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X:\PRUE\PAU\RY26 PAU\"/>
    </mc:Choice>
  </mc:AlternateContent>
  <xr:revisionPtr revIDLastSave="0" documentId="14_{0DDB238D-DCF7-4AFC-A865-303B3BA3AC06}" xr6:coauthVersionLast="47" xr6:coauthVersionMax="47" xr10:uidLastSave="{00000000-0000-0000-0000-000000000000}"/>
  <bookViews>
    <workbookView xWindow="28680" yWindow="-120" windowWidth="29040" windowHeight="17640" tabRatio="716" activeTab="4" xr2:uid="{00000000-000D-0000-FFFF-FFFF00000000}"/>
  </bookViews>
  <sheets>
    <sheet name="Savings" sheetId="2" r:id="rId1"/>
    <sheet name="Hospital PAU Savings" sheetId="7" r:id="rId2"/>
    <sheet name="PAU Performance" sheetId="10" r:id="rId3"/>
    <sheet name="Statewide PAU Revenue" sheetId="8" r:id="rId4"/>
    <sheet name="Hospital PAU Savings (NEW) $0" sheetId="13" r:id="rId5"/>
    <sheet name="Sheet1" sheetId="6" state="hidden" r:id="rId6"/>
    <sheet name="change log" sheetId="5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1" hidden="1">'Hospital PAU Savings'!$A$3:$WUK$51</definedName>
    <definedName name="_xlnm._FilterDatabase" localSheetId="4" hidden="1">'Hospital PAU Savings (NEW) $0'!$A$3:$WUJ$3</definedName>
    <definedName name="_xlnm._FilterDatabase" localSheetId="5" hidden="1">Sheet1!$A$1:$D$1</definedName>
    <definedName name="_xlnm._FilterDatabase" localSheetId="3" hidden="1">'Statewide PAU Revenue'!$A$2:$WE$2</definedName>
    <definedName name="Average_Score">'[1]6.QBR Modeling Results'!$D$52</definedName>
    <definedName name="finally">[2]finally!$A$1:$AN$76</definedName>
    <definedName name="Highest_Score">'[1]6.QBR Modeling Results'!$B$58</definedName>
    <definedName name="imptab17fr2">[2]imptab17fr2!$A$1:$AN$76</definedName>
    <definedName name="Lowest_Score">'[1]6.QBR Modeling Results'!$B$57:$B$57</definedName>
    <definedName name="Penalty_Adjustment">'[1]6.QBR Modeling Results'!$C$57</definedName>
    <definedName name="_xlnm.Print_Area" localSheetId="1">'Hospital PAU Savings'!$A$1:$K$58</definedName>
    <definedName name="_xlnm.Print_Area" localSheetId="4">'Hospital PAU Savings (NEW) $0'!$A$1:$K$58</definedName>
    <definedName name="_xlnm.Print_Titles" localSheetId="1">'Hospital PAU Savings'!$2:$3</definedName>
    <definedName name="_xlnm.Print_Titles" localSheetId="4">'Hospital PAU Savings (NEW) $0'!$2:$3</definedName>
    <definedName name="QBR__Threshold">#REF!</definedName>
    <definedName name="QBR_Highest_Score">#REF!</definedName>
    <definedName name="QBR_Lowest_Score">#REF!</definedName>
    <definedName name="QBR_Max_Penalty">#REF!</definedName>
    <definedName name="QBR_Max_Reward">#REF!</definedName>
    <definedName name="Reward_Adjustment">'[1]6.QBR Modeling Results'!$C$58</definedName>
    <definedName name="rfbn_table">[2]rfbn_table!$A$1:$H$53</definedName>
    <definedName name="rfbnout">[2]rfbnout!$A$1:$K$53</definedName>
    <definedName name="tableii">[2]tableii!$A$1:$E$76</definedName>
    <definedName name="totpay17">[2]totpay17!$A$1:$HM$5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 l="1"/>
  <c r="C5" i="13" l="1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38" i="13"/>
  <c r="C28" i="13"/>
  <c r="C29" i="13"/>
  <c r="C30" i="13"/>
  <c r="C31" i="13"/>
  <c r="C32" i="13"/>
  <c r="C39" i="13"/>
  <c r="C35" i="13"/>
  <c r="C37" i="13"/>
  <c r="C36" i="13"/>
  <c r="C41" i="13"/>
  <c r="C33" i="13"/>
  <c r="C40" i="13"/>
  <c r="C46" i="13"/>
  <c r="C44" i="13"/>
  <c r="C45" i="13"/>
  <c r="C43" i="13"/>
  <c r="C47" i="13"/>
  <c r="C51" i="13"/>
  <c r="C49" i="13"/>
  <c r="C50" i="13"/>
  <c r="C48" i="13"/>
  <c r="C34" i="13"/>
  <c r="C4" i="13"/>
  <c r="C53" i="13" l="1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4" i="7"/>
  <c r="C53" i="7" s="1"/>
  <c r="C3" i="2" s="1"/>
  <c r="H4" i="8" l="1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3" i="8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" i="10"/>
  <c r="C52" i="7"/>
  <c r="C52" i="8" l="1"/>
  <c r="H53" i="13"/>
  <c r="H34" i="13"/>
  <c r="H48" i="13"/>
  <c r="H50" i="13"/>
  <c r="H49" i="13"/>
  <c r="H51" i="13"/>
  <c r="H47" i="13"/>
  <c r="H43" i="13"/>
  <c r="H45" i="13"/>
  <c r="H44" i="13"/>
  <c r="H46" i="13"/>
  <c r="H40" i="13"/>
  <c r="H33" i="13"/>
  <c r="H41" i="13"/>
  <c r="H36" i="13"/>
  <c r="H37" i="13"/>
  <c r="H35" i="13"/>
  <c r="H42" i="13"/>
  <c r="H39" i="13"/>
  <c r="D32" i="13"/>
  <c r="D31" i="13"/>
  <c r="J31" i="13"/>
  <c r="N30" i="13"/>
  <c r="D30" i="13"/>
  <c r="N29" i="13"/>
  <c r="H29" i="13"/>
  <c r="D29" i="13"/>
  <c r="J29" i="13"/>
  <c r="N28" i="13"/>
  <c r="H28" i="13"/>
  <c r="D28" i="13"/>
  <c r="J28" i="13"/>
  <c r="H3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D6" i="13"/>
  <c r="H5" i="13"/>
  <c r="H4" i="13"/>
  <c r="O28" i="13" l="1"/>
  <c r="O29" i="13"/>
  <c r="O30" i="13"/>
  <c r="G3" i="8" l="1"/>
  <c r="G48" i="8"/>
  <c r="G49" i="8"/>
  <c r="G50" i="8"/>
  <c r="G4" i="8"/>
  <c r="G5" i="8"/>
  <c r="G7" i="8"/>
  <c r="G9" i="8"/>
  <c r="G10" i="8"/>
  <c r="G12" i="8"/>
  <c r="G14" i="8"/>
  <c r="G15" i="8"/>
  <c r="G16" i="8"/>
  <c r="G19" i="8"/>
  <c r="G20" i="8"/>
  <c r="G21" i="8"/>
  <c r="G23" i="8"/>
  <c r="G25" i="8"/>
  <c r="G26" i="8"/>
  <c r="G28" i="8"/>
  <c r="G30" i="8"/>
  <c r="G31" i="8"/>
  <c r="G32" i="8"/>
  <c r="G35" i="8"/>
  <c r="G36" i="8"/>
  <c r="G37" i="8"/>
  <c r="G39" i="8"/>
  <c r="G41" i="8"/>
  <c r="G42" i="8"/>
  <c r="G44" i="8"/>
  <c r="G46" i="8"/>
  <c r="G47" i="8"/>
  <c r="G33" i="8" l="1"/>
  <c r="G17" i="8"/>
  <c r="G34" i="8"/>
  <c r="G45" i="8"/>
  <c r="G29" i="8"/>
  <c r="G13" i="8"/>
  <c r="G18" i="8"/>
  <c r="G43" i="8"/>
  <c r="G27" i="8"/>
  <c r="G11" i="8"/>
  <c r="G40" i="8"/>
  <c r="G24" i="8"/>
  <c r="G8" i="8"/>
  <c r="G38" i="8"/>
  <c r="G22" i="8"/>
  <c r="G6" i="8"/>
  <c r="F52" i="8"/>
  <c r="G52" i="8" l="1"/>
  <c r="H52" i="8" l="1"/>
  <c r="E52" i="8"/>
  <c r="D52" i="8"/>
  <c r="D53" i="8" s="1"/>
  <c r="C53" i="8" l="1"/>
  <c r="F7" i="10" s="1"/>
  <c r="D33" i="13" s="1"/>
  <c r="J52" i="8"/>
  <c r="I52" i="8"/>
  <c r="K52" i="8"/>
  <c r="F20" i="10"/>
  <c r="D14" i="13" s="1"/>
  <c r="F52" i="10" l="1"/>
  <c r="D25" i="13" s="1"/>
  <c r="M52" i="8"/>
  <c r="L52" i="8"/>
  <c r="F8" i="10"/>
  <c r="D19" i="13" s="1"/>
  <c r="F19" i="10"/>
  <c r="D5" i="13" s="1"/>
  <c r="F17" i="10"/>
  <c r="D43" i="13" s="1"/>
  <c r="F9" i="10"/>
  <c r="D22" i="13" s="1"/>
  <c r="F11" i="10"/>
  <c r="D24" i="13" s="1"/>
  <c r="D34" i="13"/>
  <c r="F14" i="10"/>
  <c r="D39" i="13" s="1"/>
  <c r="F6" i="10"/>
  <c r="D42" i="13" s="1"/>
  <c r="F18" i="10"/>
  <c r="D21" i="13" s="1"/>
  <c r="F15" i="10"/>
  <c r="D37" i="13" s="1"/>
  <c r="F21" i="10"/>
  <c r="D17" i="13" s="1"/>
  <c r="F12" i="10"/>
  <c r="D40" i="13" s="1"/>
  <c r="F36" i="10"/>
  <c r="D49" i="13" s="1"/>
  <c r="F23" i="10"/>
  <c r="D13" i="13" s="1"/>
  <c r="F27" i="10"/>
  <c r="D46" i="13" s="1"/>
  <c r="F45" i="10"/>
  <c r="D15" i="13" s="1"/>
  <c r="F22" i="10"/>
  <c r="D12" i="13" s="1"/>
  <c r="F35" i="10"/>
  <c r="D11" i="13" s="1"/>
  <c r="F49" i="10"/>
  <c r="D36" i="13" s="1"/>
  <c r="F33" i="10"/>
  <c r="D8" i="13" s="1"/>
  <c r="F37" i="10"/>
  <c r="D44" i="13" s="1"/>
  <c r="F40" i="10"/>
  <c r="D23" i="13" s="1"/>
  <c r="F38" i="10"/>
  <c r="D7" i="13" s="1"/>
  <c r="F42" i="10"/>
  <c r="D45" i="13" s="1"/>
  <c r="F25" i="10"/>
  <c r="D26" i="13" s="1"/>
  <c r="F34" i="10"/>
  <c r="D51" i="13" s="1"/>
  <c r="F30" i="10"/>
  <c r="D35" i="13" s="1"/>
  <c r="F24" i="10"/>
  <c r="D47" i="13" s="1"/>
  <c r="F48" i="10"/>
  <c r="D9" i="13" s="1"/>
  <c r="F53" i="10"/>
  <c r="D53" i="13" s="1"/>
  <c r="F50" i="10"/>
  <c r="D18" i="13" s="1"/>
  <c r="F47" i="10"/>
  <c r="D10" i="13" s="1"/>
  <c r="F32" i="10"/>
  <c r="D20" i="13" s="1"/>
  <c r="F26" i="10"/>
  <c r="D16" i="13" s="1"/>
  <c r="F5" i="10"/>
  <c r="D41" i="13" s="1"/>
  <c r="F31" i="10"/>
  <c r="D48" i="13" s="1"/>
  <c r="F41" i="10"/>
  <c r="D38" i="13" s="1"/>
  <c r="F44" i="10"/>
  <c r="D50" i="13" s="1"/>
  <c r="F28" i="10"/>
  <c r="D4" i="13" s="1"/>
  <c r="F29" i="10"/>
  <c r="D27" i="13" s="1"/>
  <c r="H15" i="7"/>
  <c r="C10" i="2" l="1"/>
  <c r="B17" i="2"/>
  <c r="B16" i="2"/>
  <c r="C5" i="2" l="1"/>
  <c r="C6" i="2" s="1"/>
  <c r="B18" i="2"/>
  <c r="C17" i="2" s="1"/>
  <c r="D4" i="7"/>
  <c r="C16" i="2" l="1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2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3" i="6"/>
  <c r="C4" i="6"/>
  <c r="C5" i="6"/>
  <c r="C6" i="6"/>
  <c r="C7" i="6"/>
  <c r="C8" i="6"/>
  <c r="C9" i="6"/>
  <c r="C2" i="6"/>
  <c r="C18" i="2" l="1"/>
  <c r="C11" i="2" l="1"/>
  <c r="C7" i="2"/>
  <c r="C8" i="2" s="1"/>
  <c r="I32" i="13" l="1"/>
  <c r="J32" i="13" s="1"/>
  <c r="I30" i="13"/>
  <c r="J30" i="13" s="1"/>
  <c r="E4" i="13"/>
  <c r="F4" i="13" s="1"/>
  <c r="I4" i="13"/>
  <c r="J4" i="13" s="1"/>
  <c r="E5" i="13"/>
  <c r="F5" i="13" s="1"/>
  <c r="I5" i="13"/>
  <c r="J5" i="13" s="1"/>
  <c r="E6" i="13"/>
  <c r="F6" i="13" s="1"/>
  <c r="I6" i="13"/>
  <c r="J6" i="13" s="1"/>
  <c r="E7" i="13"/>
  <c r="F7" i="13" s="1"/>
  <c r="I7" i="13"/>
  <c r="J7" i="13" s="1"/>
  <c r="E8" i="13"/>
  <c r="F8" i="13" s="1"/>
  <c r="I8" i="13"/>
  <c r="J8" i="13" s="1"/>
  <c r="E9" i="13"/>
  <c r="F9" i="13" s="1"/>
  <c r="I9" i="13"/>
  <c r="J9" i="13" s="1"/>
  <c r="E10" i="13"/>
  <c r="F10" i="13" s="1"/>
  <c r="I10" i="13"/>
  <c r="J10" i="13" s="1"/>
  <c r="E11" i="13"/>
  <c r="F11" i="13" s="1"/>
  <c r="I11" i="13"/>
  <c r="J11" i="13" s="1"/>
  <c r="E12" i="13"/>
  <c r="F12" i="13" s="1"/>
  <c r="I12" i="13"/>
  <c r="J12" i="13" s="1"/>
  <c r="E13" i="13"/>
  <c r="F13" i="13" s="1"/>
  <c r="I13" i="13"/>
  <c r="J13" i="13" s="1"/>
  <c r="E14" i="13"/>
  <c r="F14" i="13" s="1"/>
  <c r="I14" i="13"/>
  <c r="J14" i="13" s="1"/>
  <c r="E15" i="13"/>
  <c r="F15" i="13" s="1"/>
  <c r="I15" i="13"/>
  <c r="J15" i="13" s="1"/>
  <c r="E16" i="13"/>
  <c r="F16" i="13" s="1"/>
  <c r="I16" i="13"/>
  <c r="J16" i="13" s="1"/>
  <c r="E17" i="13"/>
  <c r="F17" i="13" s="1"/>
  <c r="I17" i="13"/>
  <c r="J17" i="13" s="1"/>
  <c r="E18" i="13"/>
  <c r="F18" i="13" s="1"/>
  <c r="I18" i="13"/>
  <c r="J18" i="13" s="1"/>
  <c r="E19" i="13"/>
  <c r="F19" i="13" s="1"/>
  <c r="I19" i="13"/>
  <c r="J19" i="13" s="1"/>
  <c r="E20" i="13"/>
  <c r="F20" i="13" s="1"/>
  <c r="I20" i="13"/>
  <c r="J20" i="13" s="1"/>
  <c r="E21" i="13"/>
  <c r="F21" i="13" s="1"/>
  <c r="I21" i="13"/>
  <c r="J21" i="13" s="1"/>
  <c r="E22" i="13"/>
  <c r="F22" i="13" s="1"/>
  <c r="I22" i="13"/>
  <c r="J22" i="13" s="1"/>
  <c r="E23" i="13"/>
  <c r="F23" i="13" s="1"/>
  <c r="I23" i="13"/>
  <c r="J23" i="13" s="1"/>
  <c r="E24" i="13"/>
  <c r="F24" i="13" s="1"/>
  <c r="I24" i="13"/>
  <c r="J24" i="13" s="1"/>
  <c r="E25" i="13"/>
  <c r="F25" i="13" s="1"/>
  <c r="I25" i="13"/>
  <c r="J25" i="13" s="1"/>
  <c r="E26" i="13"/>
  <c r="F26" i="13" s="1"/>
  <c r="I26" i="13"/>
  <c r="J26" i="13" s="1"/>
  <c r="E27" i="13"/>
  <c r="F27" i="13" s="1"/>
  <c r="I27" i="13"/>
  <c r="J27" i="13" s="1"/>
  <c r="E38" i="13"/>
  <c r="F38" i="13" s="1"/>
  <c r="I38" i="13"/>
  <c r="J38" i="13" s="1"/>
  <c r="E28" i="13"/>
  <c r="F28" i="13" s="1"/>
  <c r="E29" i="13"/>
  <c r="F29" i="13" s="1"/>
  <c r="E30" i="13"/>
  <c r="F30" i="13" s="1"/>
  <c r="E31" i="13"/>
  <c r="E32" i="13"/>
  <c r="F32" i="13" s="1"/>
  <c r="E39" i="13"/>
  <c r="F39" i="13" s="1"/>
  <c r="I39" i="13"/>
  <c r="J39" i="13" s="1"/>
  <c r="E42" i="13"/>
  <c r="F42" i="13" s="1"/>
  <c r="I42" i="13"/>
  <c r="J42" i="13" s="1"/>
  <c r="E35" i="13"/>
  <c r="F35" i="13" s="1"/>
  <c r="I35" i="13"/>
  <c r="J35" i="13" s="1"/>
  <c r="E37" i="13"/>
  <c r="F37" i="13" s="1"/>
  <c r="I37" i="13"/>
  <c r="J37" i="13" s="1"/>
  <c r="E36" i="13"/>
  <c r="F36" i="13" s="1"/>
  <c r="I36" i="13"/>
  <c r="J36" i="13" s="1"/>
  <c r="E41" i="13"/>
  <c r="F41" i="13" s="1"/>
  <c r="I41" i="13"/>
  <c r="J41" i="13" s="1"/>
  <c r="E33" i="13"/>
  <c r="F33" i="13" s="1"/>
  <c r="I33" i="13"/>
  <c r="J33" i="13" s="1"/>
  <c r="E40" i="13"/>
  <c r="F40" i="13" s="1"/>
  <c r="I40" i="13"/>
  <c r="J40" i="13" s="1"/>
  <c r="E46" i="13"/>
  <c r="F46" i="13" s="1"/>
  <c r="I46" i="13"/>
  <c r="J46" i="13" s="1"/>
  <c r="E44" i="13"/>
  <c r="F44" i="13" s="1"/>
  <c r="I44" i="13"/>
  <c r="J44" i="13" s="1"/>
  <c r="E45" i="13"/>
  <c r="F45" i="13" s="1"/>
  <c r="I45" i="13"/>
  <c r="J45" i="13" s="1"/>
  <c r="E43" i="13"/>
  <c r="F43" i="13" s="1"/>
  <c r="I43" i="13"/>
  <c r="J43" i="13" s="1"/>
  <c r="E47" i="13"/>
  <c r="F47" i="13" s="1"/>
  <c r="I47" i="13"/>
  <c r="J47" i="13" s="1"/>
  <c r="E51" i="13"/>
  <c r="F51" i="13" s="1"/>
  <c r="I51" i="13"/>
  <c r="J51" i="13" s="1"/>
  <c r="E49" i="13"/>
  <c r="F49" i="13" s="1"/>
  <c r="I49" i="13"/>
  <c r="J49" i="13" s="1"/>
  <c r="E50" i="13"/>
  <c r="F50" i="13" s="1"/>
  <c r="I50" i="13"/>
  <c r="J50" i="13" s="1"/>
  <c r="E48" i="13"/>
  <c r="F48" i="13" s="1"/>
  <c r="I48" i="13"/>
  <c r="J48" i="13" s="1"/>
  <c r="E34" i="13"/>
  <c r="F34" i="13" s="1"/>
  <c r="J34" i="13"/>
  <c r="E53" i="13"/>
  <c r="I53" i="13"/>
  <c r="C9" i="2"/>
  <c r="D17" i="2"/>
  <c r="D16" i="2"/>
  <c r="J53" i="13" l="1"/>
  <c r="K4" i="13" s="1"/>
  <c r="F53" i="13"/>
  <c r="G4" i="13" s="1"/>
  <c r="D18" i="2"/>
  <c r="C12" i="2"/>
  <c r="E17" i="2"/>
  <c r="E16" i="2"/>
  <c r="K32" i="13" l="1"/>
  <c r="K30" i="13"/>
  <c r="L4" i="13"/>
  <c r="G31" i="13"/>
  <c r="G34" i="13"/>
  <c r="G48" i="13"/>
  <c r="G50" i="13"/>
  <c r="G49" i="13"/>
  <c r="G51" i="13"/>
  <c r="G47" i="13"/>
  <c r="G43" i="13"/>
  <c r="G45" i="13"/>
  <c r="G44" i="13"/>
  <c r="G46" i="13"/>
  <c r="G40" i="13"/>
  <c r="G33" i="13"/>
  <c r="G41" i="13"/>
  <c r="G36" i="13"/>
  <c r="G37" i="13"/>
  <c r="G35" i="13"/>
  <c r="G42" i="13"/>
  <c r="G39" i="13"/>
  <c r="G32" i="13"/>
  <c r="G30" i="13"/>
  <c r="L30" i="13" s="1"/>
  <c r="G29" i="13"/>
  <c r="G28" i="13"/>
  <c r="G3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K28" i="13"/>
  <c r="K29" i="13"/>
  <c r="K31" i="13"/>
  <c r="K34" i="13"/>
  <c r="K48" i="13"/>
  <c r="K50" i="13"/>
  <c r="K49" i="13"/>
  <c r="K51" i="13"/>
  <c r="K47" i="13"/>
  <c r="K43" i="13"/>
  <c r="K45" i="13"/>
  <c r="K44" i="13"/>
  <c r="K46" i="13"/>
  <c r="K40" i="13"/>
  <c r="K33" i="13"/>
  <c r="K41" i="13"/>
  <c r="K36" i="13"/>
  <c r="K37" i="13"/>
  <c r="K35" i="13"/>
  <c r="K42" i="13"/>
  <c r="K39" i="13"/>
  <c r="K3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E18" i="2"/>
  <c r="D39" i="7"/>
  <c r="D10" i="7"/>
  <c r="D45" i="7"/>
  <c r="D50" i="7"/>
  <c r="D37" i="7"/>
  <c r="D27" i="7"/>
  <c r="D34" i="7"/>
  <c r="D22" i="7"/>
  <c r="D53" i="7"/>
  <c r="E4" i="7" s="1"/>
  <c r="F4" i="7" s="1"/>
  <c r="D8" i="7"/>
  <c r="D51" i="7"/>
  <c r="D47" i="7"/>
  <c r="D31" i="7"/>
  <c r="D40" i="7"/>
  <c r="D36" i="7"/>
  <c r="D49" i="7"/>
  <c r="D30" i="7"/>
  <c r="D5" i="7"/>
  <c r="D29" i="7"/>
  <c r="D44" i="7"/>
  <c r="D23" i="7"/>
  <c r="D16" i="7"/>
  <c r="D46" i="7"/>
  <c r="D18" i="7"/>
  <c r="D13" i="7"/>
  <c r="D35" i="7"/>
  <c r="D6" i="7"/>
  <c r="D25" i="7"/>
  <c r="D11" i="7"/>
  <c r="D17" i="7"/>
  <c r="D14" i="7"/>
  <c r="D43" i="7"/>
  <c r="D33" i="7"/>
  <c r="D21" i="7"/>
  <c r="D24" i="7"/>
  <c r="D7" i="7"/>
  <c r="D28" i="7"/>
  <c r="D41" i="7"/>
  <c r="D48" i="7"/>
  <c r="D19" i="7"/>
  <c r="D26" i="7"/>
  <c r="D20" i="7"/>
  <c r="L32" i="13" l="1"/>
  <c r="M32" i="13" s="1"/>
  <c r="K53" i="13"/>
  <c r="L5" i="13"/>
  <c r="G53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38" i="13"/>
  <c r="L28" i="13"/>
  <c r="L29" i="13"/>
  <c r="L39" i="13"/>
  <c r="L42" i="13"/>
  <c r="L35" i="13"/>
  <c r="L37" i="13"/>
  <c r="L36" i="13"/>
  <c r="L41" i="13"/>
  <c r="L33" i="13"/>
  <c r="L40" i="13"/>
  <c r="L46" i="13"/>
  <c r="L44" i="13"/>
  <c r="L45" i="13"/>
  <c r="L43" i="13"/>
  <c r="L47" i="13"/>
  <c r="L51" i="13"/>
  <c r="L49" i="13"/>
  <c r="L50" i="13"/>
  <c r="L48" i="13"/>
  <c r="L34" i="13"/>
  <c r="L31" i="13"/>
  <c r="M4" i="13"/>
  <c r="E53" i="7"/>
  <c r="E41" i="7"/>
  <c r="F41" i="7" s="1"/>
  <c r="E24" i="7"/>
  <c r="F24" i="7" s="1"/>
  <c r="E14" i="7"/>
  <c r="F14" i="7" s="1"/>
  <c r="E6" i="7"/>
  <c r="F6" i="7" s="1"/>
  <c r="E18" i="7"/>
  <c r="F18" i="7" s="1"/>
  <c r="E44" i="7"/>
  <c r="F44" i="7" s="1"/>
  <c r="E31" i="7"/>
  <c r="F31" i="7" s="1"/>
  <c r="E34" i="7"/>
  <c r="F34" i="7" s="1"/>
  <c r="E45" i="7"/>
  <c r="F45" i="7" s="1"/>
  <c r="E26" i="7"/>
  <c r="F26" i="7" s="1"/>
  <c r="E28" i="7"/>
  <c r="F28" i="7" s="1"/>
  <c r="E21" i="7"/>
  <c r="F21" i="7" s="1"/>
  <c r="E17" i="7"/>
  <c r="F17" i="7" s="1"/>
  <c r="E35" i="7"/>
  <c r="F35" i="7" s="1"/>
  <c r="E46" i="7"/>
  <c r="F46" i="7" s="1"/>
  <c r="E29" i="7"/>
  <c r="F29" i="7" s="1"/>
  <c r="E49" i="7"/>
  <c r="F49" i="7" s="1"/>
  <c r="E47" i="7"/>
  <c r="F47" i="7" s="1"/>
  <c r="D32" i="7"/>
  <c r="E32" i="7" s="1"/>
  <c r="F32" i="7" s="1"/>
  <c r="E27" i="7"/>
  <c r="F27" i="7" s="1"/>
  <c r="E10" i="7"/>
  <c r="F10" i="7" s="1"/>
  <c r="E19" i="7"/>
  <c r="F19" i="7" s="1"/>
  <c r="E33" i="7"/>
  <c r="F33" i="7" s="1"/>
  <c r="E11" i="7"/>
  <c r="F11" i="7" s="1"/>
  <c r="E13" i="7"/>
  <c r="F13" i="7" s="1"/>
  <c r="E16" i="7"/>
  <c r="F16" i="7" s="1"/>
  <c r="E5" i="7"/>
  <c r="F5" i="7" s="1"/>
  <c r="E36" i="7"/>
  <c r="F36" i="7" s="1"/>
  <c r="E51" i="7"/>
  <c r="F51" i="7" s="1"/>
  <c r="E22" i="7"/>
  <c r="F22" i="7" s="1"/>
  <c r="E37" i="7"/>
  <c r="F37" i="7" s="1"/>
  <c r="E39" i="7"/>
  <c r="F39" i="7" s="1"/>
  <c r="E20" i="7"/>
  <c r="F20" i="7" s="1"/>
  <c r="E48" i="7"/>
  <c r="F48" i="7" s="1"/>
  <c r="E7" i="7"/>
  <c r="F7" i="7" s="1"/>
  <c r="E43" i="7"/>
  <c r="F43" i="7" s="1"/>
  <c r="E25" i="7"/>
  <c r="F25" i="7" s="1"/>
  <c r="E23" i="7"/>
  <c r="F23" i="7" s="1"/>
  <c r="E30" i="7"/>
  <c r="F30" i="7" s="1"/>
  <c r="E40" i="7"/>
  <c r="F40" i="7" s="1"/>
  <c r="E8" i="7"/>
  <c r="F8" i="7" s="1"/>
  <c r="E50" i="7"/>
  <c r="F50" i="7" s="1"/>
  <c r="L53" i="13" l="1"/>
  <c r="M53" i="13" s="1"/>
  <c r="M31" i="13"/>
  <c r="N31" i="13" s="1"/>
  <c r="O31" i="13" s="1"/>
  <c r="M48" i="13"/>
  <c r="M50" i="13"/>
  <c r="M49" i="13"/>
  <c r="M51" i="13"/>
  <c r="M47" i="13"/>
  <c r="M43" i="13"/>
  <c r="M45" i="13"/>
  <c r="M44" i="13"/>
  <c r="M46" i="13"/>
  <c r="M40" i="13"/>
  <c r="M33" i="13"/>
  <c r="M41" i="13"/>
  <c r="M36" i="13"/>
  <c r="M37" i="13"/>
  <c r="M35" i="13"/>
  <c r="M42" i="13"/>
  <c r="M39" i="13"/>
  <c r="M3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" i="13"/>
  <c r="M5" i="13"/>
  <c r="F53" i="7"/>
  <c r="G4" i="7" s="1"/>
  <c r="N21" i="13" l="1"/>
  <c r="O21" i="13" s="1"/>
  <c r="N40" i="13"/>
  <c r="O40" i="13" s="1"/>
  <c r="N33" i="13"/>
  <c r="O33" i="13" s="1"/>
  <c r="N6" i="13"/>
  <c r="O6" i="13" s="1"/>
  <c r="N20" i="13"/>
  <c r="O20" i="13" s="1"/>
  <c r="N44" i="13"/>
  <c r="O44" i="13" s="1"/>
  <c r="N46" i="13"/>
  <c r="O46" i="13" s="1"/>
  <c r="N19" i="13"/>
  <c r="O19" i="13" s="1"/>
  <c r="N23" i="13"/>
  <c r="O23" i="13" s="1"/>
  <c r="N18" i="13"/>
  <c r="O18" i="13" s="1"/>
  <c r="N5" i="13"/>
  <c r="O5" i="13" s="1"/>
  <c r="N7" i="13"/>
  <c r="O7" i="13" s="1"/>
  <c r="N41" i="13"/>
  <c r="O41" i="13" s="1"/>
  <c r="N22" i="13"/>
  <c r="O22" i="13" s="1"/>
  <c r="N43" i="13"/>
  <c r="O43" i="13" s="1"/>
  <c r="N47" i="13"/>
  <c r="O47" i="13" s="1"/>
  <c r="N51" i="13"/>
  <c r="O51" i="13" s="1"/>
  <c r="N8" i="13"/>
  <c r="O8" i="13" s="1"/>
  <c r="N27" i="13"/>
  <c r="O27" i="13" s="1"/>
  <c r="N49" i="13"/>
  <c r="O49" i="13" s="1"/>
  <c r="N10" i="13"/>
  <c r="O10" i="13" s="1"/>
  <c r="N50" i="13"/>
  <c r="O50" i="13" s="1"/>
  <c r="N25" i="13"/>
  <c r="O25" i="13" s="1"/>
  <c r="N13" i="13"/>
  <c r="O13" i="13" s="1"/>
  <c r="N39" i="13"/>
  <c r="O39" i="13" s="1"/>
  <c r="N24" i="13"/>
  <c r="O24" i="13" s="1"/>
  <c r="N11" i="13"/>
  <c r="O11" i="13" s="1"/>
  <c r="N42" i="13"/>
  <c r="O42" i="13" s="1"/>
  <c r="N9" i="13"/>
  <c r="O9" i="13" s="1"/>
  <c r="N12" i="13"/>
  <c r="O12" i="13" s="1"/>
  <c r="N15" i="13"/>
  <c r="O15" i="13" s="1"/>
  <c r="N45" i="13"/>
  <c r="O45" i="13" s="1"/>
  <c r="N26" i="13"/>
  <c r="O26" i="13" s="1"/>
  <c r="N38" i="13"/>
  <c r="O38" i="13" s="1"/>
  <c r="N14" i="13"/>
  <c r="O14" i="13" s="1"/>
  <c r="N16" i="13"/>
  <c r="O16" i="13" s="1"/>
  <c r="N37" i="13"/>
  <c r="O37" i="13" s="1"/>
  <c r="N48" i="13"/>
  <c r="O48" i="13" s="1"/>
  <c r="N34" i="13"/>
  <c r="O34" i="13" s="1"/>
  <c r="N35" i="13"/>
  <c r="O35" i="13" s="1"/>
  <c r="N17" i="13"/>
  <c r="O17" i="13" s="1"/>
  <c r="N36" i="13"/>
  <c r="O36" i="13" s="1"/>
  <c r="N4" i="13"/>
  <c r="O4" i="13" s="1"/>
  <c r="G45" i="7"/>
  <c r="G50" i="7"/>
  <c r="G49" i="7"/>
  <c r="G46" i="7"/>
  <c r="G47" i="7"/>
  <c r="G51" i="7"/>
  <c r="G44" i="7"/>
  <c r="G43" i="7"/>
  <c r="G48" i="7"/>
  <c r="G7" i="7"/>
  <c r="G10" i="7"/>
  <c r="G34" i="7"/>
  <c r="G13" i="7"/>
  <c r="G17" i="7"/>
  <c r="G16" i="7"/>
  <c r="G39" i="7"/>
  <c r="G6" i="7"/>
  <c r="G29" i="7"/>
  <c r="G27" i="7"/>
  <c r="G14" i="7"/>
  <c r="G30" i="7"/>
  <c r="G31" i="7"/>
  <c r="G37" i="7"/>
  <c r="G35" i="7"/>
  <c r="G41" i="7"/>
  <c r="G19" i="7"/>
  <c r="G33" i="7"/>
  <c r="G23" i="7"/>
  <c r="G11" i="7"/>
  <c r="G20" i="7"/>
  <c r="G28" i="7"/>
  <c r="G25" i="7"/>
  <c r="G22" i="7"/>
  <c r="G24" i="7"/>
  <c r="G5" i="7"/>
  <c r="G21" i="7"/>
  <c r="G26" i="7"/>
  <c r="G36" i="7"/>
  <c r="G40" i="7"/>
  <c r="G8" i="7"/>
  <c r="G32" i="7"/>
  <c r="G18" i="7"/>
  <c r="O53" i="13" l="1"/>
  <c r="P39" i="13" s="1"/>
  <c r="G53" i="7"/>
  <c r="P19" i="13" l="1"/>
  <c r="P20" i="13"/>
  <c r="P21" i="13"/>
  <c r="P22" i="13"/>
  <c r="P23" i="13"/>
  <c r="R23" i="13" s="1"/>
  <c r="P24" i="13"/>
  <c r="R24" i="13" s="1"/>
  <c r="P25" i="13"/>
  <c r="Q25" i="13" s="1"/>
  <c r="S25" i="13" s="1"/>
  <c r="P26" i="13"/>
  <c r="R26" i="13" s="1"/>
  <c r="P27" i="13"/>
  <c r="Q27" i="13" s="1"/>
  <c r="S27" i="13" s="1"/>
  <c r="P38" i="13"/>
  <c r="Q38" i="13" s="1"/>
  <c r="S38" i="13" s="1"/>
  <c r="P18" i="13"/>
  <c r="R18" i="13" s="1"/>
  <c r="P37" i="13"/>
  <c r="Q37" i="13" s="1"/>
  <c r="S37" i="13" s="1"/>
  <c r="P17" i="13"/>
  <c r="R17" i="13" s="1"/>
  <c r="P5" i="13"/>
  <c r="Q5" i="13" s="1"/>
  <c r="S5" i="13" s="1"/>
  <c r="P36" i="13"/>
  <c r="R36" i="13" s="1"/>
  <c r="P13" i="13"/>
  <c r="Q13" i="13" s="1"/>
  <c r="S13" i="13" s="1"/>
  <c r="P6" i="13"/>
  <c r="Q6" i="13" s="1"/>
  <c r="S6" i="13" s="1"/>
  <c r="P7" i="13"/>
  <c r="Q7" i="13" s="1"/>
  <c r="S7" i="13" s="1"/>
  <c r="P8" i="13"/>
  <c r="P9" i="13"/>
  <c r="R9" i="13" s="1"/>
  <c r="P10" i="13"/>
  <c r="R10" i="13" s="1"/>
  <c r="P11" i="13"/>
  <c r="R11" i="13" s="1"/>
  <c r="P41" i="13"/>
  <c r="R41" i="13" s="1"/>
  <c r="P33" i="13"/>
  <c r="Q33" i="13" s="1"/>
  <c r="S33" i="13" s="1"/>
  <c r="P40" i="13"/>
  <c r="Q40" i="13" s="1"/>
  <c r="S40" i="13" s="1"/>
  <c r="P46" i="13"/>
  <c r="R46" i="13" s="1"/>
  <c r="P44" i="13"/>
  <c r="Q44" i="13" s="1"/>
  <c r="S44" i="13" s="1"/>
  <c r="P45" i="13"/>
  <c r="R45" i="13" s="1"/>
  <c r="P43" i="13"/>
  <c r="R43" i="13" s="1"/>
  <c r="P47" i="13"/>
  <c r="R47" i="13" s="1"/>
  <c r="P51" i="13"/>
  <c r="R51" i="13" s="1"/>
  <c r="P50" i="13"/>
  <c r="R50" i="13" s="1"/>
  <c r="P49" i="13"/>
  <c r="Q49" i="13" s="1"/>
  <c r="S49" i="13" s="1"/>
  <c r="P29" i="13"/>
  <c r="Q29" i="13" s="1"/>
  <c r="S29" i="13" s="1"/>
  <c r="P48" i="13"/>
  <c r="P28" i="13"/>
  <c r="Q28" i="13" s="1"/>
  <c r="S28" i="13" s="1"/>
  <c r="P42" i="13"/>
  <c r="Q42" i="13" s="1"/>
  <c r="S42" i="13" s="1"/>
  <c r="P34" i="13"/>
  <c r="R34" i="13" s="1"/>
  <c r="P12" i="13"/>
  <c r="R12" i="13" s="1"/>
  <c r="P14" i="13"/>
  <c r="R14" i="13" s="1"/>
  <c r="P15" i="13"/>
  <c r="R15" i="13" s="1"/>
  <c r="P16" i="13"/>
  <c r="R16" i="13" s="1"/>
  <c r="P35" i="13"/>
  <c r="R35" i="13" s="1"/>
  <c r="P31" i="13"/>
  <c r="R31" i="13" s="1"/>
  <c r="P32" i="13"/>
  <c r="R32" i="13" s="1"/>
  <c r="P30" i="13"/>
  <c r="Q30" i="13" s="1"/>
  <c r="S30" i="13" s="1"/>
  <c r="P4" i="13"/>
  <c r="R7" i="13"/>
  <c r="R8" i="13"/>
  <c r="Q8" i="13"/>
  <c r="S8" i="13" s="1"/>
  <c r="R19" i="13"/>
  <c r="Q19" i="13"/>
  <c r="S19" i="13" s="1"/>
  <c r="R20" i="13"/>
  <c r="Q20" i="13"/>
  <c r="S20" i="13" s="1"/>
  <c r="R21" i="13"/>
  <c r="Q21" i="13"/>
  <c r="S21" i="13" s="1"/>
  <c r="R22" i="13"/>
  <c r="Q22" i="13"/>
  <c r="S22" i="13" s="1"/>
  <c r="Q23" i="13"/>
  <c r="S23" i="13" s="1"/>
  <c r="R39" i="13"/>
  <c r="Q39" i="13"/>
  <c r="S39" i="13" s="1"/>
  <c r="R48" i="13"/>
  <c r="Q48" i="13"/>
  <c r="S48" i="13" s="1"/>
  <c r="H45" i="7"/>
  <c r="R25" i="13" l="1"/>
  <c r="R6" i="13"/>
  <c r="Q24" i="13"/>
  <c r="S24" i="13" s="1"/>
  <c r="R33" i="13"/>
  <c r="R40" i="13"/>
  <c r="R27" i="13"/>
  <c r="R38" i="13"/>
  <c r="R5" i="13"/>
  <c r="Q26" i="13"/>
  <c r="S26" i="13" s="1"/>
  <c r="Q18" i="13"/>
  <c r="S18" i="13" s="1"/>
  <c r="Q46" i="13"/>
  <c r="S46" i="13" s="1"/>
  <c r="Q43" i="13"/>
  <c r="S43" i="13" s="1"/>
  <c r="R44" i="13"/>
  <c r="R13" i="13"/>
  <c r="R37" i="13"/>
  <c r="Q17" i="13"/>
  <c r="S17" i="13" s="1"/>
  <c r="Q36" i="13"/>
  <c r="S36" i="13" s="1"/>
  <c r="Q50" i="13"/>
  <c r="S50" i="13" s="1"/>
  <c r="Q51" i="13"/>
  <c r="S51" i="13" s="1"/>
  <c r="P53" i="13"/>
  <c r="Q53" i="13" s="1"/>
  <c r="S53" i="13" s="1"/>
  <c r="Q11" i="13"/>
  <c r="S11" i="13" s="1"/>
  <c r="Q41" i="13"/>
  <c r="S41" i="13" s="1"/>
  <c r="Q47" i="13"/>
  <c r="S47" i="13" s="1"/>
  <c r="Q10" i="13"/>
  <c r="S10" i="13" s="1"/>
  <c r="Q9" i="13"/>
  <c r="S9" i="13" s="1"/>
  <c r="Q45" i="13"/>
  <c r="S45" i="13" s="1"/>
  <c r="R49" i="13"/>
  <c r="R28" i="13"/>
  <c r="R29" i="13"/>
  <c r="Q34" i="13"/>
  <c r="S34" i="13" s="1"/>
  <c r="Q12" i="13"/>
  <c r="S12" i="13" s="1"/>
  <c r="R42" i="13"/>
  <c r="Q4" i="13"/>
  <c r="S4" i="13" s="1"/>
  <c r="R30" i="13"/>
  <c r="R4" i="13"/>
  <c r="Q32" i="13"/>
  <c r="S32" i="13" s="1"/>
  <c r="Q35" i="13"/>
  <c r="S35" i="13" s="1"/>
  <c r="Q31" i="13"/>
  <c r="S31" i="13" s="1"/>
  <c r="Q16" i="13"/>
  <c r="S16" i="13" s="1"/>
  <c r="Q15" i="13"/>
  <c r="S15" i="13" s="1"/>
  <c r="Q14" i="13"/>
  <c r="S14" i="13" s="1"/>
  <c r="H50" i="7"/>
  <c r="H32" i="7"/>
  <c r="H48" i="7"/>
  <c r="H14" i="7"/>
  <c r="H27" i="7"/>
  <c r="H33" i="7"/>
  <c r="H11" i="7"/>
  <c r="H43" i="7"/>
  <c r="H41" i="7"/>
  <c r="H25" i="7"/>
  <c r="H9" i="7"/>
  <c r="H40" i="7"/>
  <c r="H24" i="7"/>
  <c r="H8" i="7"/>
  <c r="H39" i="7"/>
  <c r="H7" i="7"/>
  <c r="H6" i="7"/>
  <c r="H36" i="7"/>
  <c r="H49" i="7"/>
  <c r="H31" i="7"/>
  <c r="H30" i="7"/>
  <c r="H46" i="7"/>
  <c r="H13" i="7"/>
  <c r="H28" i="7"/>
  <c r="H44" i="7"/>
  <c r="H26" i="7"/>
  <c r="H23" i="7"/>
  <c r="H19" i="7"/>
  <c r="H17" i="7"/>
  <c r="H16" i="7"/>
  <c r="H47" i="7"/>
  <c r="H29" i="7"/>
  <c r="H12" i="7"/>
  <c r="H10" i="7"/>
  <c r="H22" i="7"/>
  <c r="H37" i="7"/>
  <c r="H21" i="7"/>
  <c r="H5" i="7"/>
  <c r="H20" i="7"/>
  <c r="H4" i="7"/>
  <c r="H35" i="7"/>
  <c r="H51" i="7"/>
  <c r="H34" i="7"/>
  <c r="H18" i="7"/>
  <c r="R53" i="13" l="1"/>
  <c r="H53" i="7"/>
  <c r="I39" i="7" l="1"/>
  <c r="J39" i="7" s="1"/>
  <c r="I40" i="7"/>
  <c r="J40" i="7" s="1"/>
  <c r="I41" i="7"/>
  <c r="J41" i="7" s="1"/>
  <c r="I53" i="7"/>
  <c r="I45" i="7"/>
  <c r="J45" i="7" s="1"/>
  <c r="I5" i="7"/>
  <c r="J5" i="7" s="1"/>
  <c r="I21" i="7"/>
  <c r="J21" i="7" s="1"/>
  <c r="I34" i="7"/>
  <c r="J34" i="7" s="1"/>
  <c r="I48" i="7"/>
  <c r="J48" i="7" s="1"/>
  <c r="I7" i="7"/>
  <c r="J7" i="7" s="1"/>
  <c r="I36" i="7"/>
  <c r="J36" i="7" s="1"/>
  <c r="I30" i="7"/>
  <c r="J30" i="7" s="1"/>
  <c r="I16" i="7"/>
  <c r="J16" i="7" s="1"/>
  <c r="I13" i="7"/>
  <c r="J13" i="7" s="1"/>
  <c r="I28" i="7"/>
  <c r="J28" i="7" s="1"/>
  <c r="I50" i="7"/>
  <c r="J50" i="7" s="1"/>
  <c r="I18" i="7"/>
  <c r="J18" i="7" s="1"/>
  <c r="I22" i="7"/>
  <c r="J22" i="7" s="1"/>
  <c r="I44" i="7"/>
  <c r="J44" i="7" s="1"/>
  <c r="I26" i="7"/>
  <c r="J26" i="7" s="1"/>
  <c r="I19" i="7"/>
  <c r="J19" i="7" s="1"/>
  <c r="I17" i="7"/>
  <c r="J17" i="7" s="1"/>
  <c r="I14" i="7"/>
  <c r="J14" i="7" s="1"/>
  <c r="I32" i="7"/>
  <c r="J32" i="7" s="1"/>
  <c r="I25" i="7"/>
  <c r="J25" i="7" s="1"/>
  <c r="I10" i="7"/>
  <c r="J10" i="7" s="1"/>
  <c r="I6" i="7"/>
  <c r="J6" i="7" s="1"/>
  <c r="I33" i="7"/>
  <c r="J33" i="7" s="1"/>
  <c r="I35" i="7"/>
  <c r="J35" i="7" s="1"/>
  <c r="I24" i="7"/>
  <c r="J24" i="7" s="1"/>
  <c r="I27" i="7"/>
  <c r="J27" i="7" s="1"/>
  <c r="I49" i="7"/>
  <c r="J49" i="7" s="1"/>
  <c r="I31" i="7"/>
  <c r="J31" i="7" s="1"/>
  <c r="I11" i="7"/>
  <c r="J11" i="7" s="1"/>
  <c r="I29" i="7"/>
  <c r="J29" i="7" s="1"/>
  <c r="I46" i="7"/>
  <c r="J46" i="7" s="1"/>
  <c r="I37" i="7"/>
  <c r="J37" i="7" s="1"/>
  <c r="I8" i="7"/>
  <c r="J8" i="7" s="1"/>
  <c r="I20" i="7"/>
  <c r="J20" i="7" s="1"/>
  <c r="I23" i="7"/>
  <c r="J23" i="7" s="1"/>
  <c r="J12" i="7"/>
  <c r="I4" i="7"/>
  <c r="J4" i="7" s="1"/>
  <c r="I51" i="7"/>
  <c r="J51" i="7" s="1"/>
  <c r="I47" i="7"/>
  <c r="J47" i="7" s="1"/>
  <c r="I43" i="7"/>
  <c r="J43" i="7" s="1"/>
  <c r="J53" i="7" l="1"/>
  <c r="K41" i="7" l="1"/>
  <c r="L41" i="7" s="1"/>
  <c r="M41" i="7" s="1"/>
  <c r="K39" i="7"/>
  <c r="L39" i="7" s="1"/>
  <c r="M39" i="7" s="1"/>
  <c r="K40" i="7"/>
  <c r="L40" i="7" s="1"/>
  <c r="M40" i="7" s="1"/>
  <c r="K17" i="7"/>
  <c r="L17" i="7" s="1"/>
  <c r="K33" i="7"/>
  <c r="L33" i="7" s="1"/>
  <c r="K49" i="7"/>
  <c r="K21" i="7"/>
  <c r="L21" i="7" s="1"/>
  <c r="K37" i="7"/>
  <c r="L37" i="7" s="1"/>
  <c r="K16" i="7"/>
  <c r="L16" i="7" s="1"/>
  <c r="K5" i="7"/>
  <c r="L5" i="7" s="1"/>
  <c r="K48" i="7"/>
  <c r="K6" i="7"/>
  <c r="K7" i="7"/>
  <c r="L7" i="7" s="1"/>
  <c r="K23" i="7"/>
  <c r="L23" i="7" s="1"/>
  <c r="K8" i="7"/>
  <c r="L8" i="7" s="1"/>
  <c r="M8" i="7" s="1"/>
  <c r="K25" i="7"/>
  <c r="L25" i="7" s="1"/>
  <c r="K13" i="7"/>
  <c r="L13" i="7" s="1"/>
  <c r="K10" i="7"/>
  <c r="L10" i="7" s="1"/>
  <c r="K26" i="7"/>
  <c r="L26" i="7" s="1"/>
  <c r="K11" i="7"/>
  <c r="L11" i="7" s="1"/>
  <c r="K43" i="7"/>
  <c r="K12" i="7"/>
  <c r="L12" i="7" s="1"/>
  <c r="K32" i="7"/>
  <c r="L32" i="7" s="1"/>
  <c r="K27" i="7"/>
  <c r="L27" i="7" s="1"/>
  <c r="M27" i="7" s="1"/>
  <c r="K28" i="7"/>
  <c r="L28" i="7" s="1"/>
  <c r="K45" i="7"/>
  <c r="K19" i="7"/>
  <c r="L19" i="7" s="1"/>
  <c r="K50" i="7"/>
  <c r="K34" i="7"/>
  <c r="L34" i="7" s="1"/>
  <c r="M34" i="7" s="1"/>
  <c r="K29" i="7"/>
  <c r="L29" i="7" s="1"/>
  <c r="K22" i="7"/>
  <c r="L22" i="7" s="1"/>
  <c r="K36" i="7"/>
  <c r="L36" i="7" s="1"/>
  <c r="M36" i="7" s="1"/>
  <c r="K51" i="7"/>
  <c r="K35" i="7"/>
  <c r="L35" i="7" s="1"/>
  <c r="M35" i="7" s="1"/>
  <c r="K18" i="7"/>
  <c r="L18" i="7" s="1"/>
  <c r="M18" i="7" s="1"/>
  <c r="K44" i="7"/>
  <c r="K31" i="7"/>
  <c r="L31" i="7" s="1"/>
  <c r="M31" i="7" s="1"/>
  <c r="K24" i="7"/>
  <c r="L24" i="7" s="1"/>
  <c r="K47" i="7"/>
  <c r="K46" i="7"/>
  <c r="K20" i="7"/>
  <c r="L20" i="7" s="1"/>
  <c r="K14" i="7"/>
  <c r="L14" i="7" s="1"/>
  <c r="K30" i="7"/>
  <c r="L30" i="7" s="1"/>
  <c r="K4" i="7"/>
  <c r="L4" i="7" s="1"/>
  <c r="M4" i="7" s="1"/>
  <c r="L50" i="7" l="1"/>
  <c r="M50" i="7" s="1"/>
  <c r="L48" i="7"/>
  <c r="M48" i="7" s="1"/>
  <c r="L45" i="7"/>
  <c r="M45" i="7" s="1"/>
  <c r="L47" i="7"/>
  <c r="M47" i="7" s="1"/>
  <c r="L49" i="7"/>
  <c r="M49" i="7" s="1"/>
  <c r="L51" i="7"/>
  <c r="M51" i="7" s="1"/>
  <c r="L46" i="7"/>
  <c r="M46" i="7" s="1"/>
  <c r="L43" i="7"/>
  <c r="M43" i="7" s="1"/>
  <c r="L44" i="7"/>
  <c r="M44" i="7" s="1"/>
  <c r="L6" i="7"/>
  <c r="M6" i="7" s="1"/>
  <c r="M32" i="7"/>
  <c r="M16" i="7"/>
  <c r="M29" i="7"/>
  <c r="M24" i="7"/>
  <c r="M22" i="7"/>
  <c r="M37" i="7"/>
  <c r="M10" i="7"/>
  <c r="M26" i="7"/>
  <c r="M17" i="7"/>
  <c r="M7" i="7"/>
  <c r="M23" i="7"/>
  <c r="M19" i="7"/>
  <c r="M25" i="7"/>
  <c r="M21" i="7"/>
  <c r="M33" i="7"/>
  <c r="M13" i="7"/>
  <c r="M30" i="7"/>
  <c r="M28" i="7"/>
  <c r="M5" i="7"/>
  <c r="M14" i="7"/>
  <c r="M11" i="7"/>
  <c r="M20" i="7"/>
  <c r="K53" i="7"/>
  <c r="L53" i="7" l="1"/>
  <c r="M53" i="7" s="1"/>
</calcChain>
</file>

<file path=xl/sharedStrings.xml><?xml version="1.0" encoding="utf-8"?>
<sst xmlns="http://schemas.openxmlformats.org/spreadsheetml/2006/main" count="401" uniqueCount="226">
  <si>
    <t>hospname</t>
  </si>
  <si>
    <t>% PAU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</si>
  <si>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</si>
  <si>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</si>
  <si>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</si>
  <si>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</si>
  <si>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</si>
  <si>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</si>
  <si>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</si>
  <si>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</si>
  <si>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</si>
  <si>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</si>
  <si>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</si>
  <si>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</si>
  <si>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</si>
  <si>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</si>
  <si>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</si>
  <si>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</si>
  <si>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</si>
  <si>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</si>
  <si>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</si>
  <si>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</si>
  <si>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</si>
  <si>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</si>
  <si>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</si>
  <si>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</si>
  <si>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</si>
  <si>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</si>
  <si>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</si>
  <si>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</si>
  <si>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</si>
  <si>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</si>
  <si>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</si>
  <si>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</si>
  <si>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</si>
  <si>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</si>
  <si>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</si>
  <si>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</si>
  <si>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</si>
  <si>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</si>
  <si>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</si>
  <si>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</si>
  <si>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</si>
  <si>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</si>
  <si>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</si>
  <si>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</si>
  <si>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</si>
  <si>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</si>
  <si>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</si>
  <si>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HOLY CROSS GERMANTOWN</t>
  </si>
  <si>
    <t>Formulas</t>
  </si>
  <si>
    <t>A</t>
  </si>
  <si>
    <t>Proposed Required Revenue Reduction %</t>
  </si>
  <si>
    <t>B</t>
  </si>
  <si>
    <t>Total PAU %</t>
  </si>
  <si>
    <t>D</t>
  </si>
  <si>
    <t>Total PAU $</t>
  </si>
  <si>
    <t>Hosp ID</t>
  </si>
  <si>
    <t>Hospital Name</t>
  </si>
  <si>
    <t>Percentages have been rounded for display but full numbers may be used in calculations. Final scaling percentages are rounded to two decimal places.</t>
  </si>
  <si>
    <t>UMMC</t>
  </si>
  <si>
    <t>PRMC</t>
  </si>
  <si>
    <t>C</t>
  </si>
  <si>
    <t>D = B*C</t>
  </si>
  <si>
    <t>Proposed Required Revenue Reduction $</t>
  </si>
  <si>
    <t>E=D/A</t>
  </si>
  <si>
    <t>Total</t>
  </si>
  <si>
    <t>Meritus</t>
  </si>
  <si>
    <t>Holy Cross</t>
  </si>
  <si>
    <t>Frederick</t>
  </si>
  <si>
    <t>UM-Harford</t>
  </si>
  <si>
    <t>Mercy</t>
  </si>
  <si>
    <t>Johns Hopkins</t>
  </si>
  <si>
    <t>UM-Dorchester</t>
  </si>
  <si>
    <t>St Agnes</t>
  </si>
  <si>
    <t>Sinai</t>
  </si>
  <si>
    <t>Bon Secours</t>
  </si>
  <si>
    <t>MS Franklin Sq</t>
  </si>
  <si>
    <t>Wash Adventist</t>
  </si>
  <si>
    <t>Garrett</t>
  </si>
  <si>
    <t>MS Montgomery</t>
  </si>
  <si>
    <t>Suburban</t>
  </si>
  <si>
    <t>AAMC</t>
  </si>
  <si>
    <t>MS Union Mem</t>
  </si>
  <si>
    <t>Western MD</t>
  </si>
  <si>
    <t>MS St Marys</t>
  </si>
  <si>
    <t>UM-Chestertown</t>
  </si>
  <si>
    <t>Union of Cecil</t>
  </si>
  <si>
    <t>Carroll</t>
  </si>
  <si>
    <t>MS Harbor</t>
  </si>
  <si>
    <t>UM-Charles</t>
  </si>
  <si>
    <t>UM-Easton</t>
  </si>
  <si>
    <t>UMMC Midtown</t>
  </si>
  <si>
    <t>Calvert</t>
  </si>
  <si>
    <t>Northwest</t>
  </si>
  <si>
    <t>UM-BWMC</t>
  </si>
  <si>
    <t>GBMC</t>
  </si>
  <si>
    <t>McCready</t>
  </si>
  <si>
    <t>Howard</t>
  </si>
  <si>
    <t>UM-UCH</t>
  </si>
  <si>
    <t>Doctors</t>
  </si>
  <si>
    <t>MS Good Sam</t>
  </si>
  <si>
    <t>Shady Grove</t>
  </si>
  <si>
    <t>UMROI</t>
  </si>
  <si>
    <t>Ft Washington</t>
  </si>
  <si>
    <t>Atlantic General</t>
  </si>
  <si>
    <t>MS Southern MD</t>
  </si>
  <si>
    <t>UM-St Joes</t>
  </si>
  <si>
    <t>Levindale</t>
  </si>
  <si>
    <t>HC-Germantown</t>
  </si>
  <si>
    <t>Bayview</t>
  </si>
  <si>
    <t>Hospital-specific readmission revenue is calculated revenue from sending readmissions. Statewide reduction calculated based on actual readmissions revenue.</t>
  </si>
  <si>
    <t>Scores updated</t>
  </si>
  <si>
    <t>File corrected</t>
  </si>
  <si>
    <t>Date</t>
  </si>
  <si>
    <t>Change Log</t>
  </si>
  <si>
    <t>Corrected PG hospital revenue</t>
  </si>
  <si>
    <t>Change</t>
  </si>
  <si>
    <t>Impact</t>
  </si>
  <si>
    <t xml:space="preserve">Revenue adjustment change for Doctors and Calvert.
</t>
  </si>
  <si>
    <t xml:space="preserve">Corrected Total charges in Source PAU% to reflect April 2019 reports. Final adjustment counted as the better of the original or restated adjustment. </t>
  </si>
  <si>
    <t>No impact on adjustments</t>
  </si>
  <si>
    <t>Ry19 Total Permanent Revenue used in savings calculation (Savings tab, C3) corrected to exclude Laurel Outpatient Revenue.</t>
  </si>
  <si>
    <t>hospid id</t>
  </si>
  <si>
    <t>2019 PQI</t>
  </si>
  <si>
    <t>2018 PQI</t>
  </si>
  <si>
    <t>PAU Readmissions Adjustment $</t>
  </si>
  <si>
    <t>PAU Readmissions Adjustment $ (Normalized)</t>
  </si>
  <si>
    <t>PAU Charges</t>
  </si>
  <si>
    <t>Total charges</t>
  </si>
  <si>
    <t>Hospital ID</t>
  </si>
  <si>
    <t>UM-PGHC</t>
  </si>
  <si>
    <t>St. Agnes</t>
  </si>
  <si>
    <t>MedStar Fr Square</t>
  </si>
  <si>
    <t>Washington Adventist</t>
  </si>
  <si>
    <t>MedStar Montgomery</t>
  </si>
  <si>
    <t>Peninsula</t>
  </si>
  <si>
    <t>Anne Arundel</t>
  </si>
  <si>
    <t>MedStar Union Mem</t>
  </si>
  <si>
    <t>Western Maryland</t>
  </si>
  <si>
    <t>MedStar St. Mary's</t>
  </si>
  <si>
    <t>JH Bayview</t>
  </si>
  <si>
    <t>MedStar Harbor</t>
  </si>
  <si>
    <t>UM-Charles Regional</t>
  </si>
  <si>
    <t>Howard County</t>
  </si>
  <si>
    <t>UM-Upper Chesapeake</t>
  </si>
  <si>
    <t>UM-Laurel</t>
  </si>
  <si>
    <t>MedStar Good Sam</t>
  </si>
  <si>
    <t>Ft. Washington</t>
  </si>
  <si>
    <t>MedStar Southern MD</t>
  </si>
  <si>
    <t>UM-St. Joe</t>
  </si>
  <si>
    <t>statewide</t>
  </si>
  <si>
    <t>Statewide</t>
  </si>
  <si>
    <t>PQIs Charges</t>
  </si>
  <si>
    <t>non PQI or PDI Readmission Charges</t>
  </si>
  <si>
    <t>pdi charges</t>
  </si>
  <si>
    <t>PAU Readmissions Adjustment %</t>
  </si>
  <si>
    <t>PQI and PDI charges</t>
  </si>
  <si>
    <t>PAU reduction %</t>
  </si>
  <si>
    <t>PAU reduction $</t>
  </si>
  <si>
    <t>Avoidable Admissions Reduction</t>
  </si>
  <si>
    <t>Avoidable Admission Adjustment $</t>
  </si>
  <si>
    <t>Avoidable Admissions Adjustment $(Normalized)</t>
  </si>
  <si>
    <t>G = F*A</t>
  </si>
  <si>
    <t>H</t>
  </si>
  <si>
    <t>I=A*H</t>
  </si>
  <si>
    <t>J = G/I</t>
  </si>
  <si>
    <t>F = round(E,4)</t>
  </si>
  <si>
    <t>Laurel</t>
  </si>
  <si>
    <t>% PQIPDI</t>
  </si>
  <si>
    <t>% Readmit</t>
  </si>
  <si>
    <t>UM-PG</t>
  </si>
  <si>
    <t>F=E*C</t>
  </si>
  <si>
    <t>Readmissions</t>
  </si>
  <si>
    <t>Required PAU reduction ($)</t>
  </si>
  <si>
    <t>Required PAU reduction (%)</t>
  </si>
  <si>
    <t>Table 1: Calculation of Statewide Reduction (calculated)</t>
  </si>
  <si>
    <t>Table 2: Calculation of PAU Savings Domain Weights</t>
  </si>
  <si>
    <t>PQIPDIShare</t>
  </si>
  <si>
    <t>Readmitshare</t>
  </si>
  <si>
    <t>J=I*C</t>
  </si>
  <si>
    <t>L=G+K</t>
  </si>
  <si>
    <t>M= L/C</t>
  </si>
  <si>
    <t>Adjusted proposed required revenue reduction</t>
  </si>
  <si>
    <t>Avoidable Admissions (PQIs and PDIs)</t>
  </si>
  <si>
    <t>Weighted Avoidable Admission Composite</t>
  </si>
  <si>
    <t>PQI 90 Risk Adjusted Rate</t>
  </si>
  <si>
    <t>PDI 90 Risk Adjusted Rate</t>
  </si>
  <si>
    <t>E</t>
  </si>
  <si>
    <t>F=(D*PQI weight) + (E*PDI Weight)</t>
  </si>
  <si>
    <t>Savings % and domain weights are established in the Savings tab</t>
  </si>
  <si>
    <t xml:space="preserve">E=D/Statewide D * Savings % * Weight </t>
  </si>
  <si>
    <t>I=H/Statewide H *  Savings %  Weight</t>
  </si>
  <si>
    <t>G=F *( Savings$ *Weight) / F tot</t>
  </si>
  <si>
    <t>K=J * (Savings$ * Weight) / J Tot</t>
  </si>
  <si>
    <t>% PAU revenue domain weights</t>
  </si>
  <si>
    <t>Adjusted proposed required revenue reduction % (Rounded)</t>
  </si>
  <si>
    <t>Required Percent Reduction PAU</t>
  </si>
  <si>
    <t>McCready*</t>
  </si>
  <si>
    <t>Footnotes:</t>
  </si>
  <si>
    <t>PAU Revenue*</t>
  </si>
  <si>
    <t xml:space="preserve">* McCready revenue reductions have been incorporated under 210019 - Peninsula Regional </t>
  </si>
  <si>
    <t>Proposed PAU Adjustment %</t>
  </si>
  <si>
    <t>Proposed PAU Adjustment $</t>
  </si>
  <si>
    <t>Proposed PAU Adjustment $ Normalized</t>
  </si>
  <si>
    <t>Proposed PAU Adjustment % Normalized</t>
  </si>
  <si>
    <t>N=M-sum(M)</t>
  </si>
  <si>
    <t>O=N X C</t>
  </si>
  <si>
    <t>P=L/sum(L)*(0-sum(O)+L</t>
  </si>
  <si>
    <t>Q=P/C</t>
  </si>
  <si>
    <t>R=P-L</t>
  </si>
  <si>
    <t>PAU Benefit %</t>
  </si>
  <si>
    <t>S= abs(M-Q)</t>
  </si>
  <si>
    <t>Hospital Benefit $</t>
  </si>
  <si>
    <t>STC revenue is combined with UMMC</t>
  </si>
  <si>
    <t>Updated 4/17/25</t>
  </si>
  <si>
    <t>RY2026; CY2024 PAU Performance</t>
  </si>
  <si>
    <t>Estimated non PQI RYTD2026 Readmission Performance %</t>
  </si>
  <si>
    <t xml:space="preserve">CY24 Readmissions % </t>
  </si>
  <si>
    <t>CY24 Avoidable Admissions Performance</t>
  </si>
  <si>
    <t xml:space="preserve"> RY25 Permanent Total Revenue</t>
  </si>
  <si>
    <t>RY2026 PAU Savings Reductions</t>
  </si>
  <si>
    <r>
      <rPr>
        <b/>
        <sz val="12"/>
        <color theme="1"/>
        <rFont val="Calibri"/>
        <family val="2"/>
        <scheme val="minor"/>
      </rPr>
      <t>RY25</t>
    </r>
    <r>
      <rPr>
        <sz val="12"/>
        <color theme="1"/>
        <rFont val="Calibri"/>
        <family val="2"/>
        <scheme val="minor"/>
      </rPr>
      <t xml:space="preserve"> Total Approved Permanent Revenue</t>
    </r>
  </si>
  <si>
    <t>RY26 Inflation Factor + Demographic Adjustment</t>
  </si>
  <si>
    <r>
      <t xml:space="preserve">Total experienced PAU </t>
    </r>
    <r>
      <rPr>
        <b/>
        <sz val="12"/>
        <color theme="1"/>
        <rFont val="Calibri"/>
        <family val="2"/>
        <scheme val="minor"/>
      </rPr>
      <t>$ CY 2024</t>
    </r>
  </si>
  <si>
    <t>UMMC Perm Rev includes STC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</si>
</sst>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0000%"/>
    <numFmt numFmtId="167" formatCode="0.000%"/>
    <numFmt numFmtId="168" formatCode="0.0000%"/>
    <numFmt numFmtId="169" formatCode="&quot;$&quot;#,##0.00"/>
    <numFmt numFmtId="170" formatCode="_(* #,##0_);_(* \(#,##0\);_(* &quot;-&quot;??_);_(@_)"/>
    <numFmt numFmtId="171" formatCode="0.0%"/>
    <numFmt numFmtId="172" formatCode="0.0"/>
    <numFmt numFmtId="173" formatCode="0.0000000%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222222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rgb="FF22222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2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10" fontId="0" fillId="0" borderId="0" xfId="2" applyNumberFormat="1" applyFont="1"/>
    <xf numFmtId="167" fontId="0" fillId="0" borderId="0" xfId="2" applyNumberFormat="1" applyFont="1"/>
    <xf numFmtId="0" fontId="8" fillId="0" borderId="0" xfId="0" applyFont="1"/>
    <xf numFmtId="0" fontId="11" fillId="0" borderId="0" xfId="0" applyFont="1"/>
    <xf numFmtId="8" fontId="0" fillId="0" borderId="0" xfId="0" applyNumberFormat="1"/>
    <xf numFmtId="0" fontId="15" fillId="0" borderId="0" xfId="0" applyFont="1"/>
    <xf numFmtId="0" fontId="14" fillId="0" borderId="0" xfId="0" applyFont="1" applyAlignment="1">
      <alignment vertical="center"/>
    </xf>
    <xf numFmtId="0" fontId="15" fillId="0" borderId="5" xfId="0" applyFont="1" applyBorder="1"/>
    <xf numFmtId="0" fontId="15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4" fontId="15" fillId="0" borderId="0" xfId="0" applyNumberFormat="1" applyFont="1"/>
    <xf numFmtId="168" fontId="15" fillId="0" borderId="0" xfId="2" applyNumberFormat="1" applyFont="1" applyAlignment="1">
      <alignment horizontal="right"/>
    </xf>
    <xf numFmtId="164" fontId="0" fillId="0" borderId="0" xfId="0" applyNumberFormat="1"/>
    <xf numFmtId="164" fontId="15" fillId="0" borderId="0" xfId="0" applyNumberFormat="1" applyFont="1" applyAlignment="1">
      <alignment horizontal="right"/>
    </xf>
    <xf numFmtId="0" fontId="17" fillId="0" borderId="3" xfId="0" applyFont="1" applyBorder="1"/>
    <xf numFmtId="10" fontId="8" fillId="0" borderId="4" xfId="3" applyNumberFormat="1" applyFont="1" applyFill="1" applyBorder="1" applyAlignment="1">
      <alignment horizontal="right"/>
    </xf>
    <xf numFmtId="10" fontId="9" fillId="4" borderId="4" xfId="2" applyNumberFormat="1" applyFont="1" applyFill="1" applyBorder="1" applyAlignment="1">
      <alignment horizontal="right"/>
    </xf>
    <xf numFmtId="0" fontId="17" fillId="0" borderId="2" xfId="0" applyFont="1" applyBorder="1"/>
    <xf numFmtId="10" fontId="8" fillId="0" borderId="0" xfId="3" applyNumberFormat="1" applyFont="1" applyFill="1" applyBorder="1" applyAlignment="1">
      <alignment horizontal="right"/>
    </xf>
    <xf numFmtId="10" fontId="9" fillId="0" borderId="0" xfId="2" applyNumberFormat="1" applyFont="1" applyFill="1" applyBorder="1" applyAlignment="1">
      <alignment horizontal="right"/>
    </xf>
    <xf numFmtId="0" fontId="22" fillId="2" borderId="2" xfId="0" applyFont="1" applyFill="1" applyBorder="1" applyAlignment="1">
      <alignment horizontal="centerContinuous" vertical="center" wrapText="1"/>
    </xf>
    <xf numFmtId="0" fontId="22" fillId="2" borderId="2" xfId="0" applyFont="1" applyFill="1" applyBorder="1" applyAlignment="1">
      <alignment horizontal="center" vertical="center" wrapText="1"/>
    </xf>
    <xf numFmtId="164" fontId="22" fillId="2" borderId="2" xfId="0" applyNumberFormat="1" applyFont="1" applyFill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right"/>
    </xf>
    <xf numFmtId="0" fontId="7" fillId="0" borderId="2" xfId="0" applyFont="1" applyBorder="1"/>
    <xf numFmtId="0" fontId="8" fillId="0" borderId="2" xfId="0" applyFont="1" applyBorder="1"/>
    <xf numFmtId="0" fontId="15" fillId="0" borderId="2" xfId="0" applyFont="1" applyBorder="1"/>
    <xf numFmtId="14" fontId="8" fillId="0" borderId="2" xfId="0" applyNumberFormat="1" applyFont="1" applyBorder="1"/>
    <xf numFmtId="0" fontId="20" fillId="5" borderId="2" xfId="0" applyFont="1" applyFill="1" applyBorder="1"/>
    <xf numFmtId="0" fontId="8" fillId="0" borderId="2" xfId="0" applyFont="1" applyBorder="1" applyAlignment="1">
      <alignment wrapText="1"/>
    </xf>
    <xf numFmtId="0" fontId="6" fillId="3" borderId="2" xfId="0" applyFont="1" applyFill="1" applyBorder="1"/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164" fontId="7" fillId="0" borderId="2" xfId="1" applyNumberFormat="1" applyFont="1" applyFill="1" applyBorder="1"/>
    <xf numFmtId="166" fontId="7" fillId="0" borderId="2" xfId="2" applyNumberFormat="1" applyFont="1" applyBorder="1" applyAlignment="1">
      <alignment vertical="center"/>
    </xf>
    <xf numFmtId="164" fontId="7" fillId="0" borderId="2" xfId="1" applyNumberFormat="1" applyFont="1" applyBorder="1"/>
    <xf numFmtId="3" fontId="23" fillId="0" borderId="2" xfId="0" applyNumberFormat="1" applyFont="1" applyBorder="1"/>
    <xf numFmtId="0" fontId="7" fillId="0" borderId="0" xfId="0" applyFont="1"/>
    <xf numFmtId="0" fontId="6" fillId="3" borderId="2" xfId="0" applyFont="1" applyFill="1" applyBorder="1" applyAlignment="1">
      <alignment horizontal="right"/>
    </xf>
    <xf numFmtId="0" fontId="6" fillId="0" borderId="2" xfId="0" applyFont="1" applyBorder="1"/>
    <xf numFmtId="169" fontId="0" fillId="0" borderId="0" xfId="4" applyNumberFormat="1" applyFont="1"/>
    <xf numFmtId="170" fontId="15" fillId="0" borderId="0" xfId="4" applyNumberFormat="1" applyFont="1"/>
    <xf numFmtId="164" fontId="14" fillId="0" borderId="0" xfId="4" applyNumberFormat="1" applyFont="1" applyBorder="1" applyAlignment="1">
      <alignment vertical="center"/>
    </xf>
    <xf numFmtId="164" fontId="9" fillId="0" borderId="0" xfId="4" applyNumberFormat="1" applyFont="1" applyFill="1" applyBorder="1" applyAlignment="1">
      <alignment horizontal="right"/>
    </xf>
    <xf numFmtId="164" fontId="15" fillId="0" borderId="0" xfId="4" applyNumberFormat="1" applyFont="1" applyAlignment="1">
      <alignment horizontal="right"/>
    </xf>
    <xf numFmtId="164" fontId="15" fillId="0" borderId="0" xfId="4" applyNumberFormat="1" applyFont="1"/>
    <xf numFmtId="10" fontId="8" fillId="0" borderId="4" xfId="2" applyNumberFormat="1" applyFont="1" applyFill="1" applyBorder="1" applyAlignment="1">
      <alignment horizontal="right"/>
    </xf>
    <xf numFmtId="0" fontId="21" fillId="2" borderId="2" xfId="0" applyFont="1" applyFill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44" fontId="0" fillId="0" borderId="0" xfId="1" applyFont="1"/>
    <xf numFmtId="0" fontId="0" fillId="6" borderId="0" xfId="0" applyFill="1"/>
    <xf numFmtId="0" fontId="25" fillId="0" borderId="0" xfId="0" applyFont="1"/>
    <xf numFmtId="0" fontId="24" fillId="2" borderId="2" xfId="0" applyFont="1" applyFill="1" applyBorder="1" applyAlignment="1">
      <alignment horizontal="center" wrapText="1"/>
    </xf>
    <xf numFmtId="165" fontId="24" fillId="2" borderId="2" xfId="1" applyNumberFormat="1" applyFont="1" applyFill="1" applyBorder="1" applyAlignment="1">
      <alignment horizontal="center" wrapText="1"/>
    </xf>
    <xf numFmtId="0" fontId="24" fillId="2" borderId="2" xfId="0" applyFont="1" applyFill="1" applyBorder="1" applyAlignment="1">
      <alignment horizontal="center"/>
    </xf>
    <xf numFmtId="165" fontId="24" fillId="2" borderId="2" xfId="1" applyNumberFormat="1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/>
    <xf numFmtId="43" fontId="0" fillId="0" borderId="0" xfId="4" applyFont="1"/>
    <xf numFmtId="167" fontId="24" fillId="0" borderId="0" xfId="2" applyNumberFormat="1" applyFont="1"/>
    <xf numFmtId="0" fontId="24" fillId="0" borderId="0" xfId="0" applyFont="1"/>
    <xf numFmtId="170" fontId="0" fillId="0" borderId="0" xfId="4" applyNumberFormat="1" applyFont="1"/>
    <xf numFmtId="10" fontId="15" fillId="0" borderId="0" xfId="2" applyNumberFormat="1" applyFont="1" applyAlignment="1">
      <alignment horizontal="right"/>
    </xf>
    <xf numFmtId="0" fontId="15" fillId="0" borderId="0" xfId="0" applyFont="1" applyAlignment="1">
      <alignment wrapText="1"/>
    </xf>
    <xf numFmtId="10" fontId="15" fillId="0" borderId="2" xfId="2" applyNumberFormat="1" applyFont="1" applyBorder="1"/>
    <xf numFmtId="172" fontId="9" fillId="0" borderId="4" xfId="0" applyNumberFormat="1" applyFont="1" applyBorder="1" applyAlignment="1">
      <alignment horizontal="right"/>
    </xf>
    <xf numFmtId="173" fontId="6" fillId="0" borderId="2" xfId="0" applyNumberFormat="1" applyFont="1" applyBorder="1"/>
    <xf numFmtId="10" fontId="7" fillId="0" borderId="2" xfId="0" applyNumberFormat="1" applyFont="1" applyBorder="1"/>
    <xf numFmtId="10" fontId="6" fillId="0" borderId="2" xfId="0" applyNumberFormat="1" applyFont="1" applyBorder="1"/>
    <xf numFmtId="165" fontId="0" fillId="0" borderId="2" xfId="1" applyNumberFormat="1" applyFont="1" applyBorder="1"/>
    <xf numFmtId="10" fontId="15" fillId="0" borderId="2" xfId="0" applyNumberFormat="1" applyFont="1" applyBorder="1"/>
    <xf numFmtId="0" fontId="18" fillId="8" borderId="2" xfId="0" applyFont="1" applyFill="1" applyBorder="1" applyAlignment="1">
      <alignment wrapText="1"/>
    </xf>
    <xf numFmtId="164" fontId="19" fillId="8" borderId="2" xfId="0" applyNumberFormat="1" applyFont="1" applyFill="1" applyBorder="1" applyAlignment="1">
      <alignment horizontal="right" wrapText="1"/>
    </xf>
    <xf numFmtId="164" fontId="19" fillId="8" borderId="2" xfId="4" applyNumberFormat="1" applyFont="1" applyFill="1" applyBorder="1" applyAlignment="1">
      <alignment horizontal="right" wrapText="1"/>
    </xf>
    <xf numFmtId="10" fontId="14" fillId="8" borderId="2" xfId="2" applyNumberFormat="1" applyFont="1" applyFill="1" applyBorder="1"/>
    <xf numFmtId="164" fontId="15" fillId="0" borderId="0" xfId="4" applyNumberFormat="1" applyFont="1" applyBorder="1" applyAlignment="1">
      <alignment wrapText="1"/>
    </xf>
    <xf numFmtId="172" fontId="5" fillId="9" borderId="4" xfId="0" applyNumberFormat="1" applyFont="1" applyFill="1" applyBorder="1" applyAlignment="1">
      <alignment horizontal="right"/>
    </xf>
    <xf numFmtId="10" fontId="20" fillId="9" borderId="4" xfId="2" applyNumberFormat="1" applyFont="1" applyFill="1" applyBorder="1" applyAlignment="1">
      <alignment horizontal="right"/>
    </xf>
    <xf numFmtId="10" fontId="0" fillId="0" borderId="2" xfId="2" applyNumberFormat="1" applyFont="1" applyBorder="1"/>
    <xf numFmtId="164" fontId="19" fillId="9" borderId="2" xfId="0" applyNumberFormat="1" applyFont="1" applyFill="1" applyBorder="1" applyAlignment="1">
      <alignment horizontal="right" wrapText="1"/>
    </xf>
    <xf numFmtId="10" fontId="20" fillId="9" borderId="4" xfId="3" applyNumberFormat="1" applyFont="1" applyFill="1" applyBorder="1" applyAlignment="1">
      <alignment horizontal="right"/>
    </xf>
    <xf numFmtId="0" fontId="0" fillId="0" borderId="2" xfId="0" applyBorder="1" applyAlignment="1">
      <alignment wrapText="1"/>
    </xf>
    <xf numFmtId="164" fontId="8" fillId="0" borderId="4" xfId="3" applyNumberFormat="1" applyFont="1" applyFill="1" applyBorder="1" applyAlignment="1">
      <alignment horizontal="right"/>
    </xf>
    <xf numFmtId="164" fontId="8" fillId="0" borderId="0" xfId="3" applyNumberFormat="1" applyFont="1" applyFill="1" applyBorder="1" applyAlignment="1">
      <alignment horizontal="right"/>
    </xf>
    <xf numFmtId="0" fontId="0" fillId="9" borderId="2" xfId="0" applyFill="1" applyBorder="1"/>
    <xf numFmtId="165" fontId="0" fillId="9" borderId="2" xfId="1" applyNumberFormat="1" applyFont="1" applyFill="1" applyBorder="1"/>
    <xf numFmtId="2" fontId="0" fillId="0" borderId="2" xfId="0" applyNumberFormat="1" applyBorder="1"/>
    <xf numFmtId="171" fontId="15" fillId="0" borderId="0" xfId="2" applyNumberFormat="1" applyFont="1" applyAlignment="1">
      <alignment horizontal="right"/>
    </xf>
    <xf numFmtId="165" fontId="0" fillId="0" borderId="2" xfId="0" applyNumberFormat="1" applyBorder="1"/>
    <xf numFmtId="2" fontId="0" fillId="0" borderId="2" xfId="2" applyNumberFormat="1" applyFont="1" applyBorder="1"/>
    <xf numFmtId="167" fontId="8" fillId="0" borderId="0" xfId="2" applyNumberFormat="1" applyFont="1" applyFill="1" applyBorder="1"/>
    <xf numFmtId="0" fontId="6" fillId="0" borderId="2" xfId="0" applyFont="1" applyBorder="1" applyAlignment="1">
      <alignment wrapText="1"/>
    </xf>
    <xf numFmtId="0" fontId="6" fillId="3" borderId="2" xfId="0" applyFont="1" applyFill="1" applyBorder="1" applyAlignment="1">
      <alignment vertical="center" wrapText="1"/>
    </xf>
    <xf numFmtId="0" fontId="24" fillId="0" borderId="2" xfId="0" applyFont="1" applyBorder="1" applyAlignment="1">
      <alignment wrapText="1"/>
    </xf>
    <xf numFmtId="0" fontId="0" fillId="0" borderId="4" xfId="0" applyBorder="1"/>
    <xf numFmtId="0" fontId="24" fillId="0" borderId="6" xfId="0" applyFont="1" applyBorder="1" applyAlignment="1">
      <alignment wrapText="1"/>
    </xf>
    <xf numFmtId="171" fontId="24" fillId="7" borderId="3" xfId="2" applyNumberFormat="1" applyFont="1" applyFill="1" applyBorder="1"/>
    <xf numFmtId="10" fontId="24" fillId="7" borderId="3" xfId="2" applyNumberFormat="1" applyFont="1" applyFill="1" applyBorder="1"/>
    <xf numFmtId="10" fontId="0" fillId="6" borderId="3" xfId="2" applyNumberFormat="1" applyFont="1" applyFill="1" applyBorder="1"/>
    <xf numFmtId="171" fontId="0" fillId="5" borderId="0" xfId="2" applyNumberFormat="1" applyFont="1" applyFill="1" applyBorder="1"/>
    <xf numFmtId="0" fontId="0" fillId="5" borderId="0" xfId="0" applyFill="1"/>
    <xf numFmtId="171" fontId="0" fillId="0" borderId="2" xfId="2" applyNumberFormat="1" applyFont="1" applyFill="1" applyBorder="1"/>
    <xf numFmtId="168" fontId="15" fillId="0" borderId="0" xfId="0" applyNumberFormat="1" applyFont="1"/>
    <xf numFmtId="2" fontId="24" fillId="0" borderId="2" xfId="0" applyNumberFormat="1" applyFont="1" applyBorder="1"/>
    <xf numFmtId="0" fontId="26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2" fontId="0" fillId="0" borderId="0" xfId="0" applyNumberFormat="1"/>
    <xf numFmtId="44" fontId="0" fillId="0" borderId="0" xfId="1" applyFont="1" applyFill="1"/>
    <xf numFmtId="0" fontId="17" fillId="0" borderId="0" xfId="0" applyFont="1"/>
    <xf numFmtId="165" fontId="0" fillId="0" borderId="0" xfId="1" applyNumberFormat="1" applyFont="1"/>
    <xf numFmtId="165" fontId="24" fillId="0" borderId="2" xfId="1" applyNumberFormat="1" applyFont="1" applyBorder="1" applyAlignment="1">
      <alignment wrapText="1"/>
    </xf>
    <xf numFmtId="164" fontId="9" fillId="0" borderId="4" xfId="0" applyNumberFormat="1" applyFont="1" applyBorder="1" applyAlignment="1">
      <alignment horizontal="right"/>
    </xf>
    <xf numFmtId="169" fontId="15" fillId="0" borderId="0" xfId="0" applyNumberFormat="1" applyFont="1" applyAlignment="1">
      <alignment horizontal="right"/>
    </xf>
    <xf numFmtId="164" fontId="5" fillId="8" borderId="4" xfId="0" applyNumberFormat="1" applyFont="1" applyFill="1" applyBorder="1" applyAlignment="1">
      <alignment horizontal="right"/>
    </xf>
    <xf numFmtId="10" fontId="15" fillId="0" borderId="0" xfId="2" applyNumberFormat="1" applyFont="1"/>
    <xf numFmtId="170" fontId="8" fillId="10" borderId="2" xfId="4" applyNumberFormat="1" applyFont="1" applyFill="1" applyBorder="1" applyAlignment="1">
      <alignment horizontal="center"/>
    </xf>
    <xf numFmtId="167" fontId="8" fillId="10" borderId="2" xfId="2" applyNumberFormat="1" applyFont="1" applyFill="1" applyBorder="1" applyAlignment="1">
      <alignment horizontal="center"/>
    </xf>
    <xf numFmtId="0" fontId="8" fillId="10" borderId="2" xfId="0" applyFont="1" applyFill="1" applyBorder="1" applyAlignment="1">
      <alignment horizontal="center"/>
    </xf>
    <xf numFmtId="170" fontId="20" fillId="10" borderId="2" xfId="4" applyNumberFormat="1" applyFont="1" applyFill="1" applyBorder="1" applyAlignment="1">
      <alignment horizontal="center" wrapText="1"/>
    </xf>
    <xf numFmtId="10" fontId="14" fillId="10" borderId="2" xfId="0" applyNumberFormat="1" applyFont="1" applyFill="1" applyBorder="1"/>
    <xf numFmtId="170" fontId="14" fillId="10" borderId="2" xfId="4" applyNumberFormat="1" applyFont="1" applyFill="1" applyBorder="1"/>
    <xf numFmtId="10" fontId="15" fillId="10" borderId="2" xfId="0" applyNumberFormat="1" applyFont="1" applyFill="1" applyBorder="1"/>
    <xf numFmtId="170" fontId="15" fillId="10" borderId="2" xfId="4" applyNumberFormat="1" applyFont="1" applyFill="1" applyBorder="1"/>
    <xf numFmtId="10" fontId="15" fillId="10" borderId="2" xfId="2" applyNumberFormat="1" applyFont="1" applyFill="1" applyBorder="1"/>
    <xf numFmtId="0" fontId="20" fillId="10" borderId="2" xfId="0" applyFont="1" applyFill="1" applyBorder="1" applyAlignment="1">
      <alignment horizontal="center" wrapText="1"/>
    </xf>
    <xf numFmtId="0" fontId="8" fillId="10" borderId="2" xfId="0" applyFont="1" applyFill="1" applyBorder="1"/>
    <xf numFmtId="10" fontId="14" fillId="10" borderId="2" xfId="2" applyNumberFormat="1" applyFont="1" applyFill="1" applyBorder="1"/>
    <xf numFmtId="164" fontId="5" fillId="11" borderId="4" xfId="0" applyNumberFormat="1" applyFont="1" applyFill="1" applyBorder="1" applyAlignment="1">
      <alignment horizontal="right"/>
    </xf>
    <xf numFmtId="165" fontId="0" fillId="0" borderId="0" xfId="0" applyNumberFormat="1"/>
    <xf numFmtId="165" fontId="0" fillId="0" borderId="2" xfId="1" applyNumberFormat="1" applyFont="1" applyFill="1" applyBorder="1"/>
    <xf numFmtId="171" fontId="0" fillId="0" borderId="0" xfId="2" applyNumberFormat="1" applyFont="1" applyFill="1" applyBorder="1"/>
    <xf numFmtId="0" fontId="27" fillId="0" borderId="0" xfId="0" applyFont="1"/>
    <xf numFmtId="0" fontId="0" fillId="0" borderId="0" xfId="0" applyAlignment="1">
      <alignment horizontal="left" wrapText="1"/>
    </xf>
    <xf numFmtId="0" fontId="8" fillId="0" borderId="2" xfId="0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10" fontId="23" fillId="0" borderId="2" xfId="2" applyNumberFormat="1" applyFont="1" applyFill="1" applyBorder="1"/>
  </cellXfs>
  <cellStyles count="5">
    <cellStyle name="Comma" xfId="4" builtinId="3"/>
    <cellStyle name="Currency" xfId="1" builtinId="4"/>
    <cellStyle name="Normal" xfId="0" builtinId="0"/>
    <cellStyle name="Percent" xfId="2" builtinId="5"/>
    <cellStyle name="Percent 3 6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EA0B83DD-6BBD-42CB-A1EE-1ACBC08827B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dhscrc-my.sharepoint.com/hscrc-sas/methodology/CPBM/Quality/SCALING/RY%202018/RY%202018%20Estimated%20Aggregate%20Revenue%20at%20Risk%20Scaling%20Workbook%208.17.17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dhscrc-my.sharepoint.com/F/FY%202017/Tables%20FR17/CMS-1655-F%20Tables%2012%20A%20and%20B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UE\PAU\RY26%20PAU\FY25%20Summary%20All%20as%20of%204.11.25.xlsx" TargetMode="External"/><Relationship Id="rId1" Type="http://schemas.openxmlformats.org/officeDocument/2006/relationships/externalLinkPath" Target="FY25%20Summary%20All%20as%20of%204.11.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cratchDr\PRUE\PAU\RY25%20PAU\FY24%20Estimated%20IP%20Revenue%20as%20of%206.11.24%20(Final).xlsx" TargetMode="External"/><Relationship Id="rId1" Type="http://schemas.openxmlformats.org/officeDocument/2006/relationships/externalLinkPath" Target="/PRUE/PAU/RY25%20PAU/FY24%20Estimated%20IP%20Revenue%20as%20of%206.11.24%20(Final)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UE\PAU\RY26%20PAU\CY24_Dec_Final_PAU_Savings_Performance_RY26.xlsx" TargetMode="External"/><Relationship Id="rId1" Type="http://schemas.openxmlformats.org/officeDocument/2006/relationships/externalLinkPath" Target="CY24_Dec_Final_PAU_Savings_Performance_RY26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UE\PAU\RY26%20PAU\PAU_Summary_RY26_V41_CY24-01_to_CY24-12_created_2025_04_01.xlsx" TargetMode="External"/><Relationship Id="rId1" Type="http://schemas.openxmlformats.org/officeDocument/2006/relationships/externalLinkPath" Target="PAU_Summary_RY26_V41_CY24-01_to_CY24-12_created_2025_04_0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2021\PAU%20Modeling\Population%20and%20PQI%20by%20Hospital%20Age%20and%20Gen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QBR Modeling Result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All"/>
    </sheetNames>
    <sheetDataSet>
      <sheetData sheetId="0">
        <row r="1">
          <cell r="C1"/>
          <cell r="D1">
            <v>210001</v>
          </cell>
          <cell r="E1">
            <v>210002</v>
          </cell>
          <cell r="F1">
            <v>210003</v>
          </cell>
          <cell r="G1">
            <v>210004</v>
          </cell>
          <cell r="H1">
            <v>210005</v>
          </cell>
          <cell r="I1">
            <v>210006</v>
          </cell>
          <cell r="J1">
            <v>210008</v>
          </cell>
          <cell r="K1">
            <v>210009</v>
          </cell>
          <cell r="L1">
            <v>210010</v>
          </cell>
          <cell r="M1">
            <v>210011</v>
          </cell>
          <cell r="N1">
            <v>210012</v>
          </cell>
          <cell r="O1">
            <v>210013</v>
          </cell>
          <cell r="P1">
            <v>210015</v>
          </cell>
          <cell r="Q1">
            <v>210016</v>
          </cell>
          <cell r="R1">
            <v>210017</v>
          </cell>
          <cell r="S1">
            <v>210018</v>
          </cell>
          <cell r="T1">
            <v>210019</v>
          </cell>
          <cell r="U1">
            <v>210022</v>
          </cell>
          <cell r="V1">
            <v>210023</v>
          </cell>
          <cell r="W1">
            <v>210024</v>
          </cell>
          <cell r="X1">
            <v>210027</v>
          </cell>
          <cell r="Y1">
            <v>210028</v>
          </cell>
          <cell r="Z1">
            <v>210029</v>
          </cell>
          <cell r="AA1">
            <v>210030</v>
          </cell>
          <cell r="AB1">
            <v>210032</v>
          </cell>
          <cell r="AC1">
            <v>210033</v>
          </cell>
          <cell r="AD1">
            <v>210034</v>
          </cell>
          <cell r="AE1">
            <v>210035</v>
          </cell>
          <cell r="AF1">
            <v>210037</v>
          </cell>
          <cell r="AG1">
            <v>210038</v>
          </cell>
          <cell r="AH1">
            <v>210039</v>
          </cell>
          <cell r="AI1">
            <v>210040</v>
          </cell>
          <cell r="AJ1">
            <v>210043</v>
          </cell>
          <cell r="AK1">
            <v>210044</v>
          </cell>
          <cell r="AL1">
            <v>210045</v>
          </cell>
          <cell r="AM1">
            <v>210048</v>
          </cell>
          <cell r="AN1">
            <v>210049</v>
          </cell>
          <cell r="AO1">
            <v>210051</v>
          </cell>
          <cell r="AP1">
            <v>210055</v>
          </cell>
          <cell r="AQ1">
            <v>210056</v>
          </cell>
          <cell r="AR1">
            <v>210057</v>
          </cell>
          <cell r="AS1">
            <v>210058</v>
          </cell>
          <cell r="AT1">
            <v>210060</v>
          </cell>
          <cell r="AU1">
            <v>210061</v>
          </cell>
          <cell r="AV1">
            <v>210062</v>
          </cell>
          <cell r="AW1">
            <v>210063</v>
          </cell>
          <cell r="AX1">
            <v>210087</v>
          </cell>
          <cell r="AY1">
            <v>210088</v>
          </cell>
          <cell r="AZ1">
            <v>210333</v>
          </cell>
          <cell r="BA1">
            <v>210064</v>
          </cell>
          <cell r="BB1">
            <v>218992</v>
          </cell>
          <cell r="BC1">
            <v>210065</v>
          </cell>
        </row>
        <row r="2">
          <cell r="C2"/>
          <cell r="D2"/>
          <cell r="AL2" t="str">
            <v>same rate as Peninsula so only populate GBR at the end</v>
          </cell>
        </row>
        <row r="3">
          <cell r="C3"/>
          <cell r="D3">
            <v>1</v>
          </cell>
          <cell r="E3">
            <v>2</v>
          </cell>
          <cell r="F3">
            <v>3</v>
          </cell>
          <cell r="G3">
            <v>4</v>
          </cell>
          <cell r="H3">
            <v>5</v>
          </cell>
          <cell r="I3">
            <v>6</v>
          </cell>
          <cell r="J3">
            <v>8</v>
          </cell>
          <cell r="K3">
            <v>9</v>
          </cell>
          <cell r="L3">
            <v>10</v>
          </cell>
          <cell r="M3">
            <v>11</v>
          </cell>
          <cell r="N3">
            <v>12</v>
          </cell>
          <cell r="O3">
            <v>13</v>
          </cell>
          <cell r="P3">
            <v>15</v>
          </cell>
          <cell r="Q3">
            <v>16</v>
          </cell>
          <cell r="R3">
            <v>17</v>
          </cell>
          <cell r="S3">
            <v>18</v>
          </cell>
          <cell r="T3">
            <v>19</v>
          </cell>
          <cell r="U3">
            <v>22</v>
          </cell>
          <cell r="V3">
            <v>23</v>
          </cell>
          <cell r="W3">
            <v>24</v>
          </cell>
          <cell r="X3">
            <v>27</v>
          </cell>
          <cell r="Y3">
            <v>28</v>
          </cell>
          <cell r="Z3">
            <v>29</v>
          </cell>
          <cell r="AA3">
            <v>30</v>
          </cell>
          <cell r="AB3">
            <v>32</v>
          </cell>
          <cell r="AC3">
            <v>33</v>
          </cell>
          <cell r="AD3">
            <v>34</v>
          </cell>
          <cell r="AE3">
            <v>35</v>
          </cell>
          <cell r="AF3">
            <v>37</v>
          </cell>
          <cell r="AG3">
            <v>38</v>
          </cell>
          <cell r="AH3">
            <v>39</v>
          </cell>
          <cell r="AI3">
            <v>40</v>
          </cell>
          <cell r="AJ3">
            <v>43</v>
          </cell>
          <cell r="AK3">
            <v>44</v>
          </cell>
          <cell r="AL3">
            <v>45</v>
          </cell>
          <cell r="AM3">
            <v>48</v>
          </cell>
          <cell r="AN3">
            <v>49</v>
          </cell>
          <cell r="AO3">
            <v>51</v>
          </cell>
          <cell r="AP3">
            <v>55</v>
          </cell>
          <cell r="AQ3">
            <v>2004</v>
          </cell>
          <cell r="AR3">
            <v>5050</v>
          </cell>
          <cell r="AS3">
            <v>2001</v>
          </cell>
          <cell r="AT3">
            <v>60</v>
          </cell>
          <cell r="AU3">
            <v>61</v>
          </cell>
          <cell r="AV3">
            <v>62</v>
          </cell>
          <cell r="AW3">
            <v>63</v>
          </cell>
          <cell r="AX3">
            <v>87</v>
          </cell>
          <cell r="AY3">
            <v>88</v>
          </cell>
          <cell r="AZ3">
            <v>333</v>
          </cell>
          <cell r="BA3">
            <v>5033</v>
          </cell>
          <cell r="BB3">
            <v>8992</v>
          </cell>
          <cell r="BC3">
            <v>65</v>
          </cell>
        </row>
        <row r="4">
          <cell r="C4"/>
          <cell r="D4"/>
          <cell r="E4" t="str">
            <v>University</v>
          </cell>
          <cell r="F4" t="str">
            <v>University</v>
          </cell>
          <cell r="G4"/>
          <cell r="H4"/>
          <cell r="I4" t="str">
            <v>Univ. of MD</v>
          </cell>
          <cell r="J4"/>
          <cell r="K4" t="str">
            <v>Hopkins</v>
          </cell>
          <cell r="L4" t="str">
            <v>University</v>
          </cell>
          <cell r="M4"/>
          <cell r="N4" t="str">
            <v>LifeBridge</v>
          </cell>
          <cell r="O4"/>
          <cell r="P4" t="str">
            <v xml:space="preserve">MedStar </v>
          </cell>
          <cell r="Q4" t="str">
            <v>Adventists</v>
          </cell>
          <cell r="R4"/>
          <cell r="S4" t="str">
            <v xml:space="preserve">MedStar </v>
          </cell>
          <cell r="T4"/>
          <cell r="U4" t="str">
            <v>Hopkins</v>
          </cell>
          <cell r="V4"/>
          <cell r="W4" t="str">
            <v>MedStar</v>
          </cell>
          <cell r="X4"/>
          <cell r="Y4" t="str">
            <v>MedStar</v>
          </cell>
          <cell r="Z4" t="str">
            <v>Hopkins</v>
          </cell>
          <cell r="AA4" t="str">
            <v>University</v>
          </cell>
          <cell r="AB4"/>
          <cell r="AC4"/>
          <cell r="AD4" t="str">
            <v xml:space="preserve">MedStar </v>
          </cell>
          <cell r="AE4" t="str">
            <v>University</v>
          </cell>
          <cell r="AF4" t="str">
            <v>University</v>
          </cell>
          <cell r="AG4" t="str">
            <v>University</v>
          </cell>
          <cell r="AH4"/>
          <cell r="AI4" t="str">
            <v>LifeBridge</v>
          </cell>
          <cell r="AJ4" t="str">
            <v>University</v>
          </cell>
          <cell r="AK4"/>
          <cell r="AL4"/>
          <cell r="AM4" t="str">
            <v>Hopkins</v>
          </cell>
          <cell r="AN4" t="str">
            <v>University</v>
          </cell>
          <cell r="AO4"/>
          <cell r="AP4" t="str">
            <v>Dimensions</v>
          </cell>
          <cell r="AQ4" t="str">
            <v xml:space="preserve">MedStar </v>
          </cell>
          <cell r="AR4" t="str">
            <v>Adventists</v>
          </cell>
          <cell r="AS4" t="str">
            <v>University</v>
          </cell>
          <cell r="AT4"/>
          <cell r="AU4"/>
          <cell r="AV4" t="str">
            <v>MedStar</v>
          </cell>
          <cell r="AW4" t="str">
            <v>University</v>
          </cell>
          <cell r="AX4" t="str">
            <v>Adventist</v>
          </cell>
          <cell r="AY4" t="str">
            <v>University</v>
          </cell>
          <cell r="AZ4" t="str">
            <v>Dimensions</v>
          </cell>
          <cell r="BA4" t="str">
            <v>LifeBridge</v>
          </cell>
          <cell r="BB4" t="str">
            <v>University</v>
          </cell>
          <cell r="BC4" t="str">
            <v>Holy Cross</v>
          </cell>
        </row>
        <row r="5">
          <cell r="C5"/>
          <cell r="D5" t="str">
            <v>Meritus</v>
          </cell>
          <cell r="E5" t="str">
            <v>University Medical Center</v>
          </cell>
          <cell r="F5" t="str">
            <v>Capital Region Medical Center</v>
          </cell>
          <cell r="G5" t="str">
            <v>Holy Cross</v>
          </cell>
          <cell r="H5" t="str">
            <v>Frederick Health</v>
          </cell>
          <cell r="I5" t="str">
            <v>Aberdeen FMF</v>
          </cell>
          <cell r="J5" t="str">
            <v>Mercy</v>
          </cell>
          <cell r="K5" t="str">
            <v>Johns Hopkins Hospital</v>
          </cell>
          <cell r="L5" t="str">
            <v>Shore Medical Dorchester</v>
          </cell>
          <cell r="M5" t="str">
            <v>St. Agnes</v>
          </cell>
          <cell r="N5" t="str">
            <v>Sinai</v>
          </cell>
          <cell r="O5" t="str">
            <v>Grace Medical Center</v>
          </cell>
          <cell r="P5" t="str">
            <v>Franklin Square</v>
          </cell>
          <cell r="Q5" t="str">
            <v>Adventist White Oak</v>
          </cell>
          <cell r="R5" t="str">
            <v>Garrett County</v>
          </cell>
          <cell r="S5" t="str">
            <v>Montgomery General</v>
          </cell>
          <cell r="T5" t="str">
            <v>Peninsula Regional</v>
          </cell>
          <cell r="U5" t="str">
            <v>Suburban</v>
          </cell>
          <cell r="V5" t="str">
            <v>Anne Arundel</v>
          </cell>
          <cell r="W5" t="str">
            <v>Union Memorial</v>
          </cell>
          <cell r="X5" t="str">
            <v>Western Maryland Health System</v>
          </cell>
          <cell r="Y5" t="str">
            <v>St. Mary's</v>
          </cell>
          <cell r="Z5" t="str">
            <v>JH Bayview Medical Center</v>
          </cell>
          <cell r="AA5" t="str">
            <v>Shore Medical Chestertown</v>
          </cell>
          <cell r="AB5" t="str">
            <v>ChristianaCare, Union</v>
          </cell>
          <cell r="AC5" t="str">
            <v>Carroll County</v>
          </cell>
          <cell r="AD5" t="str">
            <v>Harbor Hospital</v>
          </cell>
          <cell r="AE5" t="str">
            <v xml:space="preserve">Charles Regional </v>
          </cell>
          <cell r="AF5" t="str">
            <v>Shore Medical Easton</v>
          </cell>
          <cell r="AG5" t="str">
            <v>UMMC Midtown</v>
          </cell>
          <cell r="AH5" t="str">
            <v>Calvert</v>
          </cell>
          <cell r="AI5" t="str">
            <v>Northwest</v>
          </cell>
          <cell r="AJ5" t="str">
            <v>Baltimore Washington</v>
          </cell>
          <cell r="AK5" t="str">
            <v>Greater Baltimore Medical Center</v>
          </cell>
          <cell r="AL5" t="str">
            <v>McCready</v>
          </cell>
          <cell r="AM5" t="str">
            <v>Howard County</v>
          </cell>
          <cell r="AN5" t="str">
            <v>Upper Chesapeake</v>
          </cell>
          <cell r="AO5" t="str">
            <v>Doctors Community</v>
          </cell>
          <cell r="AP5" t="str">
            <v>Laurel Medical</v>
          </cell>
          <cell r="AQ5" t="str">
            <v>Good Samaritan</v>
          </cell>
          <cell r="AR5" t="str">
            <v>Shady Grove</v>
          </cell>
          <cell r="AS5" t="str">
            <v>Rehab &amp; Ortho Institue</v>
          </cell>
          <cell r="AT5" t="str">
            <v>Fort Washington</v>
          </cell>
          <cell r="AU5" t="str">
            <v>Atlantic General</v>
          </cell>
          <cell r="AV5" t="str">
            <v>Southern Maryland</v>
          </cell>
          <cell r="AW5" t="str">
            <v>St. Joseph</v>
          </cell>
          <cell r="AX5" t="str">
            <v>Germantown FSE</v>
          </cell>
          <cell r="AY5" t="str">
            <v>Queen Anne FSE</v>
          </cell>
          <cell r="AZ5" t="str">
            <v>Bowie FSE</v>
          </cell>
          <cell r="BA5" t="str">
            <v>Levindale</v>
          </cell>
          <cell r="BB5" t="str">
            <v>Shock Trauma</v>
          </cell>
          <cell r="BC5" t="str">
            <v>Germantown</v>
          </cell>
        </row>
        <row r="6">
          <cell r="C6" t="str">
            <v>FY 2024  Approved Revenue GBR/TPR</v>
          </cell>
          <cell r="D6">
            <v>488990793.97000003</v>
          </cell>
          <cell r="E6">
            <v>1930304307.26</v>
          </cell>
          <cell r="F6">
            <v>423421251.17000002</v>
          </cell>
          <cell r="G6">
            <v>602347438.49000001</v>
          </cell>
          <cell r="H6">
            <v>422532657.63</v>
          </cell>
          <cell r="I6">
            <v>14347544.92</v>
          </cell>
          <cell r="J6">
            <v>682309418.38999999</v>
          </cell>
          <cell r="K6">
            <v>3098511615.0500002</v>
          </cell>
          <cell r="L6">
            <v>17395946.870000001</v>
          </cell>
          <cell r="M6">
            <v>518121227.63</v>
          </cell>
          <cell r="N6">
            <v>962836962.75</v>
          </cell>
          <cell r="O6">
            <v>33537901.33056432</v>
          </cell>
          <cell r="P6">
            <v>685391847.40999997</v>
          </cell>
          <cell r="Q6">
            <v>370575423.88</v>
          </cell>
          <cell r="R6">
            <v>95047879.390000001</v>
          </cell>
          <cell r="S6">
            <v>222336580.97999999</v>
          </cell>
          <cell r="T6">
            <v>610108902.05999994</v>
          </cell>
          <cell r="U6">
            <v>431505511.45999998</v>
          </cell>
          <cell r="V6">
            <v>744343005.49000001</v>
          </cell>
          <cell r="W6">
            <v>497699787.69999999</v>
          </cell>
          <cell r="X6">
            <v>393806835.32832849</v>
          </cell>
          <cell r="Y6">
            <v>235988704.96000001</v>
          </cell>
          <cell r="Z6">
            <v>830342908.69000006</v>
          </cell>
          <cell r="AA6">
            <v>53581369.969999999</v>
          </cell>
          <cell r="AB6">
            <v>205570275.88999999</v>
          </cell>
          <cell r="AC6">
            <v>294280181.16000003</v>
          </cell>
          <cell r="AD6">
            <v>224617416.28</v>
          </cell>
          <cell r="AE6">
            <v>190509450.15000001</v>
          </cell>
          <cell r="AF6">
            <v>297123934.13</v>
          </cell>
          <cell r="AG6">
            <v>278625233.55000001</v>
          </cell>
          <cell r="AH6">
            <v>188658586.32550767</v>
          </cell>
          <cell r="AI6">
            <v>312833636.31132179</v>
          </cell>
          <cell r="AJ6">
            <v>535355520.07999998</v>
          </cell>
          <cell r="AK6">
            <v>523753989.57999998</v>
          </cell>
          <cell r="AL6"/>
          <cell r="AM6">
            <v>372760260.19999999</v>
          </cell>
          <cell r="AN6">
            <v>411728319.54000002</v>
          </cell>
          <cell r="AO6">
            <v>310370027.19999999</v>
          </cell>
          <cell r="AP6">
            <v>42380901.530000001</v>
          </cell>
          <cell r="AQ6">
            <v>318155245.75999999</v>
          </cell>
          <cell r="AR6">
            <v>530671703.66000003</v>
          </cell>
          <cell r="AS6">
            <v>147340006.28</v>
          </cell>
          <cell r="AT6">
            <v>68430989.640000001</v>
          </cell>
          <cell r="AU6">
            <v>135495260.78999999</v>
          </cell>
          <cell r="AV6">
            <v>337818148.19</v>
          </cell>
          <cell r="AW6">
            <v>486911865.51999998</v>
          </cell>
          <cell r="AX6">
            <v>18555536</v>
          </cell>
          <cell r="AY6">
            <v>9087227.1999999993</v>
          </cell>
          <cell r="AZ6">
            <v>24044795.82</v>
          </cell>
          <cell r="BA6">
            <v>75238351.069999993</v>
          </cell>
          <cell r="BB6">
            <v>274849842.91000003</v>
          </cell>
          <cell r="BC6">
            <v>163506643.59999999</v>
          </cell>
        </row>
        <row r="7"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  <cell r="AQ7"/>
          <cell r="AR7"/>
          <cell r="AS7"/>
          <cell r="AT7"/>
          <cell r="AU7"/>
          <cell r="AV7"/>
          <cell r="AW7"/>
          <cell r="AX7"/>
          <cell r="AY7"/>
          <cell r="AZ7"/>
          <cell r="BA7"/>
          <cell r="BB7"/>
          <cell r="BC7"/>
        </row>
        <row r="8">
          <cell r="C8" t="str">
            <v>Reversal of Previous one-time adj</v>
          </cell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  <cell r="AQ8"/>
          <cell r="AR8"/>
          <cell r="AS8"/>
          <cell r="AT8"/>
          <cell r="AU8"/>
          <cell r="AV8"/>
          <cell r="AW8"/>
          <cell r="AX8"/>
          <cell r="AY8"/>
          <cell r="AZ8"/>
          <cell r="BA8"/>
          <cell r="BB8"/>
          <cell r="BC8"/>
        </row>
        <row r="9"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  <cell r="AQ9"/>
          <cell r="AR9"/>
          <cell r="AS9"/>
          <cell r="AT9"/>
          <cell r="AU9"/>
          <cell r="AV9"/>
          <cell r="AW9"/>
          <cell r="AX9"/>
          <cell r="AY9"/>
          <cell r="AZ9"/>
          <cell r="BA9"/>
          <cell r="BB9"/>
          <cell r="BC9"/>
        </row>
        <row r="10">
          <cell r="C10" t="str">
            <v>Prior Saving/Dissaving</v>
          </cell>
          <cell r="D10">
            <v>1990675.68</v>
          </cell>
          <cell r="E10">
            <v>-1158666.22</v>
          </cell>
          <cell r="F10">
            <v>-441930.56</v>
          </cell>
          <cell r="G10">
            <v>-330119.27</v>
          </cell>
          <cell r="H10">
            <v>1567204.01</v>
          </cell>
          <cell r="I10">
            <v>0</v>
          </cell>
          <cell r="J10">
            <v>-966644.83</v>
          </cell>
          <cell r="K10">
            <v>16751235.359999999</v>
          </cell>
          <cell r="L10">
            <v>-249490.93</v>
          </cell>
          <cell r="M10">
            <v>1207989.82</v>
          </cell>
          <cell r="N10">
            <v>-2240960.17</v>
          </cell>
          <cell r="O10">
            <v>-50900.250000007451</v>
          </cell>
          <cell r="P10">
            <v>2543485.4900000002</v>
          </cell>
          <cell r="Q10">
            <v>-166710.53</v>
          </cell>
          <cell r="R10">
            <v>470218.58</v>
          </cell>
          <cell r="S10">
            <v>51437.77</v>
          </cell>
          <cell r="T10">
            <v>3454279.56</v>
          </cell>
          <cell r="U10">
            <v>-570836.81999999995</v>
          </cell>
          <cell r="V10">
            <v>674244.43</v>
          </cell>
          <cell r="W10">
            <v>1289983.06</v>
          </cell>
          <cell r="X10">
            <v>662426.82093119621</v>
          </cell>
          <cell r="Y10">
            <v>972476.99</v>
          </cell>
          <cell r="Z10">
            <v>-2195528.62</v>
          </cell>
          <cell r="AA10">
            <v>-808909.94</v>
          </cell>
          <cell r="AB10">
            <v>620086.81000000006</v>
          </cell>
          <cell r="AC10">
            <v>-800516.22</v>
          </cell>
          <cell r="AD10">
            <v>405116.57</v>
          </cell>
          <cell r="AE10">
            <v>-183539.75</v>
          </cell>
          <cell r="AF10">
            <v>1445637.73</v>
          </cell>
          <cell r="AG10">
            <v>116801.92</v>
          </cell>
          <cell r="AH10">
            <v>-257808.65000000596</v>
          </cell>
          <cell r="AI10">
            <v>-1158904.2000000477</v>
          </cell>
          <cell r="AJ10">
            <v>-223584.4</v>
          </cell>
          <cell r="AK10">
            <v>745438.24</v>
          </cell>
          <cell r="AL10"/>
          <cell r="AM10">
            <v>2028409.28</v>
          </cell>
          <cell r="AN10">
            <v>-276295.26</v>
          </cell>
          <cell r="AO10">
            <v>532128.91</v>
          </cell>
          <cell r="AP10">
            <v>0</v>
          </cell>
          <cell r="AQ10">
            <v>936476.17</v>
          </cell>
          <cell r="AR10">
            <v>1941225.47</v>
          </cell>
          <cell r="AS10">
            <v>730159.2</v>
          </cell>
          <cell r="AT10">
            <v>1786617.04</v>
          </cell>
          <cell r="AU10">
            <v>1428606.29</v>
          </cell>
          <cell r="AV10">
            <v>125075.32</v>
          </cell>
          <cell r="AW10">
            <v>-678976.45</v>
          </cell>
          <cell r="AX10">
            <v>176731.06</v>
          </cell>
          <cell r="AY10">
            <v>38922.720000000001</v>
          </cell>
          <cell r="AZ10">
            <v>0</v>
          </cell>
          <cell r="BA10">
            <v>-1029360.38</v>
          </cell>
          <cell r="BB10">
            <v>800578.16</v>
          </cell>
          <cell r="BC10">
            <v>-36911.730000000003</v>
          </cell>
        </row>
        <row r="11">
          <cell r="C11" t="str">
            <v>Prior Price Penalty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85071.15</v>
          </cell>
          <cell r="J11">
            <v>0</v>
          </cell>
          <cell r="K11">
            <v>0</v>
          </cell>
          <cell r="L11">
            <v>9692.7000000000007</v>
          </cell>
          <cell r="M11">
            <v>105643.75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13673.26</v>
          </cell>
          <cell r="V11">
            <v>176.88</v>
          </cell>
          <cell r="W11">
            <v>0</v>
          </cell>
          <cell r="X11">
            <v>186493.13162429302</v>
          </cell>
          <cell r="Y11">
            <v>0</v>
          </cell>
          <cell r="Z11">
            <v>43760.5</v>
          </cell>
          <cell r="AA11">
            <v>41097.96</v>
          </cell>
          <cell r="AB11">
            <v>0</v>
          </cell>
          <cell r="AC11">
            <v>23507.21</v>
          </cell>
          <cell r="AD11">
            <v>0</v>
          </cell>
          <cell r="AE11">
            <v>0</v>
          </cell>
          <cell r="AF11">
            <v>0</v>
          </cell>
          <cell r="AG11">
            <v>1248.1600000000001</v>
          </cell>
          <cell r="AH11">
            <v>0</v>
          </cell>
          <cell r="AI11">
            <v>1869.8161128205468</v>
          </cell>
          <cell r="AJ11">
            <v>41591.199999999997</v>
          </cell>
          <cell r="AK11">
            <v>0</v>
          </cell>
          <cell r="AL11"/>
          <cell r="AM11">
            <v>0</v>
          </cell>
          <cell r="AN11">
            <v>0</v>
          </cell>
          <cell r="AO11">
            <v>0</v>
          </cell>
          <cell r="AP11">
            <v>1.67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1082.4100000000001</v>
          </cell>
          <cell r="AV11">
            <v>0</v>
          </cell>
          <cell r="AW11">
            <v>259832.22</v>
          </cell>
          <cell r="AX11">
            <v>0</v>
          </cell>
          <cell r="AY11">
            <v>62.06</v>
          </cell>
          <cell r="AZ11">
            <v>0</v>
          </cell>
          <cell r="BA11">
            <v>1127.03</v>
          </cell>
          <cell r="BB11">
            <v>0</v>
          </cell>
          <cell r="BC11">
            <v>0</v>
          </cell>
        </row>
        <row r="12">
          <cell r="C12" t="str">
            <v>NSP 1</v>
          </cell>
          <cell r="D12">
            <v>-484316.83</v>
          </cell>
          <cell r="E12">
            <v>-2018635.27</v>
          </cell>
          <cell r="F12">
            <v>-432069.78</v>
          </cell>
          <cell r="G12">
            <v>-638426.11</v>
          </cell>
          <cell r="H12">
            <v>-447089.76</v>
          </cell>
          <cell r="I12">
            <v>-134221.46</v>
          </cell>
          <cell r="J12">
            <v>-698789.22</v>
          </cell>
          <cell r="K12">
            <v>-3137294.48</v>
          </cell>
          <cell r="L12">
            <v>-27945.42</v>
          </cell>
          <cell r="M12">
            <v>-527836.11</v>
          </cell>
          <cell r="N12">
            <v>-1088193.9099999999</v>
          </cell>
          <cell r="O12">
            <v>-31460.696947657743</v>
          </cell>
          <cell r="P12">
            <v>-684565.03</v>
          </cell>
          <cell r="Q12">
            <v>-396520.43</v>
          </cell>
          <cell r="R12">
            <v>-79842.44</v>
          </cell>
          <cell r="S12">
            <v>-215737.51</v>
          </cell>
          <cell r="T12">
            <v>-591598.72</v>
          </cell>
          <cell r="U12">
            <v>-435300.38</v>
          </cell>
          <cell r="V12">
            <v>-803747.43</v>
          </cell>
          <cell r="W12">
            <v>-497651.25</v>
          </cell>
          <cell r="X12">
            <v>-414684.07758080965</v>
          </cell>
          <cell r="Y12">
            <v>-227953.75</v>
          </cell>
          <cell r="Z12">
            <v>-869205.92</v>
          </cell>
          <cell r="AA12">
            <v>-61078.26</v>
          </cell>
          <cell r="AB12">
            <v>-204497.53</v>
          </cell>
          <cell r="AC12">
            <v>-289076.88</v>
          </cell>
          <cell r="AD12">
            <v>-227310.95</v>
          </cell>
          <cell r="AE12">
            <v>-196191.93</v>
          </cell>
          <cell r="AF12">
            <v>-321529.39</v>
          </cell>
          <cell r="AG12">
            <v>-276115.26</v>
          </cell>
          <cell r="AH12">
            <v>-190080.40680386758</v>
          </cell>
          <cell r="AI12">
            <v>-339034.05271302146</v>
          </cell>
          <cell r="AJ12">
            <v>-575700.51</v>
          </cell>
          <cell r="AK12">
            <v>-549648.73</v>
          </cell>
          <cell r="AL12"/>
          <cell r="AM12">
            <v>-381177.8</v>
          </cell>
          <cell r="AN12">
            <v>-409317.65</v>
          </cell>
          <cell r="AO12">
            <v>-294387.19</v>
          </cell>
          <cell r="AP12">
            <v>-42422.31</v>
          </cell>
          <cell r="AQ12">
            <v>-328040.90999999997</v>
          </cell>
          <cell r="AR12">
            <v>-623722.87</v>
          </cell>
          <cell r="AS12">
            <v>-150415.76</v>
          </cell>
          <cell r="AT12">
            <v>-83201.72</v>
          </cell>
          <cell r="AU12">
            <v>-140389.82</v>
          </cell>
          <cell r="AV12">
            <v>-334247.21999999997</v>
          </cell>
          <cell r="AW12">
            <v>-481964.91</v>
          </cell>
          <cell r="AX12">
            <v>0</v>
          </cell>
          <cell r="AY12">
            <v>-9761.65</v>
          </cell>
          <cell r="AZ12">
            <v>-23331.91</v>
          </cell>
          <cell r="BA12">
            <v>-84334.86</v>
          </cell>
          <cell r="BB12">
            <v>-285484.77</v>
          </cell>
          <cell r="BC12">
            <v>-157733.76000000001</v>
          </cell>
        </row>
        <row r="13">
          <cell r="C13" t="str">
            <v>NSP 2</v>
          </cell>
          <cell r="D13">
            <v>-484316.83</v>
          </cell>
          <cell r="E13">
            <v>-2018635.27</v>
          </cell>
          <cell r="F13">
            <v>-432069.78</v>
          </cell>
          <cell r="G13">
            <v>-638426.11</v>
          </cell>
          <cell r="H13">
            <v>-447089.76</v>
          </cell>
          <cell r="I13">
            <v>-134221.46</v>
          </cell>
          <cell r="J13">
            <v>-698789.22</v>
          </cell>
          <cell r="K13">
            <v>-3137294.48</v>
          </cell>
          <cell r="L13">
            <v>-27945.42</v>
          </cell>
          <cell r="M13">
            <v>-527836.11</v>
          </cell>
          <cell r="N13">
            <v>-1088193.9099999999</v>
          </cell>
          <cell r="O13">
            <v>-31460.696947657743</v>
          </cell>
          <cell r="P13">
            <v>-684565.03</v>
          </cell>
          <cell r="Q13">
            <v>-396520.43</v>
          </cell>
          <cell r="R13">
            <v>-79842.44</v>
          </cell>
          <cell r="S13">
            <v>-215737.51</v>
          </cell>
          <cell r="T13">
            <v>-591598.72</v>
          </cell>
          <cell r="U13">
            <v>-435300.38</v>
          </cell>
          <cell r="V13">
            <v>-803747.43</v>
          </cell>
          <cell r="W13">
            <v>-497651.25</v>
          </cell>
          <cell r="X13">
            <v>-414684.07758080965</v>
          </cell>
          <cell r="Y13">
            <v>-227953.75</v>
          </cell>
          <cell r="Z13">
            <v>-869205.92</v>
          </cell>
          <cell r="AA13">
            <v>-61078.26</v>
          </cell>
          <cell r="AB13">
            <v>-204497.53</v>
          </cell>
          <cell r="AC13">
            <v>-289076.88</v>
          </cell>
          <cell r="AD13">
            <v>-227310.95</v>
          </cell>
          <cell r="AE13">
            <v>-196191.93</v>
          </cell>
          <cell r="AF13">
            <v>-321529.39</v>
          </cell>
          <cell r="AG13">
            <v>-276115.26</v>
          </cell>
          <cell r="AH13">
            <v>-190080.40680386758</v>
          </cell>
          <cell r="AI13">
            <v>-339034.05271302146</v>
          </cell>
          <cell r="AJ13">
            <v>-575700.51</v>
          </cell>
          <cell r="AK13">
            <v>-549648.73</v>
          </cell>
          <cell r="AL13"/>
          <cell r="AM13">
            <v>-381177.8</v>
          </cell>
          <cell r="AN13">
            <v>-409317.65</v>
          </cell>
          <cell r="AO13">
            <v>-294387.19</v>
          </cell>
          <cell r="AP13">
            <v>-42422.31</v>
          </cell>
          <cell r="AQ13">
            <v>-328040.90999999997</v>
          </cell>
          <cell r="AR13">
            <v>-563919.26</v>
          </cell>
          <cell r="AS13">
            <v>-150415.76</v>
          </cell>
          <cell r="AT13">
            <v>-83201.72</v>
          </cell>
          <cell r="AU13">
            <v>-140389.82</v>
          </cell>
          <cell r="AV13">
            <v>-334247.21999999997</v>
          </cell>
          <cell r="AW13">
            <v>-481964.91</v>
          </cell>
          <cell r="AX13">
            <v>0</v>
          </cell>
          <cell r="AY13">
            <v>0</v>
          </cell>
          <cell r="AZ13">
            <v>0</v>
          </cell>
          <cell r="BA13">
            <v>-84334.86</v>
          </cell>
          <cell r="BB13">
            <v>-285484.77</v>
          </cell>
          <cell r="BC13">
            <v>-157733.76000000001</v>
          </cell>
        </row>
        <row r="14">
          <cell r="C14" t="str">
            <v>Regional Partnership - Behavioral Health Funding</v>
          </cell>
          <cell r="D14">
            <v>0</v>
          </cell>
          <cell r="E14">
            <v>-2046085.63</v>
          </cell>
          <cell r="F14">
            <v>-2667150.12</v>
          </cell>
          <cell r="G14">
            <v>0</v>
          </cell>
          <cell r="H14">
            <v>0</v>
          </cell>
          <cell r="I14">
            <v>0</v>
          </cell>
          <cell r="J14">
            <v>-702219.45</v>
          </cell>
          <cell r="K14">
            <v>-3202784.27</v>
          </cell>
          <cell r="L14">
            <v>0</v>
          </cell>
          <cell r="M14">
            <v>-552778.18000000005</v>
          </cell>
          <cell r="N14">
            <v>-1140368.3999999999</v>
          </cell>
          <cell r="O14">
            <v>0</v>
          </cell>
          <cell r="P14">
            <v>-723960.29</v>
          </cell>
          <cell r="Q14">
            <v>0</v>
          </cell>
          <cell r="R14">
            <v>0</v>
          </cell>
          <cell r="S14">
            <v>0</v>
          </cell>
          <cell r="T14">
            <v>-1843834.11</v>
          </cell>
          <cell r="U14">
            <v>0</v>
          </cell>
          <cell r="V14">
            <v>0</v>
          </cell>
          <cell r="W14">
            <v>-544035.16</v>
          </cell>
          <cell r="X14">
            <v>0</v>
          </cell>
          <cell r="Y14">
            <v>0</v>
          </cell>
          <cell r="Z14">
            <v>-896254.32</v>
          </cell>
          <cell r="AA14">
            <v>0</v>
          </cell>
          <cell r="AB14">
            <v>0</v>
          </cell>
          <cell r="AC14">
            <v>-301127.11</v>
          </cell>
          <cell r="AD14">
            <v>-239947.33</v>
          </cell>
          <cell r="AE14">
            <v>0</v>
          </cell>
          <cell r="AF14">
            <v>0</v>
          </cell>
          <cell r="AG14">
            <v>-289336.28999999998</v>
          </cell>
          <cell r="AH14">
            <v>0</v>
          </cell>
          <cell r="AI14">
            <v>-347722.87751972914</v>
          </cell>
          <cell r="AJ14">
            <v>0</v>
          </cell>
          <cell r="AK14">
            <v>-610933.15</v>
          </cell>
          <cell r="AL14"/>
          <cell r="AM14">
            <v>-385822.43</v>
          </cell>
          <cell r="AN14">
            <v>0</v>
          </cell>
          <cell r="AO14">
            <v>0</v>
          </cell>
          <cell r="AP14">
            <v>-290895.15999999997</v>
          </cell>
          <cell r="AQ14">
            <v>-347482.14</v>
          </cell>
          <cell r="AR14">
            <v>0</v>
          </cell>
          <cell r="AS14">
            <v>0</v>
          </cell>
          <cell r="AT14">
            <v>-414708.07</v>
          </cell>
          <cell r="AU14">
            <v>-612923.68000000005</v>
          </cell>
          <cell r="AV14">
            <v>-2193648.2000000002</v>
          </cell>
          <cell r="AW14">
            <v>-499080.07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C15" t="str">
            <v>HC Fund</v>
          </cell>
          <cell r="D15">
            <v>-5455051.4199999999</v>
          </cell>
          <cell r="E15">
            <v>-23153383.280000001</v>
          </cell>
          <cell r="F15">
            <v>-4456279.42</v>
          </cell>
          <cell r="G15">
            <v>-7221250.79</v>
          </cell>
          <cell r="H15">
            <v>-5093695.04</v>
          </cell>
          <cell r="I15">
            <v>-1424461.99</v>
          </cell>
          <cell r="J15">
            <v>-8185186.1299999999</v>
          </cell>
          <cell r="K15">
            <v>-35468153.869999997</v>
          </cell>
          <cell r="L15">
            <v>-217569.81</v>
          </cell>
          <cell r="M15">
            <v>-6017125.21</v>
          </cell>
          <cell r="N15">
            <v>-11796960</v>
          </cell>
          <cell r="O15">
            <v>-382037.02585064276</v>
          </cell>
          <cell r="P15">
            <v>-8227929.75</v>
          </cell>
          <cell r="Q15">
            <v>-4253857.55</v>
          </cell>
          <cell r="R15">
            <v>-1012494.45</v>
          </cell>
          <cell r="S15">
            <v>-2620862.9</v>
          </cell>
          <cell r="T15">
            <v>-6852543.2999999998</v>
          </cell>
          <cell r="U15">
            <v>-5047354.63</v>
          </cell>
          <cell r="V15">
            <v>-9373528.6699999999</v>
          </cell>
          <cell r="W15">
            <v>-6343758.1799999997</v>
          </cell>
          <cell r="X15">
            <v>-4622867.3084197547</v>
          </cell>
          <cell r="Y15">
            <v>-2816587.51</v>
          </cell>
          <cell r="Z15">
            <v>-9650789.5199999996</v>
          </cell>
          <cell r="AA15">
            <v>-793117.72</v>
          </cell>
          <cell r="AB15">
            <v>-2652589.35</v>
          </cell>
          <cell r="AC15">
            <v>-3501217.95</v>
          </cell>
          <cell r="AD15">
            <v>-2671149.7999999998</v>
          </cell>
          <cell r="AE15">
            <v>-2231686.88</v>
          </cell>
          <cell r="AF15">
            <v>-3547334.56</v>
          </cell>
          <cell r="AG15">
            <v>-3225900.09</v>
          </cell>
          <cell r="AH15">
            <v>-2207619.7775587523</v>
          </cell>
          <cell r="AI15">
            <v>-3855741.8816150143</v>
          </cell>
          <cell r="AJ15">
            <v>-6414288.0099999998</v>
          </cell>
          <cell r="AK15">
            <v>-6176955.3700000001</v>
          </cell>
          <cell r="AL15"/>
          <cell r="AM15">
            <v>-4417018.96</v>
          </cell>
          <cell r="AN15">
            <v>-4611148.8</v>
          </cell>
          <cell r="AO15">
            <v>-3622116.26</v>
          </cell>
          <cell r="AP15">
            <v>-515630.61</v>
          </cell>
          <cell r="AQ15">
            <v>-3853540.69</v>
          </cell>
          <cell r="AR15">
            <v>-6371087.7400000002</v>
          </cell>
          <cell r="AS15">
            <v>-1767012.93</v>
          </cell>
          <cell r="AT15">
            <v>-750019.76</v>
          </cell>
          <cell r="AU15">
            <v>-1614362.63</v>
          </cell>
          <cell r="AV15">
            <v>-3956598.46</v>
          </cell>
          <cell r="AW15">
            <v>-5766170.8799999999</v>
          </cell>
          <cell r="AX15">
            <v>0</v>
          </cell>
          <cell r="AY15">
            <v>0</v>
          </cell>
          <cell r="AZ15">
            <v>0</v>
          </cell>
          <cell r="BA15">
            <v>-936880.33</v>
          </cell>
          <cell r="BB15">
            <v>-3272626.5</v>
          </cell>
          <cell r="BC15">
            <v>-1808759.57</v>
          </cell>
        </row>
        <row r="16">
          <cell r="C16" t="str">
            <v>CRISP Funding</v>
          </cell>
          <cell r="D16">
            <v>-143334.45000000001</v>
          </cell>
          <cell r="E16">
            <v>-365584.69</v>
          </cell>
          <cell r="F16">
            <v>-108913.16</v>
          </cell>
          <cell r="G16">
            <v>-203143.41</v>
          </cell>
          <cell r="H16">
            <v>-137965.19</v>
          </cell>
          <cell r="I16">
            <v>-39539.870000000003</v>
          </cell>
          <cell r="J16">
            <v>-141531.69</v>
          </cell>
          <cell r="K16">
            <v>-606666.66</v>
          </cell>
          <cell r="L16">
            <v>-4032.66</v>
          </cell>
          <cell r="M16">
            <v>-125232.58</v>
          </cell>
          <cell r="N16">
            <v>-225549.43</v>
          </cell>
          <cell r="O16">
            <v>-3856.0480436224689</v>
          </cell>
          <cell r="P16">
            <v>-184567.25</v>
          </cell>
          <cell r="Q16">
            <v>-105651.55</v>
          </cell>
          <cell r="R16">
            <v>-18617.53</v>
          </cell>
          <cell r="S16">
            <v>-55952.04</v>
          </cell>
          <cell r="T16">
            <v>-149158.6</v>
          </cell>
          <cell r="U16">
            <v>-117190.91</v>
          </cell>
          <cell r="V16">
            <v>-238519.61</v>
          </cell>
          <cell r="W16">
            <v>-115661.49</v>
          </cell>
          <cell r="X16">
            <v>-104759.7031789688</v>
          </cell>
          <cell r="Y16">
            <v>-68629.87</v>
          </cell>
          <cell r="Z16">
            <v>-200039.27</v>
          </cell>
          <cell r="AA16">
            <v>-9087.5400000000009</v>
          </cell>
          <cell r="AB16">
            <v>-61776.44</v>
          </cell>
          <cell r="AC16">
            <v>-87788.37</v>
          </cell>
          <cell r="AD16">
            <v>-66581.2</v>
          </cell>
          <cell r="AE16">
            <v>-56515.7</v>
          </cell>
          <cell r="AF16">
            <v>-71342.7</v>
          </cell>
          <cell r="AG16">
            <v>-58734.69</v>
          </cell>
          <cell r="AH16">
            <v>-54272.153112720895</v>
          </cell>
          <cell r="AI16">
            <v>-85398.418385279219</v>
          </cell>
          <cell r="AJ16">
            <v>-160764.91</v>
          </cell>
          <cell r="AK16">
            <v>-149713.63</v>
          </cell>
          <cell r="AL16"/>
          <cell r="AM16">
            <v>-130471.87</v>
          </cell>
          <cell r="AN16">
            <v>-115876.53</v>
          </cell>
          <cell r="AO16">
            <v>-89580.86</v>
          </cell>
          <cell r="AP16">
            <v>-5199.58</v>
          </cell>
          <cell r="AQ16">
            <v>-87885.61</v>
          </cell>
          <cell r="AR16">
            <v>-167259.17000000001</v>
          </cell>
          <cell r="AS16">
            <v>-28500.720000000001</v>
          </cell>
          <cell r="AT16">
            <v>-21781.03</v>
          </cell>
          <cell r="AU16">
            <v>-32586.66</v>
          </cell>
          <cell r="AV16">
            <v>-98285.55</v>
          </cell>
          <cell r="AW16">
            <v>-130340.75</v>
          </cell>
          <cell r="AX16">
            <v>-2955.54</v>
          </cell>
          <cell r="AY16">
            <v>-1196.46</v>
          </cell>
          <cell r="AZ16">
            <v>-2859.73</v>
          </cell>
          <cell r="BA16">
            <v>-16714.990000000002</v>
          </cell>
          <cell r="BB16">
            <v>-53714.92</v>
          </cell>
          <cell r="BC16">
            <v>-51827.4</v>
          </cell>
        </row>
        <row r="17">
          <cell r="C17" t="str">
            <v>Deficit Assess</v>
          </cell>
          <cell r="D17">
            <v>-5803258.4299999997</v>
          </cell>
          <cell r="E17">
            <v>-24636480.32</v>
          </cell>
          <cell r="F17">
            <v>-4740732.79</v>
          </cell>
          <cell r="G17">
            <v>-7682197.8899999997</v>
          </cell>
          <cell r="H17">
            <v>-5418835.9400000004</v>
          </cell>
          <cell r="I17">
            <v>-1515388.29</v>
          </cell>
          <cell r="J17">
            <v>-8707663.1899999995</v>
          </cell>
          <cell r="K17">
            <v>-37732158.170000002</v>
          </cell>
          <cell r="L17">
            <v>-231457.73</v>
          </cell>
          <cell r="M17">
            <v>-6401210.5300000003</v>
          </cell>
          <cell r="N17">
            <v>-12549983.91</v>
          </cell>
          <cell r="O17">
            <v>-406423.22518231533</v>
          </cell>
          <cell r="P17">
            <v>-8753135.2200000007</v>
          </cell>
          <cell r="Q17">
            <v>-4525389.91</v>
          </cell>
          <cell r="R17">
            <v>-1077124.03</v>
          </cell>
          <cell r="S17">
            <v>-2788157.9</v>
          </cell>
          <cell r="T17">
            <v>-7289955.0599999996</v>
          </cell>
          <cell r="U17">
            <v>-5369537.5300000003</v>
          </cell>
          <cell r="V17">
            <v>-9971860.0399999991</v>
          </cell>
          <cell r="W17">
            <v>-6748693.1500000004</v>
          </cell>
          <cell r="X17">
            <v>-4917954.3184182839</v>
          </cell>
          <cell r="Y17">
            <v>-2996376.01</v>
          </cell>
          <cell r="Z17">
            <v>-10266819.02</v>
          </cell>
          <cell r="AA17">
            <v>-843744.03</v>
          </cell>
          <cell r="AB17">
            <v>-2821909.51</v>
          </cell>
          <cell r="AC17">
            <v>-3724707.8</v>
          </cell>
          <cell r="AD17">
            <v>-2841654.71</v>
          </cell>
          <cell r="AE17">
            <v>-2374139.9900000002</v>
          </cell>
          <cell r="AF17">
            <v>-3773768.13</v>
          </cell>
          <cell r="AG17">
            <v>-3431815.84</v>
          </cell>
          <cell r="AH17">
            <v>-2348536.6319506024</v>
          </cell>
          <cell r="AI17">
            <v>-4101861.717479567</v>
          </cell>
          <cell r="AJ17">
            <v>-6823725.0499999998</v>
          </cell>
          <cell r="AK17">
            <v>-6571242.9699999997</v>
          </cell>
          <cell r="AL17"/>
          <cell r="AM17">
            <v>-4698966.25</v>
          </cell>
          <cell r="AN17">
            <v>-4905487.79</v>
          </cell>
          <cell r="AO17">
            <v>-3853323.3</v>
          </cell>
          <cell r="AP17">
            <v>-548544.36</v>
          </cell>
          <cell r="AQ17">
            <v>-4099520.02</v>
          </cell>
          <cell r="AR17">
            <v>-6777767.21</v>
          </cell>
          <cell r="AS17">
            <v>-1879804.96</v>
          </cell>
          <cell r="AT17">
            <v>-797895.04</v>
          </cell>
          <cell r="AU17">
            <v>-1717410.68</v>
          </cell>
          <cell r="AV17">
            <v>-4209156.18</v>
          </cell>
          <cell r="AW17">
            <v>-6134237.2800000003</v>
          </cell>
          <cell r="AX17">
            <v>0</v>
          </cell>
          <cell r="AY17">
            <v>0</v>
          </cell>
          <cell r="AZ17">
            <v>0</v>
          </cell>
          <cell r="BA17">
            <v>-996683.3</v>
          </cell>
          <cell r="BB17">
            <v>-3509677.33</v>
          </cell>
          <cell r="BC17">
            <v>-1951851.02</v>
          </cell>
        </row>
        <row r="18">
          <cell r="C18" t="str">
            <v>HSCRC Fees</v>
          </cell>
          <cell r="D18">
            <v>-529690.65</v>
          </cell>
          <cell r="E18">
            <v>-1358032.55</v>
          </cell>
          <cell r="F18">
            <v>-412529.36</v>
          </cell>
          <cell r="G18">
            <v>-750284.12</v>
          </cell>
          <cell r="H18">
            <v>-509677.49</v>
          </cell>
          <cell r="I18">
            <v>-146125</v>
          </cell>
          <cell r="J18">
            <v>-525004.92000000004</v>
          </cell>
          <cell r="K18">
            <v>-2251673.16</v>
          </cell>
          <cell r="L18">
            <v>-15030.82</v>
          </cell>
          <cell r="M18">
            <v>-463733.9</v>
          </cell>
          <cell r="N18">
            <v>-836147.07</v>
          </cell>
          <cell r="O18">
            <v>-14414.648782207052</v>
          </cell>
          <cell r="P18">
            <v>-682612.26</v>
          </cell>
          <cell r="Q18">
            <v>-390788.85</v>
          </cell>
          <cell r="R18">
            <v>-68952.990000000005</v>
          </cell>
          <cell r="S18">
            <v>-108258.16</v>
          </cell>
          <cell r="T18">
            <v>-548985.59</v>
          </cell>
          <cell r="U18">
            <v>-433430.64</v>
          </cell>
          <cell r="V18">
            <v>-881426.86</v>
          </cell>
          <cell r="W18">
            <v>-428382.95</v>
          </cell>
          <cell r="X18">
            <v>-387682.93203524972</v>
          </cell>
          <cell r="Y18">
            <v>-253586.1</v>
          </cell>
          <cell r="Z18">
            <v>-740975.05</v>
          </cell>
          <cell r="AA18">
            <v>-33855.42</v>
          </cell>
          <cell r="AB18">
            <v>-228255.9</v>
          </cell>
          <cell r="AC18">
            <v>-324353.71999999997</v>
          </cell>
          <cell r="AD18">
            <v>-246071.25</v>
          </cell>
          <cell r="AE18">
            <v>-208899.85</v>
          </cell>
          <cell r="AF18">
            <v>-268561.58</v>
          </cell>
          <cell r="AG18">
            <v>-217748.84</v>
          </cell>
          <cell r="AH18">
            <v>-200622.18674889239</v>
          </cell>
          <cell r="AI18">
            <v>-316041.17236940301</v>
          </cell>
          <cell r="AJ18">
            <v>-594396.06000000006</v>
          </cell>
          <cell r="AK18">
            <v>-553657.59999999998</v>
          </cell>
          <cell r="AL18"/>
          <cell r="AM18">
            <v>-481623.08</v>
          </cell>
          <cell r="AN18">
            <v>-428380.05</v>
          </cell>
          <cell r="AO18">
            <v>-330970.61</v>
          </cell>
          <cell r="AP18">
            <v>-19438.189999999999</v>
          </cell>
          <cell r="AQ18">
            <v>-325058.65000000002</v>
          </cell>
          <cell r="AR18">
            <v>-626988.92000000004</v>
          </cell>
          <cell r="AS18">
            <v>-105809.29</v>
          </cell>
          <cell r="AT18">
            <v>-80577.55</v>
          </cell>
          <cell r="AU18">
            <v>-120694.59</v>
          </cell>
          <cell r="AV18">
            <v>-363231.99</v>
          </cell>
          <cell r="AW18">
            <v>-482045.41</v>
          </cell>
          <cell r="AX18">
            <v>0</v>
          </cell>
          <cell r="AY18">
            <v>0</v>
          </cell>
          <cell r="AZ18">
            <v>0</v>
          </cell>
          <cell r="BA18">
            <v>-62019.21</v>
          </cell>
          <cell r="BB18">
            <v>-199434.25</v>
          </cell>
          <cell r="BC18">
            <v>-191371.7</v>
          </cell>
        </row>
        <row r="19">
          <cell r="C19" t="str">
            <v xml:space="preserve">MHCC Fees </v>
          </cell>
          <cell r="D19">
            <v>-188582.5</v>
          </cell>
          <cell r="E19">
            <v>-482344.81</v>
          </cell>
          <cell r="F19">
            <v>-143249.35</v>
          </cell>
          <cell r="G19">
            <v>-266534.03000000003</v>
          </cell>
          <cell r="H19">
            <v>-181371.66</v>
          </cell>
          <cell r="I19">
            <v>-52037.05</v>
          </cell>
          <cell r="J19">
            <v>-186272.28</v>
          </cell>
          <cell r="K19">
            <v>-800341.34</v>
          </cell>
          <cell r="L19">
            <v>-5122.7700000000004</v>
          </cell>
          <cell r="M19">
            <v>-164655</v>
          </cell>
          <cell r="N19">
            <v>-297423.3</v>
          </cell>
          <cell r="O19">
            <v>-4936.2190667036239</v>
          </cell>
          <cell r="P19">
            <v>-242564.98</v>
          </cell>
          <cell r="Q19">
            <v>-139094.28</v>
          </cell>
          <cell r="R19">
            <v>-24554.25</v>
          </cell>
          <cell r="S19">
            <v>-73534.27</v>
          </cell>
          <cell r="T19">
            <v>-195013.44</v>
          </cell>
          <cell r="U19">
            <v>-154133.74</v>
          </cell>
          <cell r="V19">
            <v>-313728.38</v>
          </cell>
          <cell r="W19">
            <v>-152185.04999999999</v>
          </cell>
          <cell r="X19">
            <v>-138024.15099126223</v>
          </cell>
          <cell r="Y19">
            <v>-90228.18</v>
          </cell>
          <cell r="Z19">
            <v>-263278.03999999998</v>
          </cell>
          <cell r="AA19">
            <v>-11985.51</v>
          </cell>
          <cell r="AB19">
            <v>-81508.039999999994</v>
          </cell>
          <cell r="AC19">
            <v>-115357.5</v>
          </cell>
          <cell r="AD19">
            <v>-87529.84</v>
          </cell>
          <cell r="AE19">
            <v>-74260.210000000006</v>
          </cell>
          <cell r="AF19">
            <v>-94012.7</v>
          </cell>
          <cell r="AG19">
            <v>-77343.73</v>
          </cell>
          <cell r="AH19">
            <v>-71337.786188529004</v>
          </cell>
          <cell r="AI19">
            <v>-112364.23182428241</v>
          </cell>
          <cell r="AJ19">
            <v>-211138.9</v>
          </cell>
          <cell r="AK19">
            <v>-196590.68</v>
          </cell>
          <cell r="AL19"/>
          <cell r="AM19">
            <v>-171425.32</v>
          </cell>
          <cell r="AN19">
            <v>-152556.99</v>
          </cell>
          <cell r="AO19">
            <v>-117504.78</v>
          </cell>
          <cell r="AP19">
            <v>-6745.31</v>
          </cell>
          <cell r="AQ19">
            <v>-115498.76</v>
          </cell>
          <cell r="AR19">
            <v>-220117.41</v>
          </cell>
          <cell r="AS19">
            <v>-37585.85</v>
          </cell>
          <cell r="AT19">
            <v>-28749.9</v>
          </cell>
          <cell r="AU19">
            <v>-42814.53</v>
          </cell>
          <cell r="AV19">
            <v>-255981.66</v>
          </cell>
          <cell r="AW19">
            <v>-171383.67</v>
          </cell>
          <cell r="AX19">
            <v>-3931.63</v>
          </cell>
          <cell r="AY19">
            <v>-1585.9</v>
          </cell>
          <cell r="AZ19">
            <v>-3781.71</v>
          </cell>
          <cell r="BA19">
            <v>-22053.8</v>
          </cell>
          <cell r="BB19">
            <v>-70842.27</v>
          </cell>
          <cell r="BC19">
            <v>-68249.679999999993</v>
          </cell>
        </row>
        <row r="20">
          <cell r="C20" t="str">
            <v>Newborn Testing</v>
          </cell>
          <cell r="D20">
            <v>-206170</v>
          </cell>
          <cell r="E20">
            <v>-170024</v>
          </cell>
          <cell r="F20">
            <v>-227052</v>
          </cell>
          <cell r="G20">
            <v>-800512</v>
          </cell>
          <cell r="H20">
            <v>-264046</v>
          </cell>
          <cell r="I20">
            <v>0</v>
          </cell>
          <cell r="J20">
            <v>-265530</v>
          </cell>
          <cell r="K20">
            <v>-216982</v>
          </cell>
          <cell r="L20">
            <v>0</v>
          </cell>
          <cell r="M20">
            <v>-160378</v>
          </cell>
          <cell r="N20">
            <v>-183698</v>
          </cell>
          <cell r="O20">
            <v>0</v>
          </cell>
          <cell r="P20">
            <v>-242634</v>
          </cell>
          <cell r="Q20">
            <v>-214332</v>
          </cell>
          <cell r="R20">
            <v>-25546</v>
          </cell>
          <cell r="S20">
            <v>-67522</v>
          </cell>
          <cell r="T20">
            <v>-232140</v>
          </cell>
          <cell r="U20">
            <v>0</v>
          </cell>
          <cell r="V20">
            <v>-569114</v>
          </cell>
          <cell r="W20">
            <v>0</v>
          </cell>
          <cell r="X20">
            <v>-92114</v>
          </cell>
          <cell r="Y20">
            <v>-117872</v>
          </cell>
          <cell r="Z20">
            <v>-155290</v>
          </cell>
          <cell r="AA20">
            <v>0</v>
          </cell>
          <cell r="AB20">
            <v>-38584</v>
          </cell>
          <cell r="AC20">
            <v>-108862</v>
          </cell>
          <cell r="AD20">
            <v>-106636</v>
          </cell>
          <cell r="AE20">
            <v>-58088</v>
          </cell>
          <cell r="AF20">
            <v>-76320</v>
          </cell>
          <cell r="AG20">
            <v>0</v>
          </cell>
          <cell r="AH20">
            <v>-59254</v>
          </cell>
          <cell r="AI20">
            <v>0</v>
          </cell>
          <cell r="AJ20">
            <v>-204580</v>
          </cell>
          <cell r="AK20">
            <v>-398454</v>
          </cell>
          <cell r="AL20"/>
          <cell r="AM20">
            <v>-271042</v>
          </cell>
          <cell r="AN20">
            <v>-135468</v>
          </cell>
          <cell r="AO20">
            <v>0</v>
          </cell>
          <cell r="AP20">
            <v>0</v>
          </cell>
          <cell r="AQ20">
            <v>0</v>
          </cell>
          <cell r="AR20">
            <v>-432056</v>
          </cell>
          <cell r="AS20">
            <v>0</v>
          </cell>
          <cell r="AT20">
            <v>0</v>
          </cell>
          <cell r="AU20">
            <v>0</v>
          </cell>
          <cell r="AV20">
            <v>-89782</v>
          </cell>
          <cell r="AW20">
            <v>-236380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-173840</v>
          </cell>
        </row>
        <row r="21">
          <cell r="C21" t="str">
            <v xml:space="preserve">QBR </v>
          </cell>
          <cell r="D21">
            <v>2411706</v>
          </cell>
          <cell r="E21">
            <v>10503952</v>
          </cell>
          <cell r="F21">
            <v>3412257</v>
          </cell>
          <cell r="G21">
            <v>4411274</v>
          </cell>
          <cell r="H21">
            <v>1688271</v>
          </cell>
          <cell r="I21">
            <v>0</v>
          </cell>
          <cell r="J21">
            <v>1170553</v>
          </cell>
          <cell r="K21">
            <v>-2213531</v>
          </cell>
          <cell r="L21">
            <v>0</v>
          </cell>
          <cell r="M21">
            <v>1307289</v>
          </cell>
          <cell r="N21">
            <v>4947692</v>
          </cell>
          <cell r="O21">
            <v>0</v>
          </cell>
          <cell r="P21">
            <v>3756196</v>
          </cell>
          <cell r="Q21">
            <v>1308971</v>
          </cell>
          <cell r="R21">
            <v>-171021</v>
          </cell>
          <cell r="S21">
            <v>941355</v>
          </cell>
          <cell r="T21">
            <v>1449826</v>
          </cell>
          <cell r="U21">
            <v>1590574</v>
          </cell>
          <cell r="V21">
            <v>3932160</v>
          </cell>
          <cell r="W21">
            <v>-680638</v>
          </cell>
          <cell r="X21">
            <v>1521840</v>
          </cell>
          <cell r="Y21">
            <v>-196485</v>
          </cell>
          <cell r="Z21">
            <v>4233098</v>
          </cell>
          <cell r="AA21">
            <v>0</v>
          </cell>
          <cell r="AB21">
            <v>769799</v>
          </cell>
          <cell r="AC21">
            <v>503575</v>
          </cell>
          <cell r="AD21">
            <v>414160</v>
          </cell>
          <cell r="AE21">
            <v>531136</v>
          </cell>
          <cell r="AF21">
            <v>1331241</v>
          </cell>
          <cell r="AG21">
            <v>1502724</v>
          </cell>
          <cell r="AH21">
            <v>-188830</v>
          </cell>
          <cell r="AI21">
            <v>660327</v>
          </cell>
          <cell r="AJ21">
            <v>1436424</v>
          </cell>
          <cell r="AK21">
            <v>1503882</v>
          </cell>
          <cell r="AL21"/>
          <cell r="AM21">
            <v>1541316</v>
          </cell>
          <cell r="AN21">
            <v>1629106</v>
          </cell>
          <cell r="AO21">
            <v>158780</v>
          </cell>
          <cell r="AP21">
            <v>0</v>
          </cell>
          <cell r="AQ21">
            <v>-57449</v>
          </cell>
          <cell r="AR21">
            <v>4301995</v>
          </cell>
          <cell r="AS21">
            <v>0</v>
          </cell>
          <cell r="AT21">
            <v>398696</v>
          </cell>
          <cell r="AU21">
            <v>122491</v>
          </cell>
          <cell r="AV21">
            <v>1159208</v>
          </cell>
          <cell r="AW21">
            <v>-168155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968829</v>
          </cell>
        </row>
        <row r="22">
          <cell r="C22" t="str">
            <v>MHAC</v>
          </cell>
          <cell r="D22">
            <v>-315256</v>
          </cell>
          <cell r="E22">
            <v>5204661</v>
          </cell>
          <cell r="F22">
            <v>282005</v>
          </cell>
          <cell r="G22">
            <v>0</v>
          </cell>
          <cell r="H22">
            <v>2046389</v>
          </cell>
          <cell r="I22">
            <v>0</v>
          </cell>
          <cell r="J22">
            <v>1661897</v>
          </cell>
          <cell r="K22">
            <v>19865019</v>
          </cell>
          <cell r="L22">
            <v>0</v>
          </cell>
          <cell r="M22">
            <v>0</v>
          </cell>
          <cell r="N22">
            <v>1717949</v>
          </cell>
          <cell r="O22">
            <v>0</v>
          </cell>
          <cell r="P22">
            <v>0</v>
          </cell>
          <cell r="Q22">
            <v>-2407303</v>
          </cell>
          <cell r="R22">
            <v>-442443</v>
          </cell>
          <cell r="S22">
            <v>-1480118</v>
          </cell>
          <cell r="T22">
            <v>-2262140</v>
          </cell>
          <cell r="U22">
            <v>1287607</v>
          </cell>
          <cell r="V22">
            <v>-3598055</v>
          </cell>
          <cell r="W22">
            <v>189066</v>
          </cell>
          <cell r="X22">
            <v>-2029120</v>
          </cell>
          <cell r="Y22">
            <v>-1702870</v>
          </cell>
          <cell r="Z22">
            <v>1517239</v>
          </cell>
          <cell r="AA22">
            <v>0</v>
          </cell>
          <cell r="AB22">
            <v>754705</v>
          </cell>
          <cell r="AC22">
            <v>-1888408</v>
          </cell>
          <cell r="AD22">
            <v>-1121685</v>
          </cell>
          <cell r="AE22">
            <v>0</v>
          </cell>
          <cell r="AF22">
            <v>439749</v>
          </cell>
          <cell r="AG22">
            <v>459549</v>
          </cell>
          <cell r="AH22">
            <v>383133</v>
          </cell>
          <cell r="AI22">
            <v>-1886650</v>
          </cell>
          <cell r="AJ22">
            <v>0</v>
          </cell>
          <cell r="AK22">
            <v>1529371</v>
          </cell>
          <cell r="AL22"/>
          <cell r="AM22">
            <v>856287</v>
          </cell>
          <cell r="AN22">
            <v>0</v>
          </cell>
          <cell r="AO22">
            <v>-1528989</v>
          </cell>
          <cell r="AP22">
            <v>0</v>
          </cell>
          <cell r="AQ22">
            <v>510660</v>
          </cell>
          <cell r="AR22">
            <v>-214030</v>
          </cell>
          <cell r="AS22">
            <v>-494665</v>
          </cell>
          <cell r="AT22">
            <v>0</v>
          </cell>
          <cell r="AU22">
            <v>120979</v>
          </cell>
          <cell r="AV22">
            <v>0</v>
          </cell>
          <cell r="AW22">
            <v>186839</v>
          </cell>
          <cell r="AX22">
            <v>0</v>
          </cell>
          <cell r="AY22">
            <v>0</v>
          </cell>
          <cell r="AZ22">
            <v>0</v>
          </cell>
          <cell r="BA22">
            <v>375138</v>
          </cell>
          <cell r="BB22">
            <v>0</v>
          </cell>
          <cell r="BC22">
            <v>-370590</v>
          </cell>
        </row>
        <row r="23">
          <cell r="C23" t="str">
            <v>Readmissions Reduction &amp; Disparity Gap</v>
          </cell>
          <cell r="D23">
            <v>1465939.02</v>
          </cell>
          <cell r="E23">
            <v>-20865959</v>
          </cell>
          <cell r="F23">
            <v>-4389968</v>
          </cell>
          <cell r="G23">
            <v>-1867837</v>
          </cell>
          <cell r="H23">
            <v>25579.86</v>
          </cell>
          <cell r="I23">
            <v>0</v>
          </cell>
          <cell r="J23">
            <v>-390184</v>
          </cell>
          <cell r="K23">
            <v>-13962270</v>
          </cell>
          <cell r="L23">
            <v>0</v>
          </cell>
          <cell r="M23">
            <v>840400</v>
          </cell>
          <cell r="N23">
            <v>-1236923</v>
          </cell>
          <cell r="O23">
            <v>0</v>
          </cell>
          <cell r="P23">
            <v>-4669866</v>
          </cell>
          <cell r="Q23">
            <v>-53712.87</v>
          </cell>
          <cell r="R23">
            <v>-510510.76</v>
          </cell>
          <cell r="S23">
            <v>-733546</v>
          </cell>
          <cell r="T23">
            <v>-370168.42</v>
          </cell>
          <cell r="U23">
            <v>-2579456</v>
          </cell>
          <cell r="V23">
            <v>1542024</v>
          </cell>
          <cell r="W23">
            <v>340319</v>
          </cell>
          <cell r="X23">
            <v>-494598</v>
          </cell>
          <cell r="Y23">
            <v>461740</v>
          </cell>
          <cell r="Z23">
            <v>-6507136</v>
          </cell>
          <cell r="AA23">
            <v>-140472</v>
          </cell>
          <cell r="AB23">
            <v>1367525</v>
          </cell>
          <cell r="AC23">
            <v>-1064433</v>
          </cell>
          <cell r="AD23">
            <v>-1778560</v>
          </cell>
          <cell r="AE23">
            <v>-255732</v>
          </cell>
          <cell r="AF23">
            <v>-1295261</v>
          </cell>
          <cell r="AG23">
            <v>-2109328</v>
          </cell>
          <cell r="AH23">
            <v>-533650</v>
          </cell>
          <cell r="AI23">
            <v>393052</v>
          </cell>
          <cell r="AJ23">
            <v>-1044672</v>
          </cell>
          <cell r="AK23">
            <v>-2258116</v>
          </cell>
          <cell r="AL23"/>
          <cell r="AM23">
            <v>2012274</v>
          </cell>
          <cell r="AN23">
            <v>703934</v>
          </cell>
          <cell r="AO23">
            <v>-670403</v>
          </cell>
          <cell r="AP23">
            <v>0</v>
          </cell>
          <cell r="AQ23">
            <v>785140</v>
          </cell>
          <cell r="AR23">
            <v>-4109368</v>
          </cell>
          <cell r="AS23">
            <v>-86814</v>
          </cell>
          <cell r="AT23">
            <v>148720</v>
          </cell>
          <cell r="AU23">
            <v>-385621</v>
          </cell>
          <cell r="AV23">
            <v>-157181</v>
          </cell>
          <cell r="AW23">
            <v>1205109</v>
          </cell>
          <cell r="AX23">
            <v>0</v>
          </cell>
          <cell r="AY23">
            <v>0</v>
          </cell>
          <cell r="AZ23">
            <v>0</v>
          </cell>
          <cell r="BA23">
            <v>-1249277</v>
          </cell>
          <cell r="BB23">
            <v>0</v>
          </cell>
          <cell r="BC23">
            <v>-457176</v>
          </cell>
        </row>
        <row r="24">
          <cell r="C24" t="str">
            <v>Regional Partnership - Diabetes Funding</v>
          </cell>
          <cell r="D24">
            <v>-1346101.39</v>
          </cell>
          <cell r="E24">
            <v>-1814819.46</v>
          </cell>
          <cell r="F24">
            <v>-534398.68999999994</v>
          </cell>
          <cell r="G24">
            <v>0</v>
          </cell>
          <cell r="H24">
            <v>-890025.52</v>
          </cell>
          <cell r="I24">
            <v>0</v>
          </cell>
          <cell r="J24">
            <v>0</v>
          </cell>
          <cell r="K24">
            <v>-3774031.87</v>
          </cell>
          <cell r="L24">
            <v>0</v>
          </cell>
          <cell r="M24">
            <v>-569285.16</v>
          </cell>
          <cell r="N24">
            <v>-864754.16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-823720.98</v>
          </cell>
          <cell r="V24">
            <v>0</v>
          </cell>
          <cell r="W24">
            <v>0</v>
          </cell>
          <cell r="X24">
            <v>-1269286.8512328898</v>
          </cell>
          <cell r="Y24">
            <v>-302338.31</v>
          </cell>
          <cell r="Z24">
            <v>-1123959.51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-450916.26</v>
          </cell>
          <cell r="AF24">
            <v>0</v>
          </cell>
          <cell r="AG24">
            <v>-1831262.95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/>
          <cell r="AM24">
            <v>-674715.6</v>
          </cell>
          <cell r="AN24">
            <v>0</v>
          </cell>
          <cell r="AO24">
            <v>-416421.65</v>
          </cell>
          <cell r="AP24">
            <v>-58284.68</v>
          </cell>
          <cell r="AQ24">
            <v>0</v>
          </cell>
          <cell r="AR24">
            <v>0</v>
          </cell>
          <cell r="AS24">
            <v>0</v>
          </cell>
          <cell r="AT24">
            <v>-83092.23</v>
          </cell>
          <cell r="AU24">
            <v>0</v>
          </cell>
          <cell r="AV24">
            <v>-439526.34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C25" t="str">
            <v>OncoRx One Time</v>
          </cell>
          <cell r="D25">
            <v>-2421260.09</v>
          </cell>
          <cell r="E25">
            <v>-1941583.58</v>
          </cell>
          <cell r="F25">
            <v>-14625.57</v>
          </cell>
          <cell r="G25">
            <v>150815.26</v>
          </cell>
          <cell r="H25">
            <v>0</v>
          </cell>
          <cell r="I25">
            <v>-16980.689999999999</v>
          </cell>
          <cell r="J25">
            <v>-228292.78</v>
          </cell>
          <cell r="K25">
            <v>-9401906.0500000007</v>
          </cell>
          <cell r="L25">
            <v>-24865.71</v>
          </cell>
          <cell r="M25">
            <v>-445849.31</v>
          </cell>
          <cell r="N25">
            <v>-319325.07</v>
          </cell>
          <cell r="O25">
            <v>0</v>
          </cell>
          <cell r="P25">
            <v>-409732.78</v>
          </cell>
          <cell r="Q25">
            <v>98358.2</v>
          </cell>
          <cell r="R25">
            <v>301451.2</v>
          </cell>
          <cell r="S25">
            <v>-824868.91</v>
          </cell>
          <cell r="T25">
            <v>206657.9</v>
          </cell>
          <cell r="U25">
            <v>-42057.66</v>
          </cell>
          <cell r="V25">
            <v>-950789.21</v>
          </cell>
          <cell r="W25">
            <v>9483.39</v>
          </cell>
          <cell r="X25">
            <v>-1366010.834496428</v>
          </cell>
          <cell r="Y25">
            <v>-62595.64</v>
          </cell>
          <cell r="Z25">
            <v>-58996.639999999999</v>
          </cell>
          <cell r="AA25">
            <v>59320.26</v>
          </cell>
          <cell r="AB25">
            <v>-959746.81</v>
          </cell>
          <cell r="AC25">
            <v>0</v>
          </cell>
          <cell r="AD25">
            <v>-4726.37</v>
          </cell>
          <cell r="AE25">
            <v>-116923.33</v>
          </cell>
          <cell r="AF25">
            <v>-1508142.18</v>
          </cell>
          <cell r="AG25">
            <v>-62889.27</v>
          </cell>
          <cell r="AH25">
            <v>-1253675.8051170565</v>
          </cell>
          <cell r="AI25">
            <v>0</v>
          </cell>
          <cell r="AJ25">
            <v>-192986.58</v>
          </cell>
          <cell r="AK25">
            <v>0</v>
          </cell>
          <cell r="AL25"/>
          <cell r="AM25">
            <v>-38614.33</v>
          </cell>
          <cell r="AN25">
            <v>-71660.19</v>
          </cell>
          <cell r="AO25">
            <v>-56389.96</v>
          </cell>
          <cell r="AP25">
            <v>0</v>
          </cell>
          <cell r="AQ25">
            <v>5093.2299999999996</v>
          </cell>
          <cell r="AR25">
            <v>139057.98000000001</v>
          </cell>
          <cell r="AS25">
            <v>0</v>
          </cell>
          <cell r="AT25">
            <v>0</v>
          </cell>
          <cell r="AU25">
            <v>0</v>
          </cell>
          <cell r="AV25">
            <v>-20311.830000000002</v>
          </cell>
          <cell r="AW25">
            <v>-37511.5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12267.85</v>
          </cell>
        </row>
        <row r="26">
          <cell r="C26" t="str">
            <v>LTC Partnership Program</v>
          </cell>
          <cell r="D26">
            <v>0</v>
          </cell>
          <cell r="E26">
            <v>13778.38</v>
          </cell>
          <cell r="F26">
            <v>0</v>
          </cell>
          <cell r="G26">
            <v>0</v>
          </cell>
          <cell r="H26">
            <v>366509.01</v>
          </cell>
          <cell r="I26">
            <v>0</v>
          </cell>
          <cell r="J26">
            <v>0</v>
          </cell>
          <cell r="K26">
            <v>468745.35</v>
          </cell>
          <cell r="L26">
            <v>0</v>
          </cell>
          <cell r="M26">
            <v>0</v>
          </cell>
          <cell r="N26">
            <v>451707.76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6331.6624448229686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150109.24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/>
          <cell r="AM26">
            <v>0</v>
          </cell>
          <cell r="AN26">
            <v>0</v>
          </cell>
          <cell r="AO26">
            <v>126871.29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</row>
        <row r="27">
          <cell r="C27" t="str">
            <v>All-Payer Rate Reduction for TCOC Performance</v>
          </cell>
          <cell r="D27">
            <v>433020.56</v>
          </cell>
          <cell r="E27">
            <v>1826699.01</v>
          </cell>
          <cell r="F27">
            <v>380014.38</v>
          </cell>
          <cell r="G27">
            <v>573313.05000000005</v>
          </cell>
          <cell r="H27">
            <v>408929.15</v>
          </cell>
          <cell r="I27">
            <v>118291.53</v>
          </cell>
          <cell r="J27">
            <v>651262.16</v>
          </cell>
          <cell r="K27">
            <v>2885422.14</v>
          </cell>
          <cell r="L27">
            <v>17823.91</v>
          </cell>
          <cell r="M27">
            <v>487945.36</v>
          </cell>
          <cell r="N27">
            <v>942047.92</v>
          </cell>
          <cell r="O27">
            <v>33329.840990582663</v>
          </cell>
          <cell r="P27">
            <v>633425.37</v>
          </cell>
          <cell r="Q27">
            <v>348804.88</v>
          </cell>
          <cell r="R27">
            <v>78620.820000000007</v>
          </cell>
          <cell r="S27">
            <v>206951.35</v>
          </cell>
          <cell r="T27">
            <v>546483.93999999994</v>
          </cell>
          <cell r="U27">
            <v>403406.27</v>
          </cell>
          <cell r="V27">
            <v>745652.68</v>
          </cell>
          <cell r="W27">
            <v>488497.91999999998</v>
          </cell>
          <cell r="X27">
            <v>374621.9947012919</v>
          </cell>
          <cell r="Y27">
            <v>217148.58</v>
          </cell>
          <cell r="Z27">
            <v>783362.11</v>
          </cell>
          <cell r="AA27">
            <v>57140.13</v>
          </cell>
          <cell r="AB27">
            <v>191091.88</v>
          </cell>
          <cell r="AC27">
            <v>263930.26</v>
          </cell>
          <cell r="AD27">
            <v>209710.19</v>
          </cell>
          <cell r="AE27">
            <v>180121.98</v>
          </cell>
          <cell r="AF27">
            <v>277311.37</v>
          </cell>
          <cell r="AG27">
            <v>265392.14</v>
          </cell>
          <cell r="AH27">
            <v>176909.44250346313</v>
          </cell>
          <cell r="AI27">
            <v>303062.55940775713</v>
          </cell>
          <cell r="AJ27">
            <v>506454.88</v>
          </cell>
          <cell r="AK27">
            <v>485289.17</v>
          </cell>
          <cell r="AL27"/>
          <cell r="AM27">
            <v>352494.88</v>
          </cell>
          <cell r="AN27">
            <v>367382.84</v>
          </cell>
          <cell r="AO27">
            <v>290645.27</v>
          </cell>
          <cell r="AP27">
            <v>40972.46</v>
          </cell>
          <cell r="AQ27">
            <v>308817.45</v>
          </cell>
          <cell r="AR27">
            <v>513869.2</v>
          </cell>
          <cell r="AS27">
            <v>138312.79999999999</v>
          </cell>
          <cell r="AT27">
            <v>65561.77</v>
          </cell>
          <cell r="AU27">
            <v>125285.18</v>
          </cell>
          <cell r="AV27">
            <v>315712.43</v>
          </cell>
          <cell r="AW27">
            <v>458455.74</v>
          </cell>
          <cell r="AX27">
            <v>18090.650000000001</v>
          </cell>
          <cell r="AY27">
            <v>9256.73</v>
          </cell>
          <cell r="AZ27">
            <v>22913.72</v>
          </cell>
          <cell r="BA27">
            <v>70147.95</v>
          </cell>
          <cell r="BB27">
            <v>261500.33</v>
          </cell>
          <cell r="BC27">
            <v>139091.67000000001</v>
          </cell>
        </row>
        <row r="28">
          <cell r="C28" t="str">
            <v>COVID Surge Funding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-11161310.73</v>
          </cell>
          <cell r="Q28">
            <v>0</v>
          </cell>
          <cell r="R28">
            <v>-1615999.91</v>
          </cell>
          <cell r="S28">
            <v>-850512.77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-2886559.53</v>
          </cell>
          <cell r="Z28">
            <v>0</v>
          </cell>
          <cell r="AA28">
            <v>0</v>
          </cell>
          <cell r="AB28">
            <v>-6659394.3600000003</v>
          </cell>
          <cell r="AC28">
            <v>-10910641.449999999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-1625816.068839598</v>
          </cell>
          <cell r="AI28">
            <v>0</v>
          </cell>
          <cell r="AJ28">
            <v>0</v>
          </cell>
          <cell r="AK28">
            <v>0</v>
          </cell>
          <cell r="AL28"/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-1071944.72</v>
          </cell>
          <cell r="AU28">
            <v>-1422832.46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</row>
        <row r="29">
          <cell r="C29" t="str">
            <v>RP Temp Transition Funding Adj</v>
          </cell>
          <cell r="D29">
            <v>810051.84</v>
          </cell>
          <cell r="E29">
            <v>0</v>
          </cell>
          <cell r="F29">
            <v>341852.94</v>
          </cell>
          <cell r="G29">
            <v>0</v>
          </cell>
          <cell r="H29">
            <v>806787.84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/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896794.9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</row>
        <row r="30">
          <cell r="C30" t="str">
            <v>Maternal and Child Health Funding</v>
          </cell>
          <cell r="D30">
            <v>-257608.27</v>
          </cell>
          <cell r="E30">
            <v>-1154983.8799999999</v>
          </cell>
          <cell r="F30">
            <v>-211217.38</v>
          </cell>
          <cell r="G30">
            <v>-399198.28</v>
          </cell>
          <cell r="H30">
            <v>-228090.99</v>
          </cell>
          <cell r="I30">
            <v>-67125.740000000005</v>
          </cell>
          <cell r="J30">
            <v>-365193.15</v>
          </cell>
          <cell r="K30">
            <v>-1593753.02</v>
          </cell>
          <cell r="L30">
            <v>-29818.46</v>
          </cell>
          <cell r="M30">
            <v>-272113.46999999997</v>
          </cell>
          <cell r="N30">
            <v>-530219.96</v>
          </cell>
          <cell r="O30">
            <v>-25034.132598572018</v>
          </cell>
          <cell r="P30">
            <v>-355276.75</v>
          </cell>
          <cell r="Q30">
            <v>-190724.58</v>
          </cell>
          <cell r="R30">
            <v>-41295.440000000002</v>
          </cell>
          <cell r="S30">
            <v>-110799.38</v>
          </cell>
          <cell r="T30">
            <v>-303425.68</v>
          </cell>
          <cell r="U30">
            <v>-217405.55</v>
          </cell>
          <cell r="V30">
            <v>-422997.5</v>
          </cell>
          <cell r="W30">
            <v>-266619.37</v>
          </cell>
          <cell r="X30">
            <v>-211801.45694257089</v>
          </cell>
          <cell r="Y30">
            <v>-120281</v>
          </cell>
          <cell r="Z30">
            <v>-440042.74</v>
          </cell>
          <cell r="AA30">
            <v>-32800.74</v>
          </cell>
          <cell r="AB30">
            <v>-106391.93</v>
          </cell>
          <cell r="AC30">
            <v>-147655.35999999999</v>
          </cell>
          <cell r="AD30">
            <v>-117566.66</v>
          </cell>
          <cell r="AE30">
            <v>-98617.87</v>
          </cell>
          <cell r="AF30">
            <v>-144738.5</v>
          </cell>
          <cell r="AG30">
            <v>-140414.85999999999</v>
          </cell>
          <cell r="AH30">
            <v>-96562.283719615982</v>
          </cell>
          <cell r="AI30">
            <v>-170153.72983489555</v>
          </cell>
          <cell r="AJ30">
            <v>-285763.51</v>
          </cell>
          <cell r="AK30">
            <v>-308530.09999999998</v>
          </cell>
          <cell r="AL30"/>
          <cell r="AM30">
            <v>-189968.01</v>
          </cell>
          <cell r="AN30">
            <v>-203484.79</v>
          </cell>
          <cell r="AO30">
            <v>-166693.91</v>
          </cell>
          <cell r="AP30">
            <v>-22572.400000000001</v>
          </cell>
          <cell r="AQ30">
            <v>-169765.55</v>
          </cell>
          <cell r="AR30">
            <v>-286978.45</v>
          </cell>
          <cell r="AS30">
            <v>-77724.56</v>
          </cell>
          <cell r="AT30">
            <v>-32564.19</v>
          </cell>
          <cell r="AU30">
            <v>-71876.509999999995</v>
          </cell>
          <cell r="AV30">
            <v>-174732.51</v>
          </cell>
          <cell r="AW30">
            <v>-244087.97</v>
          </cell>
          <cell r="AX30">
            <v>-11116.35</v>
          </cell>
          <cell r="AY30">
            <v>-5095.3999999999996</v>
          </cell>
          <cell r="AZ30">
            <v>-14784.86</v>
          </cell>
          <cell r="BA30">
            <v>-39650.120000000003</v>
          </cell>
          <cell r="BB30">
            <v>0</v>
          </cell>
          <cell r="BC30">
            <v>0</v>
          </cell>
        </row>
        <row r="31">
          <cell r="C31" t="str">
            <v>COVID-19 Community Vaccination Funding Program</v>
          </cell>
          <cell r="D31">
            <v>0</v>
          </cell>
          <cell r="E31">
            <v>0</v>
          </cell>
          <cell r="F31">
            <v>0</v>
          </cell>
          <cell r="G31">
            <v>354463.22</v>
          </cell>
          <cell r="H31">
            <v>42888.42</v>
          </cell>
          <cell r="I31">
            <v>0</v>
          </cell>
          <cell r="J31">
            <v>0</v>
          </cell>
          <cell r="K31">
            <v>76652.789999999994</v>
          </cell>
          <cell r="L31">
            <v>0</v>
          </cell>
          <cell r="M31">
            <v>0</v>
          </cell>
          <cell r="N31">
            <v>378301.08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35853.24</v>
          </cell>
          <cell r="Z31">
            <v>0</v>
          </cell>
          <cell r="AA31">
            <v>0</v>
          </cell>
          <cell r="AB31">
            <v>0</v>
          </cell>
          <cell r="AC31">
            <v>188545.91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63077.010451615868</v>
          </cell>
          <cell r="AJ31">
            <v>0</v>
          </cell>
          <cell r="AK31">
            <v>0</v>
          </cell>
          <cell r="AL31"/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162019.60999999999</v>
          </cell>
        </row>
        <row r="32">
          <cell r="C32" t="str">
            <v>Reserve For Future Program 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/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</row>
        <row r="33">
          <cell r="C33" t="str">
            <v>Reserve For Future Program 2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/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</row>
        <row r="34">
          <cell r="C34" t="str">
            <v>Reserve For Future Program 3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/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</row>
        <row r="35">
          <cell r="C35" t="str">
            <v>Reserve For Future Program 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/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</row>
        <row r="36">
          <cell r="C36" t="str">
            <v>Reserve For Future Program 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/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</row>
        <row r="37">
          <cell r="C37" t="str">
            <v>Reserve For Future Program 6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/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</row>
        <row r="38">
          <cell r="C38" t="str">
            <v>Reserve For Future Program 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/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</row>
        <row r="39">
          <cell r="C39" t="str">
            <v>Hospital Specific Adjustment 1</v>
          </cell>
          <cell r="D39">
            <v>0</v>
          </cell>
          <cell r="E39">
            <v>-4482896</v>
          </cell>
          <cell r="F39">
            <v>0</v>
          </cell>
          <cell r="G39">
            <v>0</v>
          </cell>
          <cell r="H39">
            <v>0</v>
          </cell>
          <cell r="I39">
            <v>1360540.37</v>
          </cell>
          <cell r="J39">
            <v>0</v>
          </cell>
          <cell r="K39">
            <v>-26591380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523915.5</v>
          </cell>
          <cell r="Q39">
            <v>0</v>
          </cell>
          <cell r="R39">
            <v>0</v>
          </cell>
          <cell r="S39">
            <v>0</v>
          </cell>
          <cell r="T39">
            <v>-96067.35</v>
          </cell>
          <cell r="U39">
            <v>0</v>
          </cell>
          <cell r="V39">
            <v>4955364.13</v>
          </cell>
          <cell r="W39">
            <v>0</v>
          </cell>
          <cell r="X39">
            <v>0</v>
          </cell>
          <cell r="Y39">
            <v>0</v>
          </cell>
          <cell r="Z39">
            <v>57184</v>
          </cell>
          <cell r="AA39">
            <v>0</v>
          </cell>
          <cell r="AB39">
            <v>0</v>
          </cell>
          <cell r="AC39">
            <v>0</v>
          </cell>
          <cell r="AD39">
            <v>-1050505</v>
          </cell>
          <cell r="AE39">
            <v>-414342.72</v>
          </cell>
          <cell r="AF39">
            <v>0</v>
          </cell>
          <cell r="AG39">
            <v>10494</v>
          </cell>
          <cell r="AH39">
            <v>0</v>
          </cell>
          <cell r="AI39">
            <v>0</v>
          </cell>
          <cell r="AJ39">
            <v>0</v>
          </cell>
          <cell r="AK39">
            <v>-1029950</v>
          </cell>
          <cell r="AL39"/>
          <cell r="AM39">
            <v>-8743000</v>
          </cell>
          <cell r="AN39">
            <v>15957</v>
          </cell>
          <cell r="AO39">
            <v>0</v>
          </cell>
          <cell r="AP39">
            <v>0</v>
          </cell>
          <cell r="AQ39">
            <v>0</v>
          </cell>
          <cell r="AR39">
            <v>3587997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-4056272</v>
          </cell>
        </row>
        <row r="40">
          <cell r="C40" t="str">
            <v>Hospital Specific Adjustment 2</v>
          </cell>
          <cell r="D40">
            <v>0</v>
          </cell>
          <cell r="E40">
            <v>24628.35</v>
          </cell>
          <cell r="F40">
            <v>0</v>
          </cell>
          <cell r="G40">
            <v>0</v>
          </cell>
          <cell r="H40">
            <v>0</v>
          </cell>
          <cell r="I40">
            <v>20086562.879999999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1050505</v>
          </cell>
          <cell r="Q40">
            <v>0</v>
          </cell>
          <cell r="R40">
            <v>0</v>
          </cell>
          <cell r="S40">
            <v>0</v>
          </cell>
          <cell r="T40">
            <v>96978.35</v>
          </cell>
          <cell r="U40">
            <v>0</v>
          </cell>
          <cell r="V40">
            <v>997960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-2500000</v>
          </cell>
          <cell r="AL40"/>
          <cell r="AM40">
            <v>0</v>
          </cell>
          <cell r="AN40">
            <v>570456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</row>
        <row r="41">
          <cell r="C41" t="str">
            <v>Hospital Specific Adjustment 3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/>
          <cell r="AM41">
            <v>0</v>
          </cell>
          <cell r="AN41">
            <v>39603083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</row>
        <row r="42">
          <cell r="C42" t="str">
            <v>Hospital Specific Adjustment 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/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</row>
        <row r="43">
          <cell r="C43" t="str">
            <v>Hospital Specific Adjustment 5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/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</row>
        <row r="44">
          <cell r="C44" t="str">
            <v>Hospital Specific Adjustment 6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/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</row>
        <row r="45">
          <cell r="C45" t="str">
            <v>Hospital Specific Adjustment 7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/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</row>
        <row r="46">
          <cell r="C46" t="str">
            <v>Hospital Specific Adjustment 8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/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</row>
        <row r="47">
          <cell r="C47" t="str">
            <v>Hospital Specific Adjustment 9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/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</row>
        <row r="48">
          <cell r="C48" t="str">
            <v>Hospital Specific Adjustment 10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/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</row>
        <row r="49"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/>
          <cell r="AT49"/>
          <cell r="AU49"/>
          <cell r="AV49"/>
          <cell r="AW49"/>
          <cell r="AX49"/>
          <cell r="AY49"/>
          <cell r="AZ49"/>
          <cell r="BA49"/>
          <cell r="BB49"/>
          <cell r="BC49"/>
        </row>
        <row r="50">
          <cell r="C50" t="str">
            <v>Total Prior Year Reversals</v>
          </cell>
          <cell r="D50">
            <v>-10523553.760000002</v>
          </cell>
          <cell r="E50">
            <v>-70094395.220000014</v>
          </cell>
          <cell r="F50">
            <v>-14796056.639999999</v>
          </cell>
          <cell r="G50">
            <v>-15308063.479999999</v>
          </cell>
          <cell r="H50">
            <v>-6665329.0600000005</v>
          </cell>
          <cell r="I50">
            <v>18120364.379999999</v>
          </cell>
          <cell r="J50">
            <v>-18577588.699999999</v>
          </cell>
          <cell r="K50">
            <v>-104043145.73</v>
          </cell>
          <cell r="L50">
            <v>-805763.11999999976</v>
          </cell>
          <cell r="M50">
            <v>-12278765.630000003</v>
          </cell>
          <cell r="N50">
            <v>-25961002.530000001</v>
          </cell>
          <cell r="O50">
            <v>-917193.10242880345</v>
          </cell>
          <cell r="P50">
            <v>-28515192.710000001</v>
          </cell>
          <cell r="Q50">
            <v>-11484471.899999997</v>
          </cell>
          <cell r="R50">
            <v>-4317953.6399999997</v>
          </cell>
          <cell r="S50">
            <v>-8945863.2300000004</v>
          </cell>
          <cell r="T50">
            <v>-15572403.239999998</v>
          </cell>
          <cell r="U50">
            <v>-12930464.690000003</v>
          </cell>
          <cell r="V50">
            <v>-15079932.009999998</v>
          </cell>
          <cell r="W50">
            <v>-13957926.479999999</v>
          </cell>
          <cell r="X50">
            <v>-13711874.101175426</v>
          </cell>
          <cell r="Y50">
            <v>-10383097.839999998</v>
          </cell>
          <cell r="Z50">
            <v>-27602876.960000001</v>
          </cell>
          <cell r="AA50">
            <v>-2638571.0700000003</v>
          </cell>
          <cell r="AB50">
            <v>-10315943.710000001</v>
          </cell>
          <cell r="AC50">
            <v>-22423554.620000001</v>
          </cell>
          <cell r="AD50">
            <v>-9758248.3000000007</v>
          </cell>
          <cell r="AE50">
            <v>-6204788.4399999985</v>
          </cell>
          <cell r="AF50">
            <v>-7928601.0300000003</v>
          </cell>
          <cell r="AG50">
            <v>-9640795.8599999975</v>
          </cell>
          <cell r="AH50">
            <v>-8718103.7143400442</v>
          </cell>
          <cell r="AI50">
            <v>-11291517.948482068</v>
          </cell>
          <cell r="AJ50">
            <v>-15322830.359999999</v>
          </cell>
          <cell r="AK50">
            <v>-17589460.549999997</v>
          </cell>
          <cell r="AL50"/>
          <cell r="AM50">
            <v>-14174242.289999999</v>
          </cell>
          <cell r="AN50">
            <v>31170925.140000001</v>
          </cell>
          <cell r="AO50">
            <v>-10332742.240000002</v>
          </cell>
          <cell r="AP50">
            <v>-1511180.7799999998</v>
          </cell>
          <cell r="AQ50">
            <v>-7166095.3899999987</v>
          </cell>
          <cell r="AR50">
            <v>-9909150.3800000008</v>
          </cell>
          <cell r="AS50">
            <v>-3910276.83</v>
          </cell>
          <cell r="AT50">
            <v>-1048141.12</v>
          </cell>
          <cell r="AU50">
            <v>-4503458.4999999991</v>
          </cell>
          <cell r="AV50">
            <v>-11026934.41</v>
          </cell>
          <cell r="AW50">
            <v>-12505267.940000001</v>
          </cell>
          <cell r="AX50">
            <v>176818.18999999997</v>
          </cell>
          <cell r="AY50">
            <v>30602.1</v>
          </cell>
          <cell r="AZ50">
            <v>-21844.489999999998</v>
          </cell>
          <cell r="BA50">
            <v>-4074895.87</v>
          </cell>
          <cell r="BB50">
            <v>-6615186.3199999994</v>
          </cell>
          <cell r="BC50">
            <v>-8200108.4900000002</v>
          </cell>
        </row>
        <row r="51"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>
            <v>11290172.624435388</v>
          </cell>
          <cell r="AJ51"/>
          <cell r="AK51"/>
          <cell r="AL51"/>
          <cell r="AM51"/>
          <cell r="AN51"/>
          <cell r="AO51"/>
          <cell r="AP51"/>
          <cell r="AQ51"/>
          <cell r="AR51"/>
          <cell r="AS51"/>
          <cell r="AT51"/>
          <cell r="AU51"/>
          <cell r="AV51"/>
          <cell r="AW51"/>
          <cell r="AX51"/>
          <cell r="AY51"/>
          <cell r="AZ51"/>
          <cell r="BA51"/>
          <cell r="BB51"/>
          <cell r="BC51"/>
        </row>
        <row r="52">
          <cell r="C52" t="str">
            <v>Other Permanent Adjustment 1</v>
          </cell>
          <cell r="D52">
            <v>0</v>
          </cell>
          <cell r="E52">
            <v>0</v>
          </cell>
          <cell r="F52">
            <v>0</v>
          </cell>
          <cell r="G52">
            <v>13510959</v>
          </cell>
          <cell r="H52">
            <v>0</v>
          </cell>
          <cell r="I52">
            <v>-1197804.3116695599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664904.61</v>
          </cell>
          <cell r="AL52"/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1332317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14085328</v>
          </cell>
        </row>
        <row r="53">
          <cell r="C53" t="str">
            <v>Other Permanent Adjustment 2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/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</row>
        <row r="54">
          <cell r="C54" t="str">
            <v>Other Permanent Adjustment 3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/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</row>
        <row r="55"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  <cell r="AN55"/>
          <cell r="AO55"/>
          <cell r="AP55"/>
          <cell r="AQ55"/>
          <cell r="AR55"/>
          <cell r="AS55"/>
          <cell r="AT55"/>
          <cell r="AU55"/>
          <cell r="AV55"/>
          <cell r="AW55"/>
          <cell r="AX55"/>
          <cell r="AY55"/>
          <cell r="AZ55"/>
          <cell r="BA55"/>
          <cell r="BB55"/>
          <cell r="BC55"/>
        </row>
        <row r="56">
          <cell r="C56" t="str">
            <v>FY 2025 Base Permanent Revenue</v>
          </cell>
          <cell r="D56">
            <v>478467240.21000004</v>
          </cell>
          <cell r="E56">
            <v>1860209912.04</v>
          </cell>
          <cell r="F56">
            <v>408625194.53000003</v>
          </cell>
          <cell r="G56">
            <v>600550334.00999999</v>
          </cell>
          <cell r="H56">
            <v>415867328.56999999</v>
          </cell>
          <cell r="I56">
            <v>31270104.988330439</v>
          </cell>
          <cell r="J56">
            <v>663731829.68999994</v>
          </cell>
          <cell r="K56">
            <v>2994468469.3200002</v>
          </cell>
          <cell r="L56">
            <v>16590183.750000002</v>
          </cell>
          <cell r="M56">
            <v>505842462</v>
          </cell>
          <cell r="N56">
            <v>936875960.22000003</v>
          </cell>
          <cell r="O56">
            <v>32620708.228135515</v>
          </cell>
          <cell r="P56">
            <v>656876654.69999993</v>
          </cell>
          <cell r="Q56">
            <v>359090951.98000002</v>
          </cell>
          <cell r="R56">
            <v>90729925.75</v>
          </cell>
          <cell r="S56">
            <v>213390717.75</v>
          </cell>
          <cell r="T56">
            <v>594536498.81999993</v>
          </cell>
          <cell r="U56">
            <v>418575046.76999998</v>
          </cell>
          <cell r="V56">
            <v>729263073.48000002</v>
          </cell>
          <cell r="W56">
            <v>483741861.21999997</v>
          </cell>
          <cell r="X56">
            <v>380094961.22715306</v>
          </cell>
          <cell r="Y56">
            <v>225605607.12</v>
          </cell>
          <cell r="Z56">
            <v>802740031.73000002</v>
          </cell>
          <cell r="AA56">
            <v>50942798.899999999</v>
          </cell>
          <cell r="AB56">
            <v>195254332.17999998</v>
          </cell>
          <cell r="AC56">
            <v>271856626.54000002</v>
          </cell>
          <cell r="AD56">
            <v>214859167.97999999</v>
          </cell>
          <cell r="AE56">
            <v>184304661.71000001</v>
          </cell>
          <cell r="AF56">
            <v>289195333.10000002</v>
          </cell>
          <cell r="AG56">
            <v>268984437.69</v>
          </cell>
          <cell r="AH56">
            <v>179940482.61116764</v>
          </cell>
          <cell r="AI56">
            <v>301542118.3628397</v>
          </cell>
          <cell r="AJ56">
            <v>520032689.71999997</v>
          </cell>
          <cell r="AK56">
            <v>506829433.63999999</v>
          </cell>
          <cell r="AL56"/>
          <cell r="AM56">
            <v>358586017.90999997</v>
          </cell>
          <cell r="AN56">
            <v>442899244.68000001</v>
          </cell>
          <cell r="AO56">
            <v>300037284.95999998</v>
          </cell>
          <cell r="AP56">
            <v>40869720.75</v>
          </cell>
          <cell r="AQ56">
            <v>310989150.37</v>
          </cell>
          <cell r="AR56">
            <v>520762553.28000003</v>
          </cell>
          <cell r="AS56">
            <v>143429729.44999999</v>
          </cell>
          <cell r="AT56">
            <v>67382848.519999996</v>
          </cell>
          <cell r="AU56">
            <v>132324119.28999999</v>
          </cell>
          <cell r="AV56">
            <v>326791213.77999997</v>
          </cell>
          <cell r="AW56">
            <v>474406597.57999998</v>
          </cell>
          <cell r="AX56">
            <v>18732354.190000001</v>
          </cell>
          <cell r="AY56">
            <v>9117829.2999999989</v>
          </cell>
          <cell r="AZ56">
            <v>24022951.330000002</v>
          </cell>
          <cell r="BA56">
            <v>71163455.199999988</v>
          </cell>
          <cell r="BB56">
            <v>268234656.59000003</v>
          </cell>
          <cell r="BC56">
            <v>169391863.10999998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</row>
        <row r="58">
          <cell r="C58" t="str">
            <v>Net Update Factor</v>
          </cell>
          <cell r="D58">
            <v>4.2378560187823093E-2</v>
          </cell>
          <cell r="E58">
            <v>4.4787529518046945E-2</v>
          </cell>
          <cell r="F58">
            <v>4.1064305395275287E-2</v>
          </cell>
          <cell r="G58">
            <v>4.1355002206624608E-2</v>
          </cell>
          <cell r="H58">
            <v>4.1330898610151628E-2</v>
          </cell>
          <cell r="I58">
            <v>3.9896973412712616E-2</v>
          </cell>
          <cell r="J58">
            <v>4.1735303598961757E-2</v>
          </cell>
          <cell r="K58">
            <v>4.4153467612044424E-2</v>
          </cell>
          <cell r="L58">
            <v>4.1437777009440881E-2</v>
          </cell>
          <cell r="M58">
            <v>4.1951004315525918E-2</v>
          </cell>
          <cell r="N58">
            <v>4.1931960338745695E-2</v>
          </cell>
          <cell r="O58">
            <v>4.1330898610151628E-2</v>
          </cell>
          <cell r="P58">
            <v>4.1701150956569941E-2</v>
          </cell>
          <cell r="Q58">
            <v>4.1337961659427727E-2</v>
          </cell>
          <cell r="R58">
            <v>4.2497066646279801E-2</v>
          </cell>
          <cell r="S58">
            <v>4.2314246779275387E-2</v>
          </cell>
          <cell r="T58">
            <v>4.1587202844728374E-2</v>
          </cell>
          <cell r="U58">
            <v>4.1353245904513183E-2</v>
          </cell>
          <cell r="V58">
            <v>4.1972158983143132E-2</v>
          </cell>
          <cell r="W58">
            <v>4.0497894301654264E-2</v>
          </cell>
          <cell r="X58">
            <v>4.2616748380090913E-2</v>
          </cell>
          <cell r="Y58">
            <v>4.1792239852839856E-2</v>
          </cell>
          <cell r="Z58">
            <v>4.1459522720307805E-2</v>
          </cell>
          <cell r="AA58">
            <v>4.1376302752651167E-2</v>
          </cell>
          <cell r="AB58">
            <v>4.2229806311000456E-2</v>
          </cell>
          <cell r="AC58">
            <v>4.1208228456010923E-2</v>
          </cell>
          <cell r="AD58">
            <v>3.9924854823674291E-2</v>
          </cell>
          <cell r="AE58">
            <v>4.1433321374507663E-2</v>
          </cell>
          <cell r="AF58">
            <v>4.2023410716160538E-2</v>
          </cell>
          <cell r="AG58">
            <v>4.0474484290600451E-2</v>
          </cell>
          <cell r="AH58">
            <v>4.2744430308363925E-2</v>
          </cell>
          <cell r="AI58">
            <v>4.0687470224245903E-2</v>
          </cell>
          <cell r="AJ58">
            <v>4.082001436077741E-2</v>
          </cell>
          <cell r="AK58">
            <v>4.1330898610151628E-2</v>
          </cell>
          <cell r="AL58"/>
          <cell r="AM58">
            <v>4.1361067988646284E-2</v>
          </cell>
          <cell r="AN58">
            <v>4.1347854856304787E-2</v>
          </cell>
          <cell r="AO58">
            <v>4.0703632276515508E-2</v>
          </cell>
          <cell r="AP58">
            <v>4.1330898610151628E-2</v>
          </cell>
          <cell r="AQ58">
            <v>4.0100443579528314E-2</v>
          </cell>
          <cell r="AR58">
            <v>4.1374271247428145E-2</v>
          </cell>
          <cell r="AS58">
            <v>4.1330898610151628E-2</v>
          </cell>
          <cell r="AT58">
            <v>4.1330898610151628E-2</v>
          </cell>
          <cell r="AU58">
            <v>4.1330898610151628E-2</v>
          </cell>
          <cell r="AV58">
            <v>4.1170959495600533E-2</v>
          </cell>
          <cell r="AW58">
            <v>4.1338315108630327E-2</v>
          </cell>
          <cell r="AX58">
            <v>4.1330898610151628E-2</v>
          </cell>
          <cell r="AY58">
            <v>4.1330898610151628E-2</v>
          </cell>
          <cell r="AZ58">
            <v>4.1330898610151628E-2</v>
          </cell>
          <cell r="BA58">
            <v>4.1330898610151628E-2</v>
          </cell>
          <cell r="BB58">
            <v>4.1335145867816746E-2</v>
          </cell>
          <cell r="BC58">
            <v>4.1350852941985046E-2</v>
          </cell>
        </row>
        <row r="59">
          <cell r="C59" t="str">
            <v>Update Factor</v>
          </cell>
          <cell r="D59">
            <v>4.2565542810399842E-2</v>
          </cell>
          <cell r="E59">
            <v>4.4906954827391515E-2</v>
          </cell>
          <cell r="F59">
            <v>4.1338318975735068E-2</v>
          </cell>
          <cell r="G59">
            <v>4.1355002206624608E-2</v>
          </cell>
          <cell r="H59">
            <v>4.1330898610151628E-2</v>
          </cell>
          <cell r="I59">
            <v>4.1371241955047551E-2</v>
          </cell>
          <cell r="J59">
            <v>4.1735303598961757E-2</v>
          </cell>
          <cell r="K59">
            <v>4.4598394752332543E-2</v>
          </cell>
          <cell r="L59">
            <v>4.1437777009440881E-2</v>
          </cell>
          <cell r="M59">
            <v>4.198954097831168E-2</v>
          </cell>
          <cell r="N59">
            <v>4.2067862062595295E-2</v>
          </cell>
          <cell r="O59">
            <v>4.1330898610151628E-2</v>
          </cell>
          <cell r="P59">
            <v>4.239805517450633E-2</v>
          </cell>
          <cell r="Q59">
            <v>4.1337961659427727E-2</v>
          </cell>
          <cell r="R59">
            <v>4.2497066646279801E-2</v>
          </cell>
          <cell r="S59">
            <v>4.2314246779275387E-2</v>
          </cell>
          <cell r="T59">
            <v>4.1587202844728374E-2</v>
          </cell>
          <cell r="U59">
            <v>4.1353245904513183E-2</v>
          </cell>
          <cell r="V59">
            <v>4.1972158983143132E-2</v>
          </cell>
          <cell r="W59">
            <v>4.1336010744776164E-2</v>
          </cell>
          <cell r="X59">
            <v>4.2616748380090913E-2</v>
          </cell>
          <cell r="Y59">
            <v>4.1792239852839856E-2</v>
          </cell>
          <cell r="Z59">
            <v>4.1976844031059522E-2</v>
          </cell>
          <cell r="AA59">
            <v>4.1376302752651167E-2</v>
          </cell>
          <cell r="AB59">
            <v>4.2229806311000456E-2</v>
          </cell>
          <cell r="AC59">
            <v>4.1330898610151628E-2</v>
          </cell>
          <cell r="AD59">
            <v>4.1358393004414726E-2</v>
          </cell>
          <cell r="AE59">
            <v>4.1433321374507663E-2</v>
          </cell>
          <cell r="AF59">
            <v>4.2023410716160538E-2</v>
          </cell>
          <cell r="AG59">
            <v>4.1353078294533913E-2</v>
          </cell>
          <cell r="AH59">
            <v>4.2744430308363925E-2</v>
          </cell>
          <cell r="AI59">
            <v>4.1568781098163927E-2</v>
          </cell>
          <cell r="AJ59">
            <v>4.1393541016377065E-2</v>
          </cell>
          <cell r="AK59">
            <v>4.1330898610151628E-2</v>
          </cell>
          <cell r="AL59"/>
          <cell r="AM59">
            <v>4.1361067988646284E-2</v>
          </cell>
          <cell r="AN59">
            <v>4.1347854856304787E-2</v>
          </cell>
          <cell r="AO59">
            <v>4.1357626531598211E-2</v>
          </cell>
          <cell r="AP59">
            <v>4.1330898610151628E-2</v>
          </cell>
          <cell r="AQ59">
            <v>4.1341732589790348E-2</v>
          </cell>
          <cell r="AR59">
            <v>4.1374271247428145E-2</v>
          </cell>
          <cell r="AS59">
            <v>4.1330898610151628E-2</v>
          </cell>
          <cell r="AT59">
            <v>4.1330898610151628E-2</v>
          </cell>
          <cell r="AU59">
            <v>4.1330898610151628E-2</v>
          </cell>
          <cell r="AV59">
            <v>4.1341221040164348E-2</v>
          </cell>
          <cell r="AW59">
            <v>4.1338315108630327E-2</v>
          </cell>
          <cell r="AX59">
            <v>4.1330898610151628E-2</v>
          </cell>
          <cell r="AY59">
            <v>4.1330898610151628E-2</v>
          </cell>
          <cell r="AZ59">
            <v>4.1330898610151628E-2</v>
          </cell>
          <cell r="BA59">
            <v>4.1330898610151628E-2</v>
          </cell>
          <cell r="BB59">
            <v>4.1335145867816746E-2</v>
          </cell>
          <cell r="BC59">
            <v>4.1350852941985046E-2</v>
          </cell>
        </row>
        <row r="60">
          <cell r="C60" t="str">
            <v>Shared Saving Adjustment</v>
          </cell>
          <cell r="D60">
            <v>-1.8698262257675009E-4</v>
          </cell>
          <cell r="E60">
            <v>-1.1942530934456795E-4</v>
          </cell>
          <cell r="F60">
            <v>-2.7401358045978054E-4</v>
          </cell>
          <cell r="G60">
            <v>0</v>
          </cell>
          <cell r="H60">
            <v>0</v>
          </cell>
          <cell r="I60">
            <v>-1.4742685423349356E-3</v>
          </cell>
          <cell r="J60">
            <v>0</v>
          </cell>
          <cell r="K60">
            <v>-4.4492714028811664E-4</v>
          </cell>
          <cell r="L60">
            <v>0</v>
          </cell>
          <cell r="M60">
            <v>-3.853666278576352E-5</v>
          </cell>
          <cell r="N60">
            <v>-1.359017238495992E-4</v>
          </cell>
          <cell r="O60">
            <v>0</v>
          </cell>
          <cell r="P60">
            <v>-6.969042179363874E-4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-8.381164431218983E-4</v>
          </cell>
          <cell r="X60">
            <v>0</v>
          </cell>
          <cell r="Y60">
            <v>0</v>
          </cell>
          <cell r="Z60">
            <v>-5.1732131075171511E-4</v>
          </cell>
          <cell r="AA60">
            <v>0</v>
          </cell>
          <cell r="AB60">
            <v>0</v>
          </cell>
          <cell r="AC60">
            <v>-1.2267015414070784E-4</v>
          </cell>
          <cell r="AD60">
            <v>-1.4335381807404326E-3</v>
          </cell>
          <cell r="AE60">
            <v>0</v>
          </cell>
          <cell r="AF60">
            <v>0</v>
          </cell>
          <cell r="AG60">
            <v>-8.7859400393346121E-4</v>
          </cell>
          <cell r="AH60">
            <v>0</v>
          </cell>
          <cell r="AI60">
            <v>-8.8131087391802524E-4</v>
          </cell>
          <cell r="AJ60">
            <v>-5.7352665559965723E-4</v>
          </cell>
          <cell r="AK60">
            <v>0</v>
          </cell>
          <cell r="AL60"/>
          <cell r="AM60">
            <v>0</v>
          </cell>
          <cell r="AN60">
            <v>0</v>
          </cell>
          <cell r="AO60">
            <v>-6.5399425508270309E-4</v>
          </cell>
          <cell r="AP60">
            <v>0</v>
          </cell>
          <cell r="AQ60">
            <v>-1.2412890102620352E-3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-1.7026154456381828E-4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</row>
        <row r="61">
          <cell r="C61" t="str">
            <v>FY 2025 Update Factor Revenue</v>
          </cell>
          <cell r="D61">
            <v>20276752.737141095</v>
          </cell>
          <cell r="E61">
            <v>83314206.345255002</v>
          </cell>
          <cell r="F61">
            <v>16779909.780383695</v>
          </cell>
          <cell r="G61">
            <v>24835760.388172694</v>
          </cell>
          <cell r="H61">
            <v>17188170.392401282</v>
          </cell>
          <cell r="I61">
            <v>1247582.5473321516</v>
          </cell>
          <cell r="J61">
            <v>27701049.420406528</v>
          </cell>
          <cell r="K61">
            <v>132216166.57540888</v>
          </cell>
          <cell r="L61">
            <v>687460.33477814973</v>
          </cell>
          <cell r="M61">
            <v>21220599.306338254</v>
          </cell>
          <cell r="N61">
            <v>39285045.60626933</v>
          </cell>
          <cell r="O61">
            <v>1348243.1843684081</v>
          </cell>
          <cell r="P61">
            <v>27392512.537491366</v>
          </cell>
          <cell r="Q61">
            <v>14844088.005196644</v>
          </cell>
          <cell r="R61">
            <v>3855755.7014097678</v>
          </cell>
          <cell r="S61">
            <v>9029467.4912802</v>
          </cell>
          <cell r="T61">
            <v>24725109.975021947</v>
          </cell>
          <cell r="U61">
            <v>17309436.838572916</v>
          </cell>
          <cell r="V61">
            <v>30608745.660638154</v>
          </cell>
          <cell r="W61">
            <v>19590526.764973063</v>
          </cell>
          <cell r="X61">
            <v>16198411.323157994</v>
          </cell>
          <cell r="Y61">
            <v>9428563.6449045949</v>
          </cell>
          <cell r="Z61">
            <v>33281218.584010545</v>
          </cell>
          <cell r="AA61">
            <v>2107824.6703538247</v>
          </cell>
          <cell r="AB61">
            <v>8245552.6293451423</v>
          </cell>
          <cell r="AC61">
            <v>11202729.973740764</v>
          </cell>
          <cell r="AD61">
            <v>8578221.0891369469</v>
          </cell>
          <cell r="AE61">
            <v>7636354.2794503476</v>
          </cell>
          <cell r="AF61">
            <v>12152974.260058157</v>
          </cell>
          <cell r="AG61">
            <v>10887006.3976999</v>
          </cell>
          <cell r="AH61">
            <v>7691453.4186264258</v>
          </cell>
          <cell r="AI61">
            <v>12268985.962244075</v>
          </cell>
          <cell r="AJ61">
            <v>21227741.862444103</v>
          </cell>
          <cell r="AK61">
            <v>20947715.934415411</v>
          </cell>
          <cell r="AL61"/>
          <cell r="AM61">
            <v>14831500.666553443</v>
          </cell>
          <cell r="AN61">
            <v>18312933.684995659</v>
          </cell>
          <cell r="AO61">
            <v>12212607.316255936</v>
          </cell>
          <cell r="AP61">
            <v>1689182.2845434602</v>
          </cell>
          <cell r="AQ61">
            <v>12470802.878257632</v>
          </cell>
          <cell r="AR61">
            <v>21546171.134909973</v>
          </cell>
          <cell r="AS61">
            <v>5928079.6055794284</v>
          </cell>
          <cell r="AT61">
            <v>2784993.6802433254</v>
          </cell>
          <cell r="AU61">
            <v>5469074.7580525987</v>
          </cell>
          <cell r="AV61">
            <v>13454307.826054513</v>
          </cell>
          <cell r="AW61">
            <v>19611169.42037522</v>
          </cell>
          <cell r="AX61">
            <v>774225.03175633913</v>
          </cell>
          <cell r="AY61">
            <v>376848.07834296976</v>
          </cell>
          <cell r="AZ61">
            <v>992890.16573683731</v>
          </cell>
          <cell r="BA61">
            <v>2941249.5516192671</v>
          </cell>
          <cell r="BB61">
            <v>11087518.656951385</v>
          </cell>
          <cell r="BC61">
            <v>7004498.0210304707</v>
          </cell>
        </row>
        <row r="62"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  <cell r="AK62"/>
          <cell r="AL62"/>
          <cell r="AM62"/>
          <cell r="AN62"/>
          <cell r="AO62"/>
          <cell r="AP62"/>
          <cell r="AQ62"/>
          <cell r="AR62"/>
          <cell r="AS62"/>
          <cell r="AT62"/>
          <cell r="AU62"/>
          <cell r="AV62"/>
          <cell r="AW62"/>
          <cell r="AX62"/>
          <cell r="AY62"/>
          <cell r="AZ62"/>
          <cell r="BA62"/>
          <cell r="BB62"/>
          <cell r="BC62"/>
        </row>
        <row r="63">
          <cell r="C63" t="str">
            <v>Change in Markup</v>
          </cell>
          <cell r="D63">
            <v>-3.96239083845773E-3</v>
          </cell>
          <cell r="E63">
            <v>-4.6305635911234599E-3</v>
          </cell>
          <cell r="F63">
            <v>-2.6394101946207726E-3</v>
          </cell>
          <cell r="G63">
            <v>-5.4440448880944681E-3</v>
          </cell>
          <cell r="H63">
            <v>-4.5531536346683499E-3</v>
          </cell>
          <cell r="I63">
            <v>2.2135805895719951E-3</v>
          </cell>
          <cell r="J63">
            <v>-3.9583944510308555E-3</v>
          </cell>
          <cell r="K63">
            <v>-4.4961872599942332E-3</v>
          </cell>
          <cell r="L63">
            <v>-1.5678035880886898E-2</v>
          </cell>
          <cell r="M63">
            <v>-2.2260565639458108E-3</v>
          </cell>
          <cell r="N63">
            <v>-6.0679252572355402E-3</v>
          </cell>
          <cell r="O63">
            <v>2.0642606758330295E-2</v>
          </cell>
          <cell r="P63">
            <v>-5.4539452651912734E-3</v>
          </cell>
          <cell r="Q63">
            <v>-3.7417437605119508E-3</v>
          </cell>
          <cell r="R63">
            <v>-4.9210029802544408E-3</v>
          </cell>
          <cell r="S63">
            <v>-5.1949627916088037E-3</v>
          </cell>
          <cell r="T63">
            <v>-6.4167907000788338E-3</v>
          </cell>
          <cell r="U63">
            <v>-3.9382100079889959E-3</v>
          </cell>
          <cell r="V63">
            <v>-3.8698521934258379E-3</v>
          </cell>
          <cell r="W63">
            <v>-5.3941769983214538E-3</v>
          </cell>
          <cell r="X63">
            <v>-5.9662969594261872E-3</v>
          </cell>
          <cell r="Y63">
            <v>-4.3841472086788569E-3</v>
          </cell>
          <cell r="Z63">
            <v>-5.4942487630544878E-3</v>
          </cell>
          <cell r="AA63">
            <v>-4.9962020123757167E-3</v>
          </cell>
          <cell r="AB63">
            <v>-9.8925644238798682E-3</v>
          </cell>
          <cell r="AC63">
            <v>-5.8251935484646689E-3</v>
          </cell>
          <cell r="AD63">
            <v>-7.2481004869702215E-3</v>
          </cell>
          <cell r="AE63">
            <v>-3.7463671757113071E-3</v>
          </cell>
          <cell r="AF63">
            <v>-5.6642130734982921E-3</v>
          </cell>
          <cell r="AG63">
            <v>-6.549470435775695E-3</v>
          </cell>
          <cell r="AH63">
            <v>-3.1279980606251367E-3</v>
          </cell>
          <cell r="AI63">
            <v>-6.0763256143966382E-3</v>
          </cell>
          <cell r="AJ63">
            <v>-5.5468333522947777E-3</v>
          </cell>
          <cell r="AK63">
            <v>-4.9867731133321769E-3</v>
          </cell>
          <cell r="AL63"/>
          <cell r="AM63">
            <v>-7.0614988274841917E-4</v>
          </cell>
          <cell r="AN63">
            <v>-4.0070980986699478E-3</v>
          </cell>
          <cell r="AO63">
            <v>-8.4673073630139317E-3</v>
          </cell>
          <cell r="AP63">
            <v>-3.8237538856888964E-4</v>
          </cell>
          <cell r="AQ63">
            <v>-6.191596285181955E-3</v>
          </cell>
          <cell r="AR63">
            <v>-4.0221845155615776E-3</v>
          </cell>
          <cell r="AS63">
            <v>-4.2784773844143364E-3</v>
          </cell>
          <cell r="AT63">
            <v>-4.602037947763038E-3</v>
          </cell>
          <cell r="AU63">
            <v>-4.7880416947575499E-3</v>
          </cell>
          <cell r="AV63">
            <v>-4.2221035772550541E-3</v>
          </cell>
          <cell r="AW63">
            <v>-4.2056083113768405E-3</v>
          </cell>
          <cell r="AX63">
            <v>-1.4127150233677166E-2</v>
          </cell>
          <cell r="AY63">
            <v>-2.2729032195289767E-2</v>
          </cell>
          <cell r="AZ63">
            <v>-5.979355832035349E-3</v>
          </cell>
          <cell r="BA63">
            <v>-6.4427568013513126E-3</v>
          </cell>
          <cell r="BB63">
            <v>-7.3466955483023622E-3</v>
          </cell>
          <cell r="BC63">
            <v>-2.2900519027025945E-3</v>
          </cell>
        </row>
        <row r="64">
          <cell r="C64" t="str">
            <v>Old Markup</v>
          </cell>
          <cell r="D64">
            <v>1.1250719936845397</v>
          </cell>
          <cell r="E64">
            <v>1.1168343089829478</v>
          </cell>
          <cell r="F64">
            <v>1.1171664786310078</v>
          </cell>
          <cell r="G64">
            <v>1.1139927136263073</v>
          </cell>
          <cell r="H64">
            <v>1.1153754122420763</v>
          </cell>
          <cell r="I64">
            <v>1.1191143641826482</v>
          </cell>
          <cell r="J64">
            <v>1.1117214986698161</v>
          </cell>
          <cell r="K64">
            <v>1.1077312682949558</v>
          </cell>
          <cell r="L64">
            <v>1.1702600652609856</v>
          </cell>
          <cell r="M64">
            <v>1.117959076351269</v>
          </cell>
          <cell r="N64">
            <v>1.1232376192605842</v>
          </cell>
          <cell r="O64">
            <v>1.0933441127280834</v>
          </cell>
          <cell r="P64">
            <v>1.1235731542051195</v>
          </cell>
          <cell r="Q64">
            <v>1.1239447473962789</v>
          </cell>
          <cell r="R64">
            <v>1.1220078240126943</v>
          </cell>
          <cell r="S64">
            <v>1.118484996717898</v>
          </cell>
          <cell r="T64">
            <v>1.1267437070730897</v>
          </cell>
          <cell r="U64">
            <v>1.1090401679615984</v>
          </cell>
          <cell r="V64">
            <v>1.109936057284536</v>
          </cell>
          <cell r="W64">
            <v>1.1237394152553106</v>
          </cell>
          <cell r="X64">
            <v>1.1278344219492284</v>
          </cell>
          <cell r="Y64">
            <v>1.1154290207570936</v>
          </cell>
          <cell r="Z64">
            <v>1.116827822328361</v>
          </cell>
          <cell r="AA64">
            <v>1.1238685466800173</v>
          </cell>
          <cell r="AB64">
            <v>1.1251393623363799</v>
          </cell>
          <cell r="AC64">
            <v>1.1198087208859684</v>
          </cell>
          <cell r="AD64">
            <v>1.1267050227140725</v>
          </cell>
          <cell r="AE64">
            <v>1.1161445571200141</v>
          </cell>
          <cell r="AF64">
            <v>1.1264600064171217</v>
          </cell>
          <cell r="AG64">
            <v>1.1269535839837195</v>
          </cell>
          <cell r="AH64">
            <v>1.1136396711012622</v>
          </cell>
          <cell r="AI64">
            <v>1.1238777706357723</v>
          </cell>
          <cell r="AJ64">
            <v>1.1199214396162245</v>
          </cell>
          <cell r="AK64">
            <v>1.1101883621643456</v>
          </cell>
          <cell r="AL64"/>
          <cell r="AM64">
            <v>1.1049366075304718</v>
          </cell>
          <cell r="AN64">
            <v>1.1171673498340509</v>
          </cell>
          <cell r="AO64">
            <v>1.1189983090382953</v>
          </cell>
          <cell r="AP64">
            <v>1.2326840578182912</v>
          </cell>
          <cell r="AQ64">
            <v>1.1306741913635847</v>
          </cell>
          <cell r="AR64">
            <v>1.1118697568950591</v>
          </cell>
          <cell r="AS64">
            <v>1.1131375571407696</v>
          </cell>
          <cell r="AT64">
            <v>1.1225939436565051</v>
          </cell>
          <cell r="AU64">
            <v>1.1236497259497726</v>
          </cell>
          <cell r="AV64">
            <v>1.1171900302032232</v>
          </cell>
          <cell r="AW64">
            <v>1.1169446961820713</v>
          </cell>
          <cell r="AX64">
            <v>1.3809623466457082</v>
          </cell>
          <cell r="AY64">
            <v>1.2012870353525753</v>
          </cell>
          <cell r="AZ64">
            <v>1.261482582785902</v>
          </cell>
          <cell r="BA64">
            <v>1.1360078839078842</v>
          </cell>
          <cell r="BB64">
            <v>1.1193480985155428</v>
          </cell>
          <cell r="BC64">
            <v>1.1115533795130321</v>
          </cell>
        </row>
        <row r="65">
          <cell r="C65" t="str">
            <v>New Markup</v>
          </cell>
          <cell r="D65">
            <v>1.1206140187241587</v>
          </cell>
          <cell r="E65">
            <v>1.1116627366944538</v>
          </cell>
          <cell r="F65">
            <v>1.1142178180382205</v>
          </cell>
          <cell r="G65">
            <v>1.1079280872883155</v>
          </cell>
          <cell r="H65">
            <v>1.1102969366298066</v>
          </cell>
          <cell r="I65">
            <v>1.1215916140167141</v>
          </cell>
          <cell r="J65">
            <v>1.1073208664583898</v>
          </cell>
          <cell r="K65">
            <v>1.1027507010789508</v>
          </cell>
          <cell r="L65">
            <v>1.1519126859678548</v>
          </cell>
          <cell r="M65">
            <v>1.1154704362111345</v>
          </cell>
          <cell r="N65">
            <v>1.1164218973407958</v>
          </cell>
          <cell r="O65">
            <v>1.1159135852986648</v>
          </cell>
          <cell r="P65">
            <v>1.1174452477206465</v>
          </cell>
          <cell r="Q65">
            <v>1.1197392341505488</v>
          </cell>
          <cell r="R65">
            <v>1.116486420166859</v>
          </cell>
          <cell r="S65">
            <v>1.1126745087769758</v>
          </cell>
          <cell r="T65">
            <v>1.1195136285321707</v>
          </cell>
          <cell r="U65">
            <v>1.1046725348728703</v>
          </cell>
          <cell r="V65">
            <v>1.1056407687986911</v>
          </cell>
          <cell r="W65">
            <v>1.1176777659494332</v>
          </cell>
          <cell r="X65">
            <v>1.1211054268668166</v>
          </cell>
          <cell r="Y65">
            <v>1.1105388157292619</v>
          </cell>
          <cell r="Z65">
            <v>1.1106916924469885</v>
          </cell>
          <cell r="AA65">
            <v>1.1182534723854489</v>
          </cell>
          <cell r="AB65">
            <v>1.1140088487086242</v>
          </cell>
          <cell r="AC65">
            <v>1.113285618349549</v>
          </cell>
          <cell r="AD65">
            <v>1.1185385514902668</v>
          </cell>
          <cell r="AE65">
            <v>1.1119630697878709</v>
          </cell>
          <cell r="AF65">
            <v>1.1200794969220009</v>
          </cell>
          <cell r="AG65">
            <v>1.1195726348029267</v>
          </cell>
          <cell r="AH65">
            <v>1.1101562083698222</v>
          </cell>
          <cell r="AI65">
            <v>1.1170487233506072</v>
          </cell>
          <cell r="AJ65">
            <v>1.1137094220230113</v>
          </cell>
          <cell r="AK65">
            <v>1.1046521046891702</v>
          </cell>
          <cell r="AL65"/>
          <cell r="AM65">
            <v>1.1041563566746198</v>
          </cell>
          <cell r="AN65">
            <v>1.1126907506706347</v>
          </cell>
          <cell r="AO65">
            <v>1.1095234064169752</v>
          </cell>
          <cell r="AP65">
            <v>1.2322127097727003</v>
          </cell>
          <cell r="AQ65">
            <v>1.1236735132405868</v>
          </cell>
          <cell r="AR65">
            <v>1.1073976115755546</v>
          </cell>
          <cell r="AS65">
            <v>1.1083750232768006</v>
          </cell>
          <cell r="AT65">
            <v>1.1174277237278689</v>
          </cell>
          <cell r="AU65">
            <v>1.1182696442116222</v>
          </cell>
          <cell r="AV65">
            <v>1.1124731381802284</v>
          </cell>
          <cell r="AW65">
            <v>1.1122472642844596</v>
          </cell>
          <cell r="AX65">
            <v>1.3614532841075928</v>
          </cell>
          <cell r="AY65">
            <v>1.1739829436502625</v>
          </cell>
          <cell r="AZ65">
            <v>1.2539397295475101</v>
          </cell>
          <cell r="BA65">
            <v>1.128688861387448</v>
          </cell>
          <cell r="BB65">
            <v>1.111124588823178</v>
          </cell>
          <cell r="BC65">
            <v>1.1090078645813228</v>
          </cell>
        </row>
        <row r="66">
          <cell r="C66" t="str">
            <v>FY 2025 Markup Revenue</v>
          </cell>
          <cell r="D66">
            <v>-1976218.6283895785</v>
          </cell>
          <cell r="E66">
            <v>-8999612.0210650824</v>
          </cell>
          <cell r="F66">
            <v>-1122818.5691605401</v>
          </cell>
          <cell r="G66">
            <v>-3404629.9702937366</v>
          </cell>
          <cell r="H66">
            <v>-1971768.2191137734</v>
          </cell>
          <cell r="I66">
            <v>71980.521946709909</v>
          </cell>
          <cell r="J66">
            <v>-2736964.0719309216</v>
          </cell>
          <cell r="K66">
            <v>-14058159.625932649</v>
          </cell>
          <cell r="L66">
            <v>-270879.52389834513</v>
          </cell>
          <cell r="M66">
            <v>-1173272.1872343477</v>
          </cell>
          <cell r="N66">
            <v>-5923272.0223816698</v>
          </cell>
          <cell r="O66">
            <v>701207.70600114705</v>
          </cell>
          <cell r="P66">
            <v>-3731966.5847712909</v>
          </cell>
          <cell r="Q66">
            <v>-1399169.1027013967</v>
          </cell>
          <cell r="R66">
            <v>-465456.42031178466</v>
          </cell>
          <cell r="S66">
            <v>-1155464.5864311883</v>
          </cell>
          <cell r="T66">
            <v>-3973672.1322317533</v>
          </cell>
          <cell r="U66">
            <v>-1716604.6356743972</v>
          </cell>
          <cell r="V66">
            <v>-2940591.6260238802</v>
          </cell>
          <cell r="W66">
            <v>-2715063.9897787515</v>
          </cell>
          <cell r="X66">
            <v>-2364403.9436876704</v>
          </cell>
          <cell r="Y66">
            <v>-1030424.4037031062</v>
          </cell>
          <cell r="Z66">
            <v>-4593308.720425019</v>
          </cell>
          <cell r="AA66">
            <v>-265051.63223998842</v>
          </cell>
          <cell r="AB66">
            <v>-2013135.7207285787</v>
          </cell>
          <cell r="AC66">
            <v>-1648875.5373964035</v>
          </cell>
          <cell r="AD66">
            <v>-1619496.6485193663</v>
          </cell>
          <cell r="AE66">
            <v>-719081.52197555604</v>
          </cell>
          <cell r="AF66">
            <v>-1706901.0222254233</v>
          </cell>
          <cell r="AG66">
            <v>-1833009.7488702408</v>
          </cell>
          <cell r="AH66">
            <v>-586912.33201253554</v>
          </cell>
          <cell r="AI66">
            <v>-1906818.4512926023</v>
          </cell>
          <cell r="AJ66">
            <v>-3002281.4141789665</v>
          </cell>
          <cell r="AK66">
            <v>-2631904.8993287897</v>
          </cell>
          <cell r="AL66"/>
          <cell r="AM66">
            <v>-263688.73695903883</v>
          </cell>
          <cell r="AN66">
            <v>-1848122.4430097991</v>
          </cell>
          <cell r="AO66">
            <v>-2643915.8119710488</v>
          </cell>
          <cell r="AP66">
            <v>-16273.477084899252</v>
          </cell>
          <cell r="AQ66">
            <v>-2002733.4449370408</v>
          </cell>
          <cell r="AR66">
            <v>-2181265.7539956016</v>
          </cell>
          <cell r="AS66">
            <v>-639024.0082299714</v>
          </cell>
          <cell r="AT66">
            <v>-322915.07251816848</v>
          </cell>
          <cell r="AU66">
            <v>-659759.55835589371</v>
          </cell>
          <cell r="AV66">
            <v>-1436551.8339179344</v>
          </cell>
          <cell r="AW66">
            <v>-2077645.2268646054</v>
          </cell>
          <cell r="AX66">
            <v>-275572.37521087728</v>
          </cell>
          <cell r="AY66">
            <v>-215804.82781624678</v>
          </cell>
          <cell r="AZ66">
            <v>-149578.61774080596</v>
          </cell>
          <cell r="BA66">
            <v>-477438.59055062593</v>
          </cell>
          <cell r="BB66">
            <v>-2052094.9814289105</v>
          </cell>
          <cell r="BC66">
            <v>-403956.82243793027</v>
          </cell>
        </row>
        <row r="67"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  <cell r="AK67"/>
          <cell r="AL67"/>
          <cell r="AM67"/>
          <cell r="AN67"/>
          <cell r="AO67"/>
          <cell r="AP67"/>
          <cell r="AQ67"/>
          <cell r="AR67"/>
          <cell r="AS67"/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</row>
        <row r="68">
          <cell r="C68" t="str">
            <v>Demographic/Population Adjustment</v>
          </cell>
          <cell r="D68">
            <v>7.5390185053902936E-3</v>
          </cell>
          <cell r="E68">
            <v>5.2767767657879716E-4</v>
          </cell>
          <cell r="F68">
            <v>6.1843989992321768E-2</v>
          </cell>
          <cell r="G68">
            <v>-1.5064446156785039E-3</v>
          </cell>
          <cell r="H68">
            <v>2.1901803720834279E-2</v>
          </cell>
          <cell r="I68">
            <v>4.2397089964993917E-3</v>
          </cell>
          <cell r="J68">
            <v>9.7488515768917594E-3</v>
          </cell>
          <cell r="K68">
            <v>1.3541324003841559E-2</v>
          </cell>
          <cell r="L68">
            <v>-1.5797865063578165E-3</v>
          </cell>
          <cell r="M68">
            <v>1.1085495989517913E-3</v>
          </cell>
          <cell r="N68">
            <v>-4.1349606946274875E-3</v>
          </cell>
          <cell r="O68">
            <v>-2.6770048112018441E-2</v>
          </cell>
          <cell r="P68">
            <v>9.9411411758321133E-3</v>
          </cell>
          <cell r="Q68">
            <v>5.4978019386656696E-2</v>
          </cell>
          <cell r="R68">
            <v>3.1697160269177349E-3</v>
          </cell>
          <cell r="S68">
            <v>1.27141334455938E-2</v>
          </cell>
          <cell r="T68">
            <v>6.0386513558714494E-3</v>
          </cell>
          <cell r="U68">
            <v>3.9593320070727023E-2</v>
          </cell>
          <cell r="V68">
            <v>7.9636566397485176E-3</v>
          </cell>
          <cell r="W68">
            <v>5.6008119342780827E-3</v>
          </cell>
          <cell r="X68">
            <v>3.0922367262786743E-4</v>
          </cell>
          <cell r="Y68">
            <v>1.0613674102423865E-2</v>
          </cell>
          <cell r="Z68">
            <v>4.5414244005796967E-3</v>
          </cell>
          <cell r="AA68">
            <v>2.1670656547745804E-2</v>
          </cell>
          <cell r="AB68">
            <v>2.5554465750290412E-2</v>
          </cell>
          <cell r="AC68">
            <v>-2.703473023216052E-3</v>
          </cell>
          <cell r="AD68">
            <v>1.1229349826022972E-2</v>
          </cell>
          <cell r="AE68">
            <v>-1.4209013840781326E-2</v>
          </cell>
          <cell r="AF68">
            <v>1.2219427555398177E-2</v>
          </cell>
          <cell r="AG68">
            <v>-9.812201207960114E-3</v>
          </cell>
          <cell r="AH68">
            <v>1.039811510033295E-2</v>
          </cell>
          <cell r="AI68">
            <v>-4.1855131895551789E-3</v>
          </cell>
          <cell r="AJ68">
            <v>-9.4903216194763829E-5</v>
          </cell>
          <cell r="AK68">
            <v>-8.531180578857489E-3</v>
          </cell>
          <cell r="AL68"/>
          <cell r="AM68">
            <v>3.5785062831595438E-2</v>
          </cell>
          <cell r="AN68">
            <v>-3.4846381514267444E-3</v>
          </cell>
          <cell r="AO68">
            <v>5.191641117563206E-3</v>
          </cell>
          <cell r="AP68">
            <v>1.8559690239235982E-2</v>
          </cell>
          <cell r="AQ68">
            <v>-8.5424576720350975E-3</v>
          </cell>
          <cell r="AR68">
            <v>1.8603246564787845E-3</v>
          </cell>
          <cell r="AS68">
            <v>1.4357901868209177E-2</v>
          </cell>
          <cell r="AT68">
            <v>-1.3444456947134698E-2</v>
          </cell>
          <cell r="AU68">
            <v>-5.1166048503227257E-3</v>
          </cell>
          <cell r="AV68">
            <v>1.1232460704176495E-2</v>
          </cell>
          <cell r="AW68">
            <v>-1.2216640260595324E-2</v>
          </cell>
          <cell r="AX68">
            <v>-9.7511043472926495E-3</v>
          </cell>
          <cell r="AY68">
            <v>5.3557393835770295E-3</v>
          </cell>
          <cell r="AZ68">
            <v>-2.0991724092320752E-3</v>
          </cell>
          <cell r="BA68">
            <v>1.1437414634407617E-3</v>
          </cell>
          <cell r="BB68">
            <v>1.7163834360791608E-3</v>
          </cell>
          <cell r="BC68">
            <v>-3.1853031118498354E-3</v>
          </cell>
        </row>
        <row r="69">
          <cell r="C69" t="str">
            <v>Demographic Adjustment FY2025</v>
          </cell>
          <cell r="D69">
            <v>3.2022275671751647E-3</v>
          </cell>
          <cell r="E69">
            <v>1.9009397188781637E-3</v>
          </cell>
          <cell r="F69">
            <v>1.5184955641598576E-3</v>
          </cell>
          <cell r="G69">
            <v>1.3783326590725235E-3</v>
          </cell>
          <cell r="H69">
            <v>7.154024332352342E-3</v>
          </cell>
          <cell r="I69">
            <v>4.2397089964993535E-3</v>
          </cell>
          <cell r="J69">
            <v>1.55454662053838E-3</v>
          </cell>
          <cell r="K69">
            <v>1.3952613698787932E-3</v>
          </cell>
          <cell r="L69">
            <v>1.0584218797862184E-3</v>
          </cell>
          <cell r="M69">
            <v>1.9957696607193027E-3</v>
          </cell>
          <cell r="N69">
            <v>1.4661201263110155E-3</v>
          </cell>
          <cell r="O69">
            <v>-1.4039393875868014E-2</v>
          </cell>
          <cell r="P69">
            <v>1.6862181296635837E-3</v>
          </cell>
          <cell r="Q69">
            <v>3.0040093392047365E-3</v>
          </cell>
          <cell r="R69">
            <v>2.403069656896063E-3</v>
          </cell>
          <cell r="S69">
            <v>2.3243856418669541E-3</v>
          </cell>
          <cell r="T69">
            <v>3.7968989361604455E-3</v>
          </cell>
          <cell r="U69">
            <v>3.3867336728587E-3</v>
          </cell>
          <cell r="V69">
            <v>3.0756455574006024E-3</v>
          </cell>
          <cell r="W69">
            <v>2.5023628041438168E-3</v>
          </cell>
          <cell r="X69">
            <v>1.5700482333202831E-3</v>
          </cell>
          <cell r="Y69">
            <v>3.6790152569170366E-3</v>
          </cell>
          <cell r="Z69">
            <v>2.2147186371914754E-3</v>
          </cell>
          <cell r="AA69">
            <v>3.6707667127435263E-3</v>
          </cell>
          <cell r="AB69">
            <v>4.3712534233842663E-3</v>
          </cell>
          <cell r="AC69">
            <v>4.1857782857630593E-3</v>
          </cell>
          <cell r="AD69">
            <v>1.5304468444628785E-3</v>
          </cell>
          <cell r="AE69">
            <v>4.7024736197351074E-3</v>
          </cell>
          <cell r="AF69">
            <v>5.5322875588063028E-3</v>
          </cell>
          <cell r="AG69">
            <v>5.4965546815065357E-4</v>
          </cell>
          <cell r="AH69">
            <v>3.8394019869567317E-3</v>
          </cell>
          <cell r="AI69">
            <v>2.2874829268813559E-3</v>
          </cell>
          <cell r="AJ69">
            <v>4.0818089526352547E-3</v>
          </cell>
          <cell r="AK69">
            <v>1.3390101076241172E-3</v>
          </cell>
          <cell r="AL69"/>
          <cell r="AM69">
            <v>3.6004297543954606E-3</v>
          </cell>
          <cell r="AN69">
            <v>4.5572332201272662E-3</v>
          </cell>
          <cell r="AO69">
            <v>2.770381166603289E-3</v>
          </cell>
          <cell r="AP69">
            <v>8.1259397535021619E-4</v>
          </cell>
          <cell r="AQ69">
            <v>1.3018565803190928E-3</v>
          </cell>
          <cell r="AR69">
            <v>1.6658410287829705E-3</v>
          </cell>
          <cell r="AS69">
            <v>1.3808899280709512E-3</v>
          </cell>
          <cell r="AT69">
            <v>2.3393989451734468E-3</v>
          </cell>
          <cell r="AU69">
            <v>5.4588906994328095E-3</v>
          </cell>
          <cell r="AV69">
            <v>2.6639455267761657E-3</v>
          </cell>
          <cell r="AW69">
            <v>2.8750997822461375E-3</v>
          </cell>
          <cell r="AX69">
            <v>3.5592076561045776E-4</v>
          </cell>
          <cell r="AY69">
            <v>1.9461797789440713E-3</v>
          </cell>
          <cell r="AZ69">
            <v>-1.6353931994569262E-3</v>
          </cell>
          <cell r="BA69">
            <v>1.143741463440678E-3</v>
          </cell>
          <cell r="BB69">
            <v>1.2599470490014671E-3</v>
          </cell>
          <cell r="BC69">
            <v>2.6614532040296198E-3</v>
          </cell>
        </row>
        <row r="70">
          <cell r="C70" t="str">
            <v>Market Shift CY 2023</v>
          </cell>
          <cell r="D70">
            <v>1.3221595795021193E-3</v>
          </cell>
          <cell r="E70">
            <v>4.1017021095769409E-3</v>
          </cell>
          <cell r="F70">
            <v>-8.0884279162545653E-5</v>
          </cell>
          <cell r="G70">
            <v>-1.0513026282508514E-3</v>
          </cell>
          <cell r="H70">
            <v>4.4020237107995196E-3</v>
          </cell>
          <cell r="I70">
            <v>0</v>
          </cell>
          <cell r="J70">
            <v>7.9274083509968032E-3</v>
          </cell>
          <cell r="K70">
            <v>9.7980946746651764E-4</v>
          </cell>
          <cell r="L70">
            <v>1.5424607859661184E-2</v>
          </cell>
          <cell r="M70">
            <v>2.1643264713007682E-3</v>
          </cell>
          <cell r="N70">
            <v>-1.3495474201605665E-2</v>
          </cell>
          <cell r="O70">
            <v>-1.3444851865773762E-2</v>
          </cell>
          <cell r="P70">
            <v>3.7228872148843939E-3</v>
          </cell>
          <cell r="Q70">
            <v>-1.3812815214262296E-2</v>
          </cell>
          <cell r="R70">
            <v>1.8172763755934112E-3</v>
          </cell>
          <cell r="S70">
            <v>1.3258126467903576E-2</v>
          </cell>
          <cell r="T70">
            <v>-5.4826332249192054E-4</v>
          </cell>
          <cell r="U70">
            <v>2.9394367360939365E-4</v>
          </cell>
          <cell r="V70">
            <v>-7.4706789940112593E-3</v>
          </cell>
          <cell r="W70">
            <v>-9.051303280769047E-3</v>
          </cell>
          <cell r="X70">
            <v>-2.2638970962331846E-3</v>
          </cell>
          <cell r="Y70">
            <v>-1.0404542919412764E-3</v>
          </cell>
          <cell r="Z70">
            <v>-3.6257418224910963E-4</v>
          </cell>
          <cell r="AA70">
            <v>-2.4739838557582858E-3</v>
          </cell>
          <cell r="AB70">
            <v>-4.0663507341682E-3</v>
          </cell>
          <cell r="AC70">
            <v>-1.3963593641527069E-3</v>
          </cell>
          <cell r="AD70">
            <v>-5.1280041391466875E-3</v>
          </cell>
          <cell r="AE70">
            <v>-1.2532511791625236E-2</v>
          </cell>
          <cell r="AF70">
            <v>1.4965386271097279E-2</v>
          </cell>
          <cell r="AG70">
            <v>-1.0724406631939871E-2</v>
          </cell>
          <cell r="AH70">
            <v>6.9003275677039155E-3</v>
          </cell>
          <cell r="AI70">
            <v>-6.7034086768176628E-3</v>
          </cell>
          <cell r="AJ70">
            <v>-2.8978834575822947E-4</v>
          </cell>
          <cell r="AK70">
            <v>-1.8966501276634688E-2</v>
          </cell>
          <cell r="AL70"/>
          <cell r="AM70">
            <v>-4.1697214444919462E-3</v>
          </cell>
          <cell r="AN70">
            <v>1.5174419699084337E-3</v>
          </cell>
          <cell r="AO70">
            <v>1.0316132139787668E-2</v>
          </cell>
          <cell r="AP70">
            <v>-2.2122107249065786E-4</v>
          </cell>
          <cell r="AQ70">
            <v>-8.2681480647390088E-3</v>
          </cell>
          <cell r="AR70">
            <v>-8.7694142395145728E-3</v>
          </cell>
          <cell r="AS70">
            <v>-3.9784066650254126E-3</v>
          </cell>
          <cell r="AT70">
            <v>-7.2942965204458431E-3</v>
          </cell>
          <cell r="AU70">
            <v>-7.7326544093103092E-4</v>
          </cell>
          <cell r="AV70">
            <v>1.2059672440463073E-2</v>
          </cell>
          <cell r="AW70">
            <v>0</v>
          </cell>
          <cell r="AX70">
            <v>-3.6897930965740624E-3</v>
          </cell>
          <cell r="AY70">
            <v>-1.1653503341023233E-2</v>
          </cell>
          <cell r="AZ70">
            <v>1.2932342513254523E-2</v>
          </cell>
          <cell r="BA70">
            <v>0</v>
          </cell>
          <cell r="BB70">
            <v>0</v>
          </cell>
          <cell r="BC70">
            <v>5.6753387261223587E-3</v>
          </cell>
        </row>
        <row r="71">
          <cell r="C71" t="str">
            <v>MSA2023Q1Q2 To Reverse</v>
          </cell>
          <cell r="D71">
            <v>-7.4265473446476476E-5</v>
          </cell>
          <cell r="E71">
            <v>-3.8355903260584904E-3</v>
          </cell>
          <cell r="F71">
            <v>0</v>
          </cell>
          <cell r="G71">
            <v>1.0011975816059291E-3</v>
          </cell>
          <cell r="H71">
            <v>-7.7983900199499558E-4</v>
          </cell>
          <cell r="I71">
            <v>0</v>
          </cell>
          <cell r="J71">
            <v>-1.8152610167209737E-3</v>
          </cell>
          <cell r="K71">
            <v>-6.0596063307049653E-4</v>
          </cell>
          <cell r="L71">
            <v>-1.3278725993065421E-2</v>
          </cell>
          <cell r="M71">
            <v>-3.043192910058481E-3</v>
          </cell>
          <cell r="N71">
            <v>8.6380862720893559E-3</v>
          </cell>
          <cell r="O71">
            <v>5.058556198842221E-3</v>
          </cell>
          <cell r="P71">
            <v>1.2541970250705019E-4</v>
          </cell>
          <cell r="Q71">
            <v>3.1419405198409036E-3</v>
          </cell>
          <cell r="R71">
            <v>-1.4427100222493528E-3</v>
          </cell>
          <cell r="S71">
            <v>-3.177376065865082E-3</v>
          </cell>
          <cell r="T71">
            <v>-5.1575601549169953E-4</v>
          </cell>
          <cell r="U71">
            <v>1.1770478115975709E-3</v>
          </cell>
          <cell r="V71">
            <v>4.0734582206780846E-3</v>
          </cell>
          <cell r="W71">
            <v>1.1894555460887418E-2</v>
          </cell>
          <cell r="X71">
            <v>1.5790920121262501E-3</v>
          </cell>
          <cell r="Y71">
            <v>3.3110692750918328E-3</v>
          </cell>
          <cell r="Z71">
            <v>8.651550154546245E-4</v>
          </cell>
          <cell r="AA71">
            <v>7.8432464178943896E-4</v>
          </cell>
          <cell r="AB71">
            <v>3.3409057893817921E-3</v>
          </cell>
          <cell r="AC71">
            <v>-3.8068731260867796E-3</v>
          </cell>
          <cell r="AD71">
            <v>5.4339517516657533E-3</v>
          </cell>
          <cell r="AE71">
            <v>2.4570014841116135E-3</v>
          </cell>
          <cell r="AF71">
            <v>-6.6230190828813424E-3</v>
          </cell>
          <cell r="AG71">
            <v>3.6328848424876164E-3</v>
          </cell>
          <cell r="AH71">
            <v>-1.9780519906602446E-3</v>
          </cell>
          <cell r="AI71">
            <v>2.2308421727244244E-3</v>
          </cell>
          <cell r="AJ71">
            <v>-2.5435155121389923E-3</v>
          </cell>
          <cell r="AK71">
            <v>1.1504539835804965E-2</v>
          </cell>
          <cell r="AL71"/>
          <cell r="AM71">
            <v>1.3852914356915621E-3</v>
          </cell>
          <cell r="AN71">
            <v>-1.1504037304215556E-3</v>
          </cell>
          <cell r="AO71">
            <v>-5.7678390339593478E-3</v>
          </cell>
          <cell r="AP71">
            <v>3.1645713091098091E-3</v>
          </cell>
          <cell r="AQ71">
            <v>1.8366900754637841E-3</v>
          </cell>
          <cell r="AR71">
            <v>4.1263474960295792E-3</v>
          </cell>
          <cell r="AS71">
            <v>6.2406426197415083E-3</v>
          </cell>
          <cell r="AT71">
            <v>1.7898113817727589E-3</v>
          </cell>
          <cell r="AU71">
            <v>-3.6459018350715037E-3</v>
          </cell>
          <cell r="AV71">
            <v>-4.9038195599533487E-3</v>
          </cell>
          <cell r="AW71">
            <v>-5.8440843230654817E-3</v>
          </cell>
          <cell r="AX71">
            <v>-3.9597328704081202E-3</v>
          </cell>
          <cell r="AY71">
            <v>5.1533748004161609E-3</v>
          </cell>
          <cell r="AZ71">
            <v>-1.173210253846522E-2</v>
          </cell>
          <cell r="BA71">
            <v>0</v>
          </cell>
          <cell r="BB71">
            <v>0</v>
          </cell>
          <cell r="BC71">
            <v>-4.9012405901575221E-3</v>
          </cell>
        </row>
        <row r="72">
          <cell r="C72" t="str">
            <v>PAU adj, (only to volume, not rev)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/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</row>
        <row r="73">
          <cell r="C73" t="str">
            <v>Complexity and Innovation Adj</v>
          </cell>
          <cell r="D73">
            <v>0</v>
          </cell>
          <cell r="E73">
            <v>4.5586202506420377E-4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-1.331638273064074E-3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/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4.5586202506420377E-4</v>
          </cell>
          <cell r="BC73">
            <v>0</v>
          </cell>
        </row>
        <row r="74">
          <cell r="C74" t="str">
            <v>MSA2024Q1Q2</v>
          </cell>
          <cell r="D74">
            <v>3.0713195800821957E-3</v>
          </cell>
          <cell r="E74">
            <v>-1.8870931315335638E-3</v>
          </cell>
          <cell r="F74">
            <v>1.2495301039757682E-2</v>
          </cell>
          <cell r="G74">
            <v>-2.8297937221630569E-3</v>
          </cell>
          <cell r="H74">
            <v>4.2976867402049288E-3</v>
          </cell>
          <cell r="I74">
            <v>0</v>
          </cell>
          <cell r="J74">
            <v>2.0711996081405875E-3</v>
          </cell>
          <cell r="K74">
            <v>1.358380578454627E-3</v>
          </cell>
          <cell r="L74">
            <v>-4.5676156977133833E-3</v>
          </cell>
          <cell r="M74">
            <v>0</v>
          </cell>
          <cell r="N74">
            <v>-6.220118495341801E-4</v>
          </cell>
          <cell r="O74">
            <v>-4.4956301383889553E-3</v>
          </cell>
          <cell r="P74">
            <v>5.5283499713608009E-3</v>
          </cell>
          <cell r="Q74">
            <v>6.5823577140125815E-4</v>
          </cell>
          <cell r="R74">
            <v>3.927178621928011E-4</v>
          </cell>
          <cell r="S74">
            <v>3.2377937846618049E-4</v>
          </cell>
          <cell r="T74">
            <v>6.2933518705196654E-4</v>
          </cell>
          <cell r="U74">
            <v>1.4712743711011696E-3</v>
          </cell>
          <cell r="V74">
            <v>2.2882031367766806E-3</v>
          </cell>
          <cell r="W74">
            <v>3.5415526459144602E-4</v>
          </cell>
          <cell r="X74">
            <v>-5.7086109186644781E-4</v>
          </cell>
          <cell r="Y74">
            <v>4.6315691260955172E-3</v>
          </cell>
          <cell r="Z74">
            <v>1.8183836872673273E-3</v>
          </cell>
          <cell r="AA74">
            <v>7.1189669135665818E-3</v>
          </cell>
          <cell r="AB74">
            <v>0</v>
          </cell>
          <cell r="AC74">
            <v>-1.6713052100936119E-3</v>
          </cell>
          <cell r="AD74">
            <v>9.4033848086252231E-3</v>
          </cell>
          <cell r="AE74">
            <v>-8.8056629142499263E-3</v>
          </cell>
          <cell r="AF74">
            <v>6.6700449622240606E-4</v>
          </cell>
          <cell r="AG74">
            <v>-3.2488478823923805E-3</v>
          </cell>
          <cell r="AH74">
            <v>1.617063956334504E-3</v>
          </cell>
          <cell r="AI74">
            <v>-1.9795857226289817E-3</v>
          </cell>
          <cell r="AJ74">
            <v>-1.3309361223986728E-3</v>
          </cell>
          <cell r="AK74">
            <v>-6.6288850664109151E-3</v>
          </cell>
          <cell r="AL74"/>
          <cell r="AM74">
            <v>8.6341821906475854E-4</v>
          </cell>
          <cell r="AN74">
            <v>-6.5619800042380147E-3</v>
          </cell>
          <cell r="AO74">
            <v>-1.9210875656359128E-3</v>
          </cell>
          <cell r="AP74">
            <v>1.4746642412918015E-2</v>
          </cell>
          <cell r="AQ74">
            <v>-3.4068336588661502E-3</v>
          </cell>
          <cell r="AR74">
            <v>3.0787490433949625E-3</v>
          </cell>
          <cell r="AS74">
            <v>1.069777340042068E-2</v>
          </cell>
          <cell r="AT74">
            <v>-1.028623148230127E-2</v>
          </cell>
          <cell r="AU74">
            <v>-6.1287973849288172E-3</v>
          </cell>
          <cell r="AV74">
            <v>1.4388244166403498E-3</v>
          </cell>
          <cell r="AW74">
            <v>4.0526019999382169E-4</v>
          </cell>
          <cell r="AX74">
            <v>-2.4875056155747805E-3</v>
          </cell>
          <cell r="AY74">
            <v>1.0028911789506045E-2</v>
          </cell>
          <cell r="AZ74">
            <v>-1.5114705182803253E-3</v>
          </cell>
          <cell r="BA74">
            <v>0</v>
          </cell>
          <cell r="BB74">
            <v>0</v>
          </cell>
          <cell r="BC74">
            <v>-6.5726136647330704E-3</v>
          </cell>
        </row>
        <row r="75">
          <cell r="C75" t="str">
            <v>Hospital Funding for AHEAD Preparation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/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</row>
        <row r="76">
          <cell r="C76" t="str">
            <v>Reserve 2 For Expected Volume Change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/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</row>
        <row r="77">
          <cell r="C77" t="str">
            <v>Hospital Specific</v>
          </cell>
          <cell r="D77">
            <v>0</v>
          </cell>
          <cell r="E77">
            <v>-1.8880910052843092E-4</v>
          </cell>
          <cell r="F77">
            <v>4.7234284875253385E-2</v>
          </cell>
          <cell r="G77">
            <v>0</v>
          </cell>
          <cell r="H77">
            <v>6.6582190730060109E-3</v>
          </cell>
          <cell r="I77">
            <v>0</v>
          </cell>
          <cell r="J77">
            <v>0</v>
          </cell>
          <cell r="K77">
            <v>1.1726272089321643E-2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-1.1465981145962756E-3</v>
          </cell>
          <cell r="Q77">
            <v>6.2510486414504518E-2</v>
          </cell>
          <cell r="R77">
            <v>0</v>
          </cell>
          <cell r="S77">
            <v>0</v>
          </cell>
          <cell r="T77">
            <v>2.6695051596781205E-3</v>
          </cell>
          <cell r="U77">
            <v>3.3042299446247814E-2</v>
          </cell>
          <cell r="V77">
            <v>6.0272306849633583E-3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1.2451305376729671E-2</v>
          </cell>
          <cell r="AB77">
            <v>2.184619337867244E-2</v>
          </cell>
          <cell r="AC77">
            <v>0</v>
          </cell>
          <cell r="AD77">
            <v>0</v>
          </cell>
          <cell r="AE77">
            <v>0</v>
          </cell>
          <cell r="AF77">
            <v>-2.2453862626499177E-3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4.4648041762416213E-3</v>
          </cell>
          <cell r="AL77"/>
          <cell r="AM77">
            <v>3.4064083800949829E-2</v>
          </cell>
          <cell r="AN77">
            <v>-1.8175717497413979E-3</v>
          </cell>
          <cell r="AO77">
            <v>-1.4414085149783151E-4</v>
          </cell>
          <cell r="AP77">
            <v>0</v>
          </cell>
          <cell r="AQ77">
            <v>0</v>
          </cell>
          <cell r="AR77">
            <v>1.8119959918121431E-3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-9.6598427440250934E-3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</row>
        <row r="78">
          <cell r="C78" t="str">
            <v>Hospital Specific</v>
          </cell>
          <cell r="D78">
            <v>0</v>
          </cell>
          <cell r="E78">
            <v>-1.8880910052843092E-4</v>
          </cell>
          <cell r="F78">
            <v>4.7234284875253385E-2</v>
          </cell>
          <cell r="G78">
            <v>0</v>
          </cell>
          <cell r="H78">
            <v>6.6582190730060109E-3</v>
          </cell>
          <cell r="I78">
            <v>0</v>
          </cell>
          <cell r="J78">
            <v>0</v>
          </cell>
          <cell r="K78">
            <v>1.1726272089321643E-2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-1.1465981145962756E-3</v>
          </cell>
          <cell r="Q78">
            <v>6.2510486414504518E-2</v>
          </cell>
          <cell r="R78">
            <v>0</v>
          </cell>
          <cell r="S78">
            <v>0</v>
          </cell>
          <cell r="T78">
            <v>2.6695051596781205E-3</v>
          </cell>
          <cell r="U78">
            <v>3.3042299446247814E-2</v>
          </cell>
          <cell r="V78">
            <v>6.0272306849633583E-3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1.2451305376729671E-2</v>
          </cell>
          <cell r="AB78">
            <v>2.184619337867244E-2</v>
          </cell>
          <cell r="AC78">
            <v>0</v>
          </cell>
          <cell r="AD78">
            <v>0</v>
          </cell>
          <cell r="AE78">
            <v>0</v>
          </cell>
          <cell r="AF78">
            <v>-2.2453862626499177E-3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4.4648041762416213E-3</v>
          </cell>
          <cell r="AL78"/>
          <cell r="AM78">
            <v>3.4064083800949829E-2</v>
          </cell>
          <cell r="AN78">
            <v>-1.8175717497413979E-3</v>
          </cell>
          <cell r="AO78">
            <v>-1.4414085149783151E-4</v>
          </cell>
          <cell r="AP78">
            <v>0</v>
          </cell>
          <cell r="AQ78">
            <v>0</v>
          </cell>
          <cell r="AR78">
            <v>1.8119959918121431E-3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-9.6598427440250934E-3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</row>
        <row r="79">
          <cell r="C79" t="str">
            <v>Out-Of-State Volume Adjustment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/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</row>
        <row r="80">
          <cell r="C80" t="str">
            <v>Demo Adjustment Percentage</v>
          </cell>
          <cell r="D80">
            <v>7.5390185053902936E-3</v>
          </cell>
          <cell r="E80">
            <v>3.3876894570283866E-4</v>
          </cell>
          <cell r="F80">
            <v>0.11199943150869474</v>
          </cell>
          <cell r="G80">
            <v>-1.5064446156785039E-3</v>
          </cell>
          <cell r="H80">
            <v>2.8705849801107686E-2</v>
          </cell>
          <cell r="I80">
            <v>4.2397089964993917E-3</v>
          </cell>
          <cell r="J80">
            <v>9.7488515768917594E-3</v>
          </cell>
          <cell r="K80">
            <v>2.5426385342881996E-2</v>
          </cell>
          <cell r="L80">
            <v>-1.5797865063578165E-3</v>
          </cell>
          <cell r="M80">
            <v>1.1085495989517913E-3</v>
          </cell>
          <cell r="N80">
            <v>-4.1349606946274875E-3</v>
          </cell>
          <cell r="O80">
            <v>-2.6770048112018441E-2</v>
          </cell>
          <cell r="P80">
            <v>8.7831445675066178E-3</v>
          </cell>
          <cell r="Q80">
            <v>0.12092520853512712</v>
          </cell>
          <cell r="R80">
            <v>3.1697160269177349E-3</v>
          </cell>
          <cell r="S80">
            <v>1.27141334455938E-2</v>
          </cell>
          <cell r="T80">
            <v>8.7242767265016674E-3</v>
          </cell>
          <cell r="U80">
            <v>7.3943873854823039E-2</v>
          </cell>
          <cell r="V80">
            <v>1.4038886120375516E-2</v>
          </cell>
          <cell r="W80">
            <v>5.6008119342780827E-3</v>
          </cell>
          <cell r="X80">
            <v>3.0922367262786743E-4</v>
          </cell>
          <cell r="Y80">
            <v>1.0613674102423865E-2</v>
          </cell>
          <cell r="Z80">
            <v>4.5414244005796967E-3</v>
          </cell>
          <cell r="AA80">
            <v>3.4391789886865753E-2</v>
          </cell>
          <cell r="AB80">
            <v>4.7958926929432266E-2</v>
          </cell>
          <cell r="AC80">
            <v>-2.703473023216052E-3</v>
          </cell>
          <cell r="AD80">
            <v>1.1229349826022972E-2</v>
          </cell>
          <cell r="AE80">
            <v>-1.4209013840781326E-2</v>
          </cell>
          <cell r="AF80">
            <v>9.946603957977862E-3</v>
          </cell>
          <cell r="AG80">
            <v>-9.812201207960114E-3</v>
          </cell>
          <cell r="AH80">
            <v>1.039811510033295E-2</v>
          </cell>
          <cell r="AI80">
            <v>-4.1855131895551789E-3</v>
          </cell>
          <cell r="AJ80">
            <v>-9.4903216194763829E-5</v>
          </cell>
          <cell r="AK80">
            <v>-4.1044664532926545E-3</v>
          </cell>
          <cell r="AL80"/>
          <cell r="AM80">
            <v>7.1068132011663065E-2</v>
          </cell>
          <cell r="AN80">
            <v>-5.2958763213060145E-3</v>
          </cell>
          <cell r="AO80">
            <v>5.0467519384940207E-3</v>
          </cell>
          <cell r="AP80">
            <v>1.8559690239235982E-2</v>
          </cell>
          <cell r="AQ80">
            <v>-8.5424576720350975E-3</v>
          </cell>
          <cell r="AR80">
            <v>3.675691549111848E-3</v>
          </cell>
          <cell r="AS80">
            <v>1.4357901868209177E-2</v>
          </cell>
          <cell r="AT80">
            <v>-1.3444456947134698E-2</v>
          </cell>
          <cell r="AU80">
            <v>-5.1166048503227257E-3</v>
          </cell>
          <cell r="AV80">
            <v>1.1232460704176495E-2</v>
          </cell>
          <cell r="AW80">
            <v>-2.1758472180842703E-2</v>
          </cell>
          <cell r="AX80">
            <v>-9.7511043472926495E-3</v>
          </cell>
          <cell r="AY80">
            <v>5.3557393835770295E-3</v>
          </cell>
          <cell r="AZ80">
            <v>-2.0991724092320752E-3</v>
          </cell>
          <cell r="BA80">
            <v>1.1437414634407617E-3</v>
          </cell>
          <cell r="BB80">
            <v>1.7163834360791608E-3</v>
          </cell>
          <cell r="BC80">
            <v>0</v>
          </cell>
        </row>
        <row r="81"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Y81"/>
          <cell r="Z81"/>
          <cell r="AA81"/>
          <cell r="AB81"/>
          <cell r="AC81"/>
          <cell r="AD81"/>
          <cell r="AE81"/>
          <cell r="AF81"/>
          <cell r="AG81"/>
          <cell r="AH81"/>
          <cell r="AI81"/>
          <cell r="AJ81"/>
          <cell r="AK81"/>
          <cell r="AL81"/>
          <cell r="AM81"/>
          <cell r="AN81"/>
          <cell r="AO81"/>
          <cell r="AP81"/>
          <cell r="AQ81"/>
          <cell r="AR81"/>
          <cell r="AS81"/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</row>
        <row r="82">
          <cell r="C82" t="str">
            <v>Demographic Adjustment FY2025 Revenue</v>
          </cell>
          <cell r="D82">
            <v>1590763.4614077806</v>
          </cell>
          <cell r="E82">
            <v>3677414.4712905884</v>
          </cell>
          <cell r="F82">
            <v>644270.76884967089</v>
          </cell>
          <cell r="G82">
            <v>857297.36575877666</v>
          </cell>
          <cell r="H82">
            <v>3083983.4990186691</v>
          </cell>
          <cell r="I82">
            <v>138170.70885677636</v>
          </cell>
          <cell r="J82">
            <v>1070609.9073016644</v>
          </cell>
          <cell r="K82">
            <v>4342927.4812011719</v>
          </cell>
          <cell r="L82">
            <v>18000.331715609878</v>
          </cell>
          <cell r="M82">
            <v>1049554.8860059977</v>
          </cell>
          <cell r="N82">
            <v>1422485.0688363314</v>
          </cell>
          <cell r="O82">
            <v>-486748.01960371435</v>
          </cell>
          <cell r="P82">
            <v>1147534.165651083</v>
          </cell>
          <cell r="Q82">
            <v>1119101.2353197932</v>
          </cell>
          <cell r="R82">
            <v>226177.45687244833</v>
          </cell>
          <cell r="S82">
            <v>514304.53974181414</v>
          </cell>
          <cell r="T82">
            <v>2336186.1121473312</v>
          </cell>
          <cell r="U82">
            <v>1470410.9753912091</v>
          </cell>
          <cell r="V82">
            <v>2328052.1671631336</v>
          </cell>
          <cell r="W82">
            <v>1252726.1706755757</v>
          </cell>
          <cell r="X82">
            <v>618487.48121452332</v>
          </cell>
          <cell r="Y82">
            <v>860903.35303860903</v>
          </cell>
          <cell r="Z82">
            <v>1841378.9577291012</v>
          </cell>
          <cell r="AA82">
            <v>193763.52038355917</v>
          </cell>
          <cell r="AB82">
            <v>880749.64172017574</v>
          </cell>
          <cell r="AC82">
            <v>1177921.880656898</v>
          </cell>
          <cell r="AD82">
            <v>339480.49350053072</v>
          </cell>
          <cell r="AE82">
            <v>899216.10234802961</v>
          </cell>
          <cell r="AF82">
            <v>1657702.4243859649</v>
          </cell>
          <cell r="AG82">
            <v>152825.3457903862</v>
          </cell>
          <cell r="AH82">
            <v>718141.03563565016</v>
          </cell>
          <cell r="AI82">
            <v>713475.72875738144</v>
          </cell>
          <cell r="AJ82">
            <v>2197066.9361857176</v>
          </cell>
          <cell r="AK82">
            <v>703174.79059064388</v>
          </cell>
          <cell r="AL82"/>
          <cell r="AM82">
            <v>1343514.1519210935</v>
          </cell>
          <cell r="AN82">
            <v>2093429.1357800961</v>
          </cell>
          <cell r="AO82">
            <v>857726.56626451015</v>
          </cell>
          <cell r="AP82">
            <v>34569.884473949671</v>
          </cell>
          <cell r="AQ82">
            <v>418491.19689202309</v>
          </cell>
          <cell r="AR82">
            <v>899766.48140954971</v>
          </cell>
          <cell r="AS82">
            <v>205364.27238681912</v>
          </cell>
          <cell r="AT82">
            <v>163395.14884831011</v>
          </cell>
          <cell r="AU82">
            <v>748596.43011710048</v>
          </cell>
          <cell r="AV82">
            <v>902568.63945609331</v>
          </cell>
          <cell r="AW82">
            <v>1414376.9369891882</v>
          </cell>
          <cell r="AX82">
            <v>6844.7146802842617</v>
          </cell>
          <cell r="AY82">
            <v>18058.354129236192</v>
          </cell>
          <cell r="AZ82">
            <v>-40666.117206584662</v>
          </cell>
          <cell r="BA82">
            <v>84210.557148203254</v>
          </cell>
          <cell r="BB82">
            <v>349345.61940699816</v>
          </cell>
          <cell r="BC82">
            <v>468395.54833197594</v>
          </cell>
        </row>
        <row r="83">
          <cell r="C83" t="str">
            <v>Market Shift CY 2023 Revenue</v>
          </cell>
          <cell r="D83">
            <v>658909.51475268602</v>
          </cell>
          <cell r="E83">
            <v>7949926.9074766636</v>
          </cell>
          <cell r="F83">
            <v>-34369.878220319748</v>
          </cell>
          <cell r="G83">
            <v>-654792.02725017071</v>
          </cell>
          <cell r="H83">
            <v>1911216.5725582838</v>
          </cell>
          <cell r="I83">
            <v>0</v>
          </cell>
          <cell r="J83">
            <v>5468060.9100931883</v>
          </cell>
          <cell r="K83">
            <v>3054036.1315979958</v>
          </cell>
          <cell r="L83">
            <v>262600.3223712109</v>
          </cell>
          <cell r="M83">
            <v>1140468.7710000873</v>
          </cell>
          <cell r="N83">
            <v>-13113015.416523337</v>
          </cell>
          <cell r="O83">
            <v>-459590.89849157631</v>
          </cell>
          <cell r="P83">
            <v>2537835.3838372231</v>
          </cell>
          <cell r="Q83">
            <v>-5161227.083753705</v>
          </cell>
          <cell r="R83">
            <v>171453.48836362362</v>
          </cell>
          <cell r="S83">
            <v>2940374.3639582396</v>
          </cell>
          <cell r="T83">
            <v>-338620.65360379219</v>
          </cell>
          <cell r="U83">
            <v>128053.11931228638</v>
          </cell>
          <cell r="V83">
            <v>-5672182.3517267704</v>
          </cell>
          <cell r="W83">
            <v>-4542578.0315861106</v>
          </cell>
          <cell r="X83">
            <v>-893214.84016346931</v>
          </cell>
          <cell r="Y83">
            <v>-244365.93282046914</v>
          </cell>
          <cell r="Z83">
            <v>-302121.94249224663</v>
          </cell>
          <cell r="AA83">
            <v>-131070.02061312646</v>
          </cell>
          <cell r="AB83">
            <v>-822897.22703388333</v>
          </cell>
          <cell r="AC83">
            <v>-394594.96253031492</v>
          </cell>
          <cell r="AD83">
            <v>-1139223.9278455675</v>
          </cell>
          <cell r="AE83">
            <v>-2407760.5849369168</v>
          </cell>
          <cell r="AF83">
            <v>4509057.5457639098</v>
          </cell>
          <cell r="AG83">
            <v>-2983436.1903094649</v>
          </cell>
          <cell r="AH83">
            <v>1295627.3418093324</v>
          </cell>
          <cell r="AI83">
            <v>-2095604.6156538129</v>
          </cell>
          <cell r="AJ83">
            <v>-156617.62332105637</v>
          </cell>
          <cell r="AK83">
            <v>-9973504.7191120982</v>
          </cell>
          <cell r="AL83"/>
          <cell r="AM83">
            <v>-1561549.6061466932</v>
          </cell>
          <cell r="AN83">
            <v>700234.9551550746</v>
          </cell>
          <cell r="AO83">
            <v>3202784.5850709677</v>
          </cell>
          <cell r="AP83">
            <v>-9418.973724193871</v>
          </cell>
          <cell r="AQ83">
            <v>-2661316.0369929075</v>
          </cell>
          <cell r="AR83">
            <v>-4744491.8521281481</v>
          </cell>
          <cell r="AS83">
            <v>-592480.82823687792</v>
          </cell>
          <cell r="AT83">
            <v>-510661.46158427</v>
          </cell>
          <cell r="AU83">
            <v>-106619.40943568945</v>
          </cell>
          <cell r="AV83">
            <v>4096809.8774896264</v>
          </cell>
          <cell r="AW83">
            <v>0</v>
          </cell>
          <cell r="AX83">
            <v>-70983.691883526742</v>
          </cell>
          <cell r="AY83">
            <v>-108341.81535867043</v>
          </cell>
          <cell r="AZ83">
            <v>321053.12040647119</v>
          </cell>
          <cell r="BA83">
            <v>0</v>
          </cell>
          <cell r="BB83">
            <v>0</v>
          </cell>
          <cell r="BC83">
            <v>1001474.8110705316</v>
          </cell>
        </row>
        <row r="84">
          <cell r="C84" t="str">
            <v>MSA2023Q1Q2 To Reverse Revenue</v>
          </cell>
          <cell r="D84">
            <v>-37059.766981422901</v>
          </cell>
          <cell r="E84">
            <v>-7464641.2002437115</v>
          </cell>
          <cell r="F84">
            <v>0</v>
          </cell>
          <cell r="G84">
            <v>622929.08584415913</v>
          </cell>
          <cell r="H84">
            <v>-340071.35819768906</v>
          </cell>
          <cell r="I84">
            <v>0</v>
          </cell>
          <cell r="J84">
            <v>-1262032.2411803007</v>
          </cell>
          <cell r="K84">
            <v>-1890611.3788256645</v>
          </cell>
          <cell r="L84">
            <v>-229554.18583159149</v>
          </cell>
          <cell r="M84">
            <v>-1607048.7421852946</v>
          </cell>
          <cell r="N84">
            <v>8280013.4393247366</v>
          </cell>
          <cell r="O84">
            <v>170593.83972343057</v>
          </cell>
          <cell r="P84">
            <v>85814.991203427315</v>
          </cell>
          <cell r="Q84">
            <v>1157785.4288304448</v>
          </cell>
          <cell r="R84">
            <v>-136361.85809858143</v>
          </cell>
          <cell r="S84">
            <v>-714018.04169291258</v>
          </cell>
          <cell r="T84">
            <v>-318368.71099483967</v>
          </cell>
          <cell r="U84">
            <v>512917.82047557831</v>
          </cell>
          <cell r="V84">
            <v>3069705.5566160679</v>
          </cell>
          <cell r="W84">
            <v>5915489.1995241642</v>
          </cell>
          <cell r="X84">
            <v>621616.2678938508</v>
          </cell>
          <cell r="Y84">
            <v>776844.01294195652</v>
          </cell>
          <cell r="Z84">
            <v>720645.74958562851</v>
          </cell>
          <cell r="AA84">
            <v>41450.196858756244</v>
          </cell>
          <cell r="AB84">
            <v>673341.52598103881</v>
          </cell>
          <cell r="AC84">
            <v>-1074276.0236215591</v>
          </cell>
          <cell r="AD84">
            <v>1201001.9578338563</v>
          </cell>
          <cell r="AE84">
            <v>466126.08074870706</v>
          </cell>
          <cell r="AF84">
            <v>-2025373.3211587071</v>
          </cell>
          <cell r="AG84">
            <v>999798.33050650358</v>
          </cell>
          <cell r="AH84">
            <v>-373968.12001621723</v>
          </cell>
          <cell r="AI84">
            <v>692725.92337173223</v>
          </cell>
          <cell r="AJ84">
            <v>-1374257.8689671755</v>
          </cell>
          <cell r="AK84">
            <v>5934903.506994307</v>
          </cell>
          <cell r="AL84"/>
          <cell r="AM84">
            <v>516624.76202487946</v>
          </cell>
          <cell r="AN84">
            <v>-531667.96514594555</v>
          </cell>
          <cell r="AO84">
            <v>-1809177.8109143376</v>
          </cell>
          <cell r="AP84">
            <v>134708.77676217258</v>
          </cell>
          <cell r="AQ84">
            <v>586297.91117411852</v>
          </cell>
          <cell r="AR84">
            <v>2212888.9136759043</v>
          </cell>
          <cell r="AS84">
            <v>925684.93224540353</v>
          </cell>
          <cell r="AT84">
            <v>124387.70433324575</v>
          </cell>
          <cell r="AU84">
            <v>-502315.62565341592</v>
          </cell>
          <cell r="AV84">
            <v>-1685974.1032152772</v>
          </cell>
          <cell r="AW84">
            <v>-2883205.2916278839</v>
          </cell>
          <cell r="AX84">
            <v>-75895.676725003868</v>
          </cell>
          <cell r="AY84">
            <v>47352.243464164436</v>
          </cell>
          <cell r="AZ84">
            <v>-295023.07490507513</v>
          </cell>
          <cell r="BA84">
            <v>0</v>
          </cell>
          <cell r="BB84">
            <v>0</v>
          </cell>
          <cell r="BC84">
            <v>-869785.30382445455</v>
          </cell>
        </row>
        <row r="85">
          <cell r="C85" t="str">
            <v>PAU adj, (only to volume, not rev) Revenue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/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</row>
        <row r="86">
          <cell r="C86" t="str">
            <v>Complexity and Innovation Adj Revenue</v>
          </cell>
          <cell r="D86">
            <v>0</v>
          </cell>
          <cell r="E86">
            <v>883773.87594079971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-4152225.0149326324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/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126556.15368109941</v>
          </cell>
          <cell r="BC86">
            <v>0</v>
          </cell>
        </row>
        <row r="87">
          <cell r="C87" t="str">
            <v>MSA2024Q1Q2 Revenue</v>
          </cell>
          <cell r="D87">
            <v>1532528.2342915535</v>
          </cell>
          <cell r="E87">
            <v>-3660151.0752699375</v>
          </cell>
          <cell r="F87">
            <v>5309155.7814059258</v>
          </cell>
          <cell r="G87">
            <v>-1762415.0524919033</v>
          </cell>
          <cell r="H87">
            <v>1872669.1184789538</v>
          </cell>
          <cell r="I87">
            <v>0</v>
          </cell>
          <cell r="J87">
            <v>1437355.6811070442</v>
          </cell>
          <cell r="K87">
            <v>4229970.773463726</v>
          </cell>
          <cell r="L87">
            <v>-77913.525425303727</v>
          </cell>
          <cell r="M87">
            <v>0</v>
          </cell>
          <cell r="N87">
            <v>-601377.98536109924</v>
          </cell>
          <cell r="O87">
            <v>-152376.74928185344</v>
          </cell>
          <cell r="P87">
            <v>3783096.2416858673</v>
          </cell>
          <cell r="Q87">
            <v>243317.86030393839</v>
          </cell>
          <cell r="R87">
            <v>37065.298600673676</v>
          </cell>
          <cell r="S87">
            <v>72528.323200643063</v>
          </cell>
          <cell r="T87">
            <v>388279.12630963326</v>
          </cell>
          <cell r="U87">
            <v>641886.49518758059</v>
          </cell>
          <cell r="V87">
            <v>1731384.4698286057</v>
          </cell>
          <cell r="W87">
            <v>178226.14412492514</v>
          </cell>
          <cell r="X87">
            <v>-225076.74651789665</v>
          </cell>
          <cell r="Y87">
            <v>1090258.0694639087</v>
          </cell>
          <cell r="Z87">
            <v>1515964.3764544725</v>
          </cell>
          <cell r="AA87">
            <v>376520.13567167521</v>
          </cell>
          <cell r="AB87">
            <v>0</v>
          </cell>
          <cell r="AC87">
            <v>-469836.53827482462</v>
          </cell>
          <cell r="AD87">
            <v>2089612.1881734133</v>
          </cell>
          <cell r="AE87">
            <v>-1674656.711669147</v>
          </cell>
          <cell r="AF87">
            <v>202624.48879724741</v>
          </cell>
          <cell r="AG87">
            <v>-897356.54726618528</v>
          </cell>
          <cell r="AH87">
            <v>305115.42792528868</v>
          </cell>
          <cell r="AI87">
            <v>-616076.53887879848</v>
          </cell>
          <cell r="AJ87">
            <v>-717273.87349152565</v>
          </cell>
          <cell r="AK87">
            <v>-3459017.3117275834</v>
          </cell>
          <cell r="AL87"/>
          <cell r="AM87">
            <v>322445.62264567614</v>
          </cell>
          <cell r="AN87">
            <v>-3029180.922972858</v>
          </cell>
          <cell r="AO87">
            <v>-599105.20011848211</v>
          </cell>
          <cell r="AP87">
            <v>629718.33903706074</v>
          </cell>
          <cell r="AQ87">
            <v>-1089507.7646132112</v>
          </cell>
          <cell r="AR87">
            <v>1657892.881732583</v>
          </cell>
          <cell r="AS87">
            <v>1596721.3452737331</v>
          </cell>
          <cell r="AT87">
            <v>-716148.50734175742</v>
          </cell>
          <cell r="AU87">
            <v>-841318.99107939005</v>
          </cell>
          <cell r="AV87">
            <v>492254.02545756102</v>
          </cell>
          <cell r="AW87">
            <v>198768.49446213245</v>
          </cell>
          <cell r="AX87">
            <v>-47488.900535915047</v>
          </cell>
          <cell r="AY87">
            <v>92626.440919317305</v>
          </cell>
          <cell r="AZ87">
            <v>-37562.501249015331</v>
          </cell>
          <cell r="BA87">
            <v>0</v>
          </cell>
          <cell r="BB87">
            <v>0</v>
          </cell>
          <cell r="BC87">
            <v>-1160674.2086841762</v>
          </cell>
        </row>
        <row r="88">
          <cell r="C88" t="str">
            <v>Hospital Funding for AHEAD Preparation Revenue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/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</row>
        <row r="89">
          <cell r="C89" t="str">
            <v>Reserve 2 For Expected Volume Change Revenue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/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</row>
        <row r="90">
          <cell r="C90" t="str">
            <v>Hospital Specific Revenue</v>
          </cell>
          <cell r="D90">
            <v>0</v>
          </cell>
          <cell r="E90">
            <v>-365517.58239150047</v>
          </cell>
          <cell r="F90">
            <v>20320252.761264265</v>
          </cell>
          <cell r="G90">
            <v>0</v>
          </cell>
          <cell r="H90">
            <v>2913713.4261263609</v>
          </cell>
          <cell r="I90">
            <v>0</v>
          </cell>
          <cell r="J90">
            <v>0</v>
          </cell>
          <cell r="K90">
            <v>36564985.625596046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-788964.3952832222</v>
          </cell>
          <cell r="Q90">
            <v>23122306.89090234</v>
          </cell>
          <cell r="R90">
            <v>0</v>
          </cell>
          <cell r="S90">
            <v>0</v>
          </cell>
          <cell r="T90">
            <v>1648033.4591218233</v>
          </cell>
          <cell r="U90">
            <v>14436879.386236012</v>
          </cell>
          <cell r="V90">
            <v>4570980.55394876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663234.16784631461</v>
          </cell>
          <cell r="AB90">
            <v>4417692.2880550921</v>
          </cell>
          <cell r="AC90">
            <v>0</v>
          </cell>
          <cell r="AD90">
            <v>0</v>
          </cell>
          <cell r="AE90">
            <v>0</v>
          </cell>
          <cell r="AF90">
            <v>-682564.68044567108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2314334.8208032846</v>
          </cell>
          <cell r="AL90"/>
          <cell r="AM90">
            <v>12732298.316215336</v>
          </cell>
          <cell r="AN90">
            <v>-833532.71747624874</v>
          </cell>
          <cell r="AO90">
            <v>-44865.022647380829</v>
          </cell>
          <cell r="AP90">
            <v>0</v>
          </cell>
          <cell r="AQ90">
            <v>0</v>
          </cell>
          <cell r="AR90">
            <v>978756.00429832935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-4739795.6372838616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</row>
        <row r="91">
          <cell r="C91" t="str">
            <v>Hospital Specific Revenue</v>
          </cell>
          <cell r="D91">
            <v>0</v>
          </cell>
          <cell r="E91">
            <v>-365448.56934571266</v>
          </cell>
          <cell r="F91">
            <v>21280065.368927002</v>
          </cell>
          <cell r="G91">
            <v>0</v>
          </cell>
          <cell r="H91">
            <v>2933113.5684334636</v>
          </cell>
          <cell r="I91">
            <v>0</v>
          </cell>
          <cell r="J91">
            <v>0</v>
          </cell>
          <cell r="K91">
            <v>36993756.595983982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-788059.77019512653</v>
          </cell>
          <cell r="Q91">
            <v>24567693.541678071</v>
          </cell>
          <cell r="R91">
            <v>0</v>
          </cell>
          <cell r="S91">
            <v>0</v>
          </cell>
          <cell r="T91">
            <v>1652432.8929442167</v>
          </cell>
          <cell r="U91">
            <v>14913907.077985406</v>
          </cell>
          <cell r="V91">
            <v>4598530.9082039595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671492.2990064472</v>
          </cell>
          <cell r="AB91">
            <v>4514202.0480674207</v>
          </cell>
          <cell r="AC91">
            <v>0</v>
          </cell>
          <cell r="AD91">
            <v>0</v>
          </cell>
          <cell r="AE91">
            <v>0</v>
          </cell>
          <cell r="AF91">
            <v>-681032.05908882618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2324667.8725764155</v>
          </cell>
          <cell r="AL91"/>
          <cell r="AM91">
            <v>13166012.393037558</v>
          </cell>
          <cell r="AN91">
            <v>-832017.7119564414</v>
          </cell>
          <cell r="AO91">
            <v>-44858.555764853954</v>
          </cell>
          <cell r="AP91">
            <v>0</v>
          </cell>
          <cell r="AQ91">
            <v>0</v>
          </cell>
          <cell r="AR91">
            <v>980529.50625514984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-4694009.9567888975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</row>
        <row r="92">
          <cell r="C92" t="str">
            <v>Out-Of-State Volume Adjustment Revenue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/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</row>
        <row r="93">
          <cell r="C93" t="str">
            <v>Total Demo Adjusted Revenue</v>
          </cell>
          <cell r="D93">
            <v>3745141.4434706168</v>
          </cell>
          <cell r="E93">
            <v>1020805.3968030002</v>
          </cell>
          <cell r="F93">
            <v>26239309.433299612</v>
          </cell>
          <cell r="G93">
            <v>-936980.62813920912</v>
          </cell>
          <cell r="H93">
            <v>9441511.2579844575</v>
          </cell>
          <cell r="I93">
            <v>138170.70885677499</v>
          </cell>
          <cell r="J93">
            <v>6713994.2573217563</v>
          </cell>
          <cell r="K93">
            <v>42149083.618100636</v>
          </cell>
          <cell r="L93">
            <v>-26867.057170082237</v>
          </cell>
          <cell r="M93">
            <v>582974.91482082475</v>
          </cell>
          <cell r="N93">
            <v>-4011894.8937235232</v>
          </cell>
          <cell r="O93">
            <v>-928121.82765371574</v>
          </cell>
          <cell r="P93">
            <v>6765316.3870942751</v>
          </cell>
          <cell r="Q93">
            <v>20481284.33160286</v>
          </cell>
          <cell r="R93">
            <v>298334.38573817507</v>
          </cell>
          <cell r="S93">
            <v>2813189.1852077856</v>
          </cell>
          <cell r="T93">
            <v>3715509.3329801043</v>
          </cell>
          <cell r="U93">
            <v>17190147.796602644</v>
          </cell>
          <cell r="V93">
            <v>6027940.395829754</v>
          </cell>
          <cell r="W93">
            <v>2803863.482738642</v>
          </cell>
          <cell r="X93">
            <v>121812.16242704798</v>
          </cell>
          <cell r="Y93">
            <v>2483639.502624047</v>
          </cell>
          <cell r="Z93">
            <v>3775867.1412768606</v>
          </cell>
          <cell r="AA93">
            <v>1143898.0001471939</v>
          </cell>
          <cell r="AB93">
            <v>5148886.2287224093</v>
          </cell>
          <cell r="AC93">
            <v>-760785.6437698009</v>
          </cell>
          <cell r="AD93">
            <v>2490870.7116622445</v>
          </cell>
          <cell r="AE93">
            <v>-2717075.1135093295</v>
          </cell>
          <cell r="AF93">
            <v>3661446.4573427755</v>
          </cell>
          <cell r="AG93">
            <v>-2728169.0612788028</v>
          </cell>
          <cell r="AH93">
            <v>1944915.6853540365</v>
          </cell>
          <cell r="AI93">
            <v>-1305479.5024035422</v>
          </cell>
          <cell r="AJ93">
            <v>-51082.429594012516</v>
          </cell>
          <cell r="AK93">
            <v>-4480108.9124514638</v>
          </cell>
          <cell r="AL93"/>
          <cell r="AM93">
            <v>13353333.246660357</v>
          </cell>
          <cell r="AN93">
            <v>-1600717.5146598807</v>
          </cell>
          <cell r="AO93">
            <v>1607363.1176552875</v>
          </cell>
          <cell r="AP93">
            <v>789578.02654899587</v>
          </cell>
          <cell r="AQ93">
            <v>-2746034.6935399487</v>
          </cell>
          <cell r="AR93">
            <v>1004812.4289881242</v>
          </cell>
          <cell r="AS93">
            <v>2135289.7216691379</v>
          </cell>
          <cell r="AT93">
            <v>-939027.11574446119</v>
          </cell>
          <cell r="AU93">
            <v>-701657.59605139599</v>
          </cell>
          <cell r="AV93">
            <v>3805658.4391880459</v>
          </cell>
          <cell r="AW93">
            <v>-6009855.4974604361</v>
          </cell>
          <cell r="AX93">
            <v>-187523.55446416419</v>
          </cell>
          <cell r="AY93">
            <v>49695.22315404781</v>
          </cell>
          <cell r="AZ93">
            <v>-52198.572954201052</v>
          </cell>
          <cell r="BA93">
            <v>84210.557148203108</v>
          </cell>
          <cell r="BB93">
            <v>475901.77308808226</v>
          </cell>
          <cell r="BC93">
            <v>-560589.15310609411</v>
          </cell>
        </row>
        <row r="94">
          <cell r="C94" t="str">
            <v>Check</v>
          </cell>
          <cell r="D94">
            <v>1.9557774066925049E-8</v>
          </cell>
          <cell r="E94">
            <v>365448.56934581068</v>
          </cell>
          <cell r="F94">
            <v>-21280065.368926931</v>
          </cell>
          <cell r="G94">
            <v>-7.0896930992603302E-8</v>
          </cell>
          <cell r="H94">
            <v>-2933113.5684335846</v>
          </cell>
          <cell r="I94">
            <v>-1.3678800314664841E-9</v>
          </cell>
          <cell r="J94">
            <v>1.601874828338623E-7</v>
          </cell>
          <cell r="K94">
            <v>-36993756.59598399</v>
          </cell>
          <cell r="L94">
            <v>-7.8034645412117243E-9</v>
          </cell>
          <cell r="M94">
            <v>3.4458935260772705E-8</v>
          </cell>
          <cell r="N94">
            <v>-1.5459954738616943E-7</v>
          </cell>
          <cell r="O94">
            <v>-2.2118911147117615E-9</v>
          </cell>
          <cell r="P94">
            <v>788059.77019502316</v>
          </cell>
          <cell r="Q94">
            <v>-24567693.541678023</v>
          </cell>
          <cell r="R94">
            <v>1.0884832590818405E-8</v>
          </cell>
          <cell r="S94">
            <v>0</v>
          </cell>
          <cell r="T94">
            <v>-1652432.8929442684</v>
          </cell>
          <cell r="U94">
            <v>-14913907.077985428</v>
          </cell>
          <cell r="V94">
            <v>-4598530.9082040023</v>
          </cell>
          <cell r="W94">
            <v>8.754432201385498E-8</v>
          </cell>
          <cell r="X94">
            <v>3.9828591980040073E-8</v>
          </cell>
          <cell r="Y94">
            <v>4.1909515857696533E-8</v>
          </cell>
          <cell r="Z94">
            <v>-9.4994902610778809E-8</v>
          </cell>
          <cell r="AA94">
            <v>-671492.29900643206</v>
          </cell>
          <cell r="AB94">
            <v>-4514202.0480674347</v>
          </cell>
          <cell r="AC94">
            <v>0</v>
          </cell>
          <cell r="AD94">
            <v>1.1641532182693481E-8</v>
          </cell>
          <cell r="AE94">
            <v>0</v>
          </cell>
          <cell r="AF94">
            <v>681032.05908885784</v>
          </cell>
          <cell r="AG94">
            <v>-4.2375177145004272E-8</v>
          </cell>
          <cell r="AH94">
            <v>-1.7462298274040222E-8</v>
          </cell>
          <cell r="AI94">
            <v>-4.4470652937889099E-8</v>
          </cell>
          <cell r="AJ94">
            <v>2.7401256375014782E-8</v>
          </cell>
          <cell r="AK94">
            <v>-2324667.8725764332</v>
          </cell>
          <cell r="AL94"/>
          <cell r="AM94">
            <v>-13166012.393037492</v>
          </cell>
          <cell r="AN94">
            <v>832017.71195644233</v>
          </cell>
          <cell r="AO94">
            <v>44858.555764864199</v>
          </cell>
          <cell r="AP94">
            <v>6.7520886659622192E-9</v>
          </cell>
          <cell r="AQ94">
            <v>2.8405338525772095E-8</v>
          </cell>
          <cell r="AR94">
            <v>-980529.5062552439</v>
          </cell>
          <cell r="AS94">
            <v>6.0070306062698364E-8</v>
          </cell>
          <cell r="AT94">
            <v>1.0360963642597198E-8</v>
          </cell>
          <cell r="AU94">
            <v>-1.0477378964424133E-9</v>
          </cell>
          <cell r="AV94">
            <v>4.2375177145004272E-8</v>
          </cell>
          <cell r="AW94">
            <v>4694009.9567888863</v>
          </cell>
          <cell r="AX94">
            <v>-2.7939677238464355E-9</v>
          </cell>
          <cell r="AY94">
            <v>3.0559021979570389E-10</v>
          </cell>
          <cell r="AZ94">
            <v>2.8812792152166367E-9</v>
          </cell>
          <cell r="BA94">
            <v>-1.4551915228366852E-10</v>
          </cell>
          <cell r="BB94">
            <v>-1.5308614820241928E-8</v>
          </cell>
          <cell r="BC94">
            <v>2.9103830456733704E-8</v>
          </cell>
        </row>
        <row r="95">
          <cell r="C95" t="str">
            <v>Population Health Infrastructure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/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</row>
        <row r="96">
          <cell r="C96" t="str">
            <v>G1. Statewide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/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</row>
        <row r="97">
          <cell r="C97" t="str">
            <v>G2. Hospital Specific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/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</row>
        <row r="98">
          <cell r="C98" t="str">
            <v>Population Health Infrastructure Revenue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/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</row>
        <row r="99"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Y99"/>
          <cell r="Z99"/>
          <cell r="AA99"/>
          <cell r="AB99"/>
          <cell r="AC99"/>
          <cell r="AD99"/>
          <cell r="AE99"/>
          <cell r="AF99"/>
          <cell r="AG99"/>
          <cell r="AH99"/>
          <cell r="AI99"/>
          <cell r="AJ99"/>
          <cell r="AK99"/>
          <cell r="AL99"/>
          <cell r="AM99"/>
          <cell r="AN99"/>
          <cell r="AO99"/>
          <cell r="AP99"/>
          <cell r="AQ99"/>
          <cell r="AR99"/>
          <cell r="AS99"/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</row>
        <row r="100">
          <cell r="C100" t="str">
            <v>Other Permanent Adjustment (Percentage)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/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</row>
        <row r="101">
          <cell r="C101" t="str">
            <v>I2. Other Permanent Adjustment 1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/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</row>
        <row r="102">
          <cell r="C102" t="str">
            <v>I3. Other Permanent Adjustment 2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/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</row>
        <row r="103">
          <cell r="C103" t="str">
            <v>I4. Other Permanent Adjustment 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/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</row>
        <row r="104">
          <cell r="C104" t="str">
            <v>Other Permanent Adjustment (Percentage) Revenue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/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</row>
        <row r="105"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V105"/>
          <cell r="W105"/>
          <cell r="X105"/>
          <cell r="Y105"/>
          <cell r="Z105"/>
          <cell r="AA105"/>
          <cell r="AB105"/>
          <cell r="AC105"/>
          <cell r="AD105"/>
          <cell r="AE105"/>
          <cell r="AF105"/>
          <cell r="AG105"/>
          <cell r="AH105"/>
          <cell r="AI105"/>
          <cell r="AJ105"/>
          <cell r="AK105"/>
          <cell r="AL105"/>
          <cell r="AM105"/>
          <cell r="AN105"/>
          <cell r="AO105"/>
          <cell r="AP105"/>
          <cell r="AQ105"/>
          <cell r="AR105"/>
          <cell r="AS105"/>
          <cell r="AT105"/>
          <cell r="AU105"/>
          <cell r="AV105"/>
          <cell r="AW105"/>
          <cell r="AX105"/>
          <cell r="AY105"/>
          <cell r="AZ105"/>
          <cell r="BA105"/>
          <cell r="BB105"/>
          <cell r="BC105"/>
        </row>
        <row r="106">
          <cell r="C106" t="str">
            <v>Other Permanent Adjustment (Revenue)</v>
          </cell>
          <cell r="D106">
            <v>6789113.8145590946</v>
          </cell>
          <cell r="E106">
            <v>-5741057.8638128163</v>
          </cell>
          <cell r="F106">
            <v>104404.38761390884</v>
          </cell>
          <cell r="G106">
            <v>-66598.146264604045</v>
          </cell>
          <cell r="H106">
            <v>0</v>
          </cell>
          <cell r="I106">
            <v>-133974.42112403232</v>
          </cell>
          <cell r="J106">
            <v>2219817.6694765487</v>
          </cell>
          <cell r="K106">
            <v>19347933.32238809</v>
          </cell>
          <cell r="L106">
            <v>-5488.1002305260226</v>
          </cell>
          <cell r="M106">
            <v>994070.84339079191</v>
          </cell>
          <cell r="N106">
            <v>299703.93419856066</v>
          </cell>
          <cell r="O106">
            <v>0</v>
          </cell>
          <cell r="P106">
            <v>5951155.1254652953</v>
          </cell>
          <cell r="Q106">
            <v>66061.642705816223</v>
          </cell>
          <cell r="R106">
            <v>322435.64787755773</v>
          </cell>
          <cell r="S106">
            <v>-159488.74436132537</v>
          </cell>
          <cell r="T106">
            <v>10556103.280341484</v>
          </cell>
          <cell r="U106">
            <v>-4829.2659898727734</v>
          </cell>
          <cell r="V106">
            <v>-114156.63034398039</v>
          </cell>
          <cell r="W106">
            <v>59180.456213183759</v>
          </cell>
          <cell r="X106">
            <v>-812881.95581290126</v>
          </cell>
          <cell r="Y106">
            <v>1947580.8932244896</v>
          </cell>
          <cell r="Z106">
            <v>1804374.925952072</v>
          </cell>
          <cell r="AA106">
            <v>53220.817179813443</v>
          </cell>
          <cell r="AB106">
            <v>-866460.48640168598</v>
          </cell>
          <cell r="AC106">
            <v>0</v>
          </cell>
          <cell r="AD106">
            <v>96783.729171265397</v>
          </cell>
          <cell r="AE106">
            <v>1046452.2034424406</v>
          </cell>
          <cell r="AF106">
            <v>-7385820.9119576458</v>
          </cell>
          <cell r="AG106">
            <v>396916.34356997244</v>
          </cell>
          <cell r="AH106">
            <v>-1102169.3826958803</v>
          </cell>
          <cell r="AI106">
            <v>0</v>
          </cell>
          <cell r="AJ106">
            <v>83253.777513044726</v>
          </cell>
          <cell r="AK106">
            <v>0</v>
          </cell>
          <cell r="AL106"/>
          <cell r="AM106">
            <v>3271944.8672301336</v>
          </cell>
          <cell r="AN106">
            <v>-4882777.0480236067</v>
          </cell>
          <cell r="AO106">
            <v>23311.074564063179</v>
          </cell>
          <cell r="AP106">
            <v>61924.807834394902</v>
          </cell>
          <cell r="AQ106">
            <v>10177.489550952267</v>
          </cell>
          <cell r="AR106">
            <v>-4829219.7107998673</v>
          </cell>
          <cell r="AS106">
            <v>0</v>
          </cell>
          <cell r="AT106">
            <v>200262.43993275167</v>
          </cell>
          <cell r="AU106">
            <v>0</v>
          </cell>
          <cell r="AV106">
            <v>83532.5164781442</v>
          </cell>
          <cell r="AW106">
            <v>68194.040869714721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26079.178504009866</v>
          </cell>
        </row>
        <row r="107">
          <cell r="C107" t="str">
            <v>OncoRx Permanent</v>
          </cell>
          <cell r="D107">
            <v>6789113.8145590946</v>
          </cell>
          <cell r="E107">
            <v>-5741057.8638128163</v>
          </cell>
          <cell r="F107">
            <v>104404.38761390884</v>
          </cell>
          <cell r="G107">
            <v>-66598.146264604045</v>
          </cell>
          <cell r="H107">
            <v>0</v>
          </cell>
          <cell r="I107">
            <v>-133974.42112403232</v>
          </cell>
          <cell r="J107">
            <v>2219817.6694765487</v>
          </cell>
          <cell r="K107">
            <v>19347933.32238809</v>
          </cell>
          <cell r="L107">
            <v>-5488.1002305260226</v>
          </cell>
          <cell r="M107">
            <v>994070.84339079191</v>
          </cell>
          <cell r="N107">
            <v>3841930.9341985607</v>
          </cell>
          <cell r="O107">
            <v>0</v>
          </cell>
          <cell r="P107">
            <v>5951155.1254652953</v>
          </cell>
          <cell r="Q107">
            <v>66061.642705816223</v>
          </cell>
          <cell r="R107">
            <v>322435.64787755773</v>
          </cell>
          <cell r="S107">
            <v>-159488.74436132537</v>
          </cell>
          <cell r="T107">
            <v>653645.28034148458</v>
          </cell>
          <cell r="U107">
            <v>-4829.2659898727734</v>
          </cell>
          <cell r="V107">
            <v>-114156.63034398039</v>
          </cell>
          <cell r="W107">
            <v>59180.456213183759</v>
          </cell>
          <cell r="X107">
            <v>-812881.95581290126</v>
          </cell>
          <cell r="Y107">
            <v>1947580.8932244896</v>
          </cell>
          <cell r="Z107">
            <v>1804374.925952072</v>
          </cell>
          <cell r="AA107">
            <v>68039.817179813443</v>
          </cell>
          <cell r="AB107">
            <v>-866460.48640168598</v>
          </cell>
          <cell r="AC107">
            <v>0</v>
          </cell>
          <cell r="AD107">
            <v>96783.729171265397</v>
          </cell>
          <cell r="AE107">
            <v>64885.203442440587</v>
          </cell>
          <cell r="AF107">
            <v>18429.788042354605</v>
          </cell>
          <cell r="AG107">
            <v>396916.34356997244</v>
          </cell>
          <cell r="AH107">
            <v>-1102169.3826958803</v>
          </cell>
          <cell r="AI107">
            <v>0</v>
          </cell>
          <cell r="AJ107">
            <v>83253.777513044726</v>
          </cell>
          <cell r="AK107">
            <v>0</v>
          </cell>
          <cell r="AL107"/>
          <cell r="AM107">
            <v>115774.8672301336</v>
          </cell>
          <cell r="AN107">
            <v>117222.95197639344</v>
          </cell>
          <cell r="AO107">
            <v>23311.074564063179</v>
          </cell>
          <cell r="AP107">
            <v>61924.807834394902</v>
          </cell>
          <cell r="AQ107">
            <v>10177.489550952267</v>
          </cell>
          <cell r="AR107">
            <v>-45223.710799866974</v>
          </cell>
          <cell r="AS107">
            <v>0</v>
          </cell>
          <cell r="AT107">
            <v>200262.43993275167</v>
          </cell>
          <cell r="AU107">
            <v>0</v>
          </cell>
          <cell r="AV107">
            <v>83532.5164781442</v>
          </cell>
          <cell r="AW107">
            <v>68194.040869714721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26079.178504009866</v>
          </cell>
        </row>
        <row r="108">
          <cell r="C108" t="str">
            <v>Set Aside (Permanent)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9902458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981567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/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</row>
        <row r="109">
          <cell r="C109" t="str">
            <v>Additional Permanent Adjustment 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/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</row>
        <row r="110">
          <cell r="C110" t="str">
            <v>Additional Permanent Adjustment 2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/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</row>
        <row r="111">
          <cell r="C111" t="str">
            <v>Other Permanent Adjustment Revenue 1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-3542227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-14819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-7404250.7000000002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/>
          <cell r="AM111">
            <v>3156170</v>
          </cell>
          <cell r="AN111">
            <v>-5000000</v>
          </cell>
          <cell r="AO111">
            <v>0</v>
          </cell>
          <cell r="AP111">
            <v>0</v>
          </cell>
          <cell r="AQ111">
            <v>0</v>
          </cell>
          <cell r="AR111">
            <v>-4783996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</row>
        <row r="112">
          <cell r="C112" t="str">
            <v>Other Permanent Adjustment Revenue 2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/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</row>
        <row r="113">
          <cell r="C113" t="str">
            <v>Other Permanent Adjustment Revenue 3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/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</row>
        <row r="114"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  <cell r="Z114"/>
          <cell r="AA114"/>
          <cell r="AB114"/>
          <cell r="AC114"/>
          <cell r="AD114"/>
          <cell r="AE114"/>
          <cell r="AF114"/>
          <cell r="AG114"/>
          <cell r="AH114"/>
          <cell r="AI114"/>
          <cell r="AJ114"/>
          <cell r="AK114"/>
          <cell r="AL114"/>
          <cell r="AM114"/>
          <cell r="AN114"/>
          <cell r="AO114"/>
          <cell r="AP114"/>
          <cell r="AQ114"/>
          <cell r="AR114"/>
          <cell r="AS114"/>
          <cell r="AT114"/>
          <cell r="AU114"/>
          <cell r="AV114"/>
          <cell r="AW114"/>
          <cell r="AX114"/>
          <cell r="AY114"/>
          <cell r="AZ114"/>
          <cell r="BA114"/>
          <cell r="BB114"/>
          <cell r="BC114"/>
        </row>
        <row r="115">
          <cell r="C115" t="str">
            <v>FY 2025 Permanent Revenue Adjusted</v>
          </cell>
          <cell r="D115">
            <v>507302029.57678121</v>
          </cell>
          <cell r="E115">
            <v>1929804253.8971798</v>
          </cell>
          <cell r="F115">
            <v>450625999.56213671</v>
          </cell>
          <cell r="G115">
            <v>620977885.65347517</v>
          </cell>
          <cell r="H115">
            <v>440525242.00127202</v>
          </cell>
          <cell r="I115">
            <v>32593864.34534204</v>
          </cell>
          <cell r="J115">
            <v>697629726.96527386</v>
          </cell>
          <cell r="K115">
            <v>3174123493.2099657</v>
          </cell>
          <cell r="L115">
            <v>16974409.4034792</v>
          </cell>
          <cell r="M115">
            <v>527466834.87731558</v>
          </cell>
          <cell r="N115">
            <v>966525542.84436297</v>
          </cell>
          <cell r="O115">
            <v>33742037.290851362</v>
          </cell>
          <cell r="P115">
            <v>693253672.16527951</v>
          </cell>
          <cell r="Q115">
            <v>393083216.85680395</v>
          </cell>
          <cell r="R115">
            <v>94740995.064713731</v>
          </cell>
          <cell r="S115">
            <v>223918421.0956955</v>
          </cell>
          <cell r="T115">
            <v>629559549.27611184</v>
          </cell>
          <cell r="U115">
            <v>451353197.50351125</v>
          </cell>
          <cell r="V115">
            <v>762845011.28010011</v>
          </cell>
          <cell r="W115">
            <v>503480367.93414611</v>
          </cell>
          <cell r="X115">
            <v>393237898.81323755</v>
          </cell>
          <cell r="Y115">
            <v>238434966.75705001</v>
          </cell>
          <cell r="Z115">
            <v>837008183.66081452</v>
          </cell>
          <cell r="AA115">
            <v>53982690.755440846</v>
          </cell>
          <cell r="AB115">
            <v>205769174.8309373</v>
          </cell>
          <cell r="AC115">
            <v>280649695.33257455</v>
          </cell>
          <cell r="AD115">
            <v>224405546.86145109</v>
          </cell>
          <cell r="AE115">
            <v>189551311.55740795</v>
          </cell>
          <cell r="AF115">
            <v>295917031.88321793</v>
          </cell>
          <cell r="AG115">
            <v>275707181.62112081</v>
          </cell>
          <cell r="AH115">
            <v>187887770.00043967</v>
          </cell>
          <cell r="AI115">
            <v>310598806.37138766</v>
          </cell>
          <cell r="AJ115">
            <v>538290321.51618409</v>
          </cell>
          <cell r="AK115">
            <v>520665135.76263523</v>
          </cell>
          <cell r="AL115"/>
          <cell r="AM115">
            <v>389779107.95348483</v>
          </cell>
          <cell r="AN115">
            <v>452880561.35930246</v>
          </cell>
          <cell r="AO115">
            <v>311236650.65650415</v>
          </cell>
          <cell r="AP115">
            <v>43394132.391841955</v>
          </cell>
          <cell r="AQ115">
            <v>318721362.59933156</v>
          </cell>
          <cell r="AR115">
            <v>536303051.37910253</v>
          </cell>
          <cell r="AS115">
            <v>150854074.76901859</v>
          </cell>
          <cell r="AT115">
            <v>69106162.451913446</v>
          </cell>
          <cell r="AU115">
            <v>136431776.89364532</v>
          </cell>
          <cell r="AV115">
            <v>342698160.72780275</v>
          </cell>
          <cell r="AW115">
            <v>485998460.31691992</v>
          </cell>
          <cell r="AX115">
            <v>19043483.2920813</v>
          </cell>
          <cell r="AY115">
            <v>9328567.7736807708</v>
          </cell>
          <cell r="AZ115">
            <v>24814064.305041835</v>
          </cell>
          <cell r="BA115">
            <v>73711476.718216836</v>
          </cell>
          <cell r="BB115">
            <v>277745982.03861064</v>
          </cell>
          <cell r="BC115">
            <v>175457894.33399042</v>
          </cell>
        </row>
        <row r="116">
          <cell r="C116" t="str">
            <v>C x (1+D) x (1+E) x (1+F) x (1+G) x (1+H)  + I</v>
          </cell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/>
          <cell r="U116"/>
          <cell r="V116"/>
          <cell r="W116"/>
          <cell r="X116"/>
          <cell r="Y116"/>
          <cell r="Z116"/>
          <cell r="AA116"/>
          <cell r="AB116"/>
          <cell r="AC116"/>
          <cell r="AD116"/>
          <cell r="AE116"/>
          <cell r="AF116"/>
          <cell r="AG116"/>
          <cell r="AH116"/>
          <cell r="AI116"/>
          <cell r="AJ116"/>
          <cell r="AK116"/>
          <cell r="AL116"/>
          <cell r="AM116"/>
          <cell r="AN116"/>
          <cell r="AO116"/>
          <cell r="AP116"/>
          <cell r="AQ116"/>
          <cell r="AR116"/>
          <cell r="AS116"/>
          <cell r="AT116"/>
          <cell r="AU116"/>
          <cell r="AV116"/>
          <cell r="AW116"/>
          <cell r="AX116"/>
          <cell r="AY116"/>
          <cell r="AZ116"/>
          <cell r="BA116"/>
          <cell r="BB116"/>
          <cell r="BC116"/>
        </row>
        <row r="117">
          <cell r="C117" t="str">
            <v>Difference in Permanent Adjustment</v>
          </cell>
          <cell r="D117">
            <v>6.0264918772966691E-2</v>
          </cell>
          <cell r="E117">
            <v>3.741209064995199E-2</v>
          </cell>
          <cell r="F117">
            <v>0.10278564707799265</v>
          </cell>
          <cell r="G117">
            <v>3.4014720310079793E-2</v>
          </cell>
          <cell r="H117">
            <v>5.9292740105505892E-2</v>
          </cell>
          <cell r="I117">
            <v>4.2333064040098733E-2</v>
          </cell>
          <cell r="J117">
            <v>5.1071676479800709E-2</v>
          </cell>
          <cell r="K117">
            <v>5.9995630520284893E-2</v>
          </cell>
          <cell r="L117">
            <v>2.3159819039327845E-2</v>
          </cell>
          <cell r="M117">
            <v>4.2749224317423229E-2</v>
          </cell>
          <cell r="N117">
            <v>3.1647287243233846E-2</v>
          </cell>
          <cell r="O117">
            <v>3.4374761420682409E-2</v>
          </cell>
          <cell r="P117">
            <v>5.5378764346394993E-2</v>
          </cell>
          <cell r="Q117">
            <v>9.4661992148154184E-2</v>
          </cell>
          <cell r="R117">
            <v>4.4208890082925389E-2</v>
          </cell>
          <cell r="S117">
            <v>4.9335338747158231E-2</v>
          </cell>
          <cell r="T117">
            <v>5.8908158751604933E-2</v>
          </cell>
          <cell r="U117">
            <v>7.8308898216577827E-2</v>
          </cell>
          <cell r="V117">
            <v>4.6049140593186877E-2</v>
          </cell>
          <cell r="W117">
            <v>4.0803801152055508E-2</v>
          </cell>
          <cell r="X117">
            <v>3.4578036877026541E-2</v>
          </cell>
          <cell r="Y117">
            <v>5.6866315517708044E-2</v>
          </cell>
          <cell r="Z117">
            <v>4.2688978469109795E-2</v>
          </cell>
          <cell r="AA117">
            <v>5.9672650915944203E-2</v>
          </cell>
          <cell r="AB117">
            <v>5.3852032544117634E-2</v>
          </cell>
          <cell r="AC117">
            <v>3.2344507855065041E-2</v>
          </cell>
          <cell r="AD117">
            <v>4.4430865907196138E-2</v>
          </cell>
          <cell r="AE117">
            <v>2.8467266094785115E-2</v>
          </cell>
          <cell r="AF117">
            <v>2.3242763675213274E-2</v>
          </cell>
          <cell r="AG117">
            <v>2.4993059036629628E-2</v>
          </cell>
          <cell r="AH117">
            <v>4.4166200256588573E-2</v>
          </cell>
          <cell r="AI117">
            <v>3.003457048627034E-2</v>
          </cell>
          <cell r="AJ117">
            <v>3.5108623279076046E-2</v>
          </cell>
          <cell r="AK117">
            <v>2.7298537149408553E-2</v>
          </cell>
          <cell r="AL117"/>
          <cell r="AM117">
            <v>8.6989142034293865E-2</v>
          </cell>
          <cell r="AN117">
            <v>2.2536314521182099E-2</v>
          </cell>
          <cell r="AO117">
            <v>3.7326579921549641E-2</v>
          </cell>
          <cell r="AP117">
            <v>6.1767283835477471E-2</v>
          </cell>
          <cell r="AQ117">
            <v>2.4863286131146856E-2</v>
          </cell>
          <cell r="AR117">
            <v>2.9841811783933636E-2</v>
          </cell>
          <cell r="AS117">
            <v>5.1762945851520525E-2</v>
          </cell>
          <cell r="AT117">
            <v>2.5574964100871345E-2</v>
          </cell>
          <cell r="AU117">
            <v>3.1042395186043459E-2</v>
          </cell>
          <cell r="AV117">
            <v>4.8676176950435135E-2</v>
          </cell>
          <cell r="AW117">
            <v>2.4434446729980852E-2</v>
          </cell>
          <cell r="AX117">
            <v>1.6609183177167974E-2</v>
          </cell>
          <cell r="AY117">
            <v>2.3112789979603088E-2</v>
          </cell>
          <cell r="AZ117">
            <v>3.2931548009002887E-2</v>
          </cell>
          <cell r="BA117">
            <v>3.5805196797370265E-2</v>
          </cell>
          <cell r="BB117">
            <v>3.5458973010891626E-2</v>
          </cell>
          <cell r="BC117">
            <v>3.5810641152528522E-2</v>
          </cell>
        </row>
        <row r="118"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  <cell r="T118"/>
          <cell r="U118"/>
          <cell r="V118"/>
          <cell r="W118"/>
          <cell r="X118"/>
          <cell r="Y118"/>
          <cell r="Z118"/>
          <cell r="AA118"/>
          <cell r="AB118"/>
          <cell r="AC118"/>
          <cell r="AD118"/>
          <cell r="AE118"/>
          <cell r="AF118"/>
          <cell r="AG118"/>
          <cell r="AH118"/>
          <cell r="AI118"/>
          <cell r="AJ118"/>
          <cell r="AK118"/>
          <cell r="AL118"/>
          <cell r="AM118"/>
          <cell r="AN118"/>
          <cell r="AO118"/>
          <cell r="AP118"/>
          <cell r="AQ118"/>
          <cell r="AR118"/>
          <cell r="AS118"/>
          <cell r="AT118"/>
          <cell r="AU118"/>
          <cell r="AV118"/>
          <cell r="AW118"/>
          <cell r="AX118"/>
          <cell r="AY118"/>
          <cell r="AZ118"/>
          <cell r="BA118"/>
          <cell r="BB118"/>
          <cell r="BC118"/>
        </row>
        <row r="119">
          <cell r="C119" t="str">
            <v>FY 2025 One-Time Adjustment</v>
          </cell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  <cell r="T119"/>
          <cell r="U119"/>
          <cell r="V119"/>
          <cell r="W119"/>
          <cell r="X119"/>
          <cell r="Y119"/>
          <cell r="Z119"/>
          <cell r="AA119"/>
          <cell r="AB119"/>
          <cell r="AC119"/>
          <cell r="AD119"/>
          <cell r="AE119"/>
          <cell r="AF119"/>
          <cell r="AG119"/>
          <cell r="AH119"/>
          <cell r="AI119"/>
          <cell r="AJ119"/>
          <cell r="AK119"/>
          <cell r="AL119"/>
          <cell r="AM119"/>
          <cell r="AN119"/>
          <cell r="AO119"/>
          <cell r="AP119"/>
          <cell r="AQ119"/>
          <cell r="AR119"/>
          <cell r="AS119"/>
          <cell r="AT119"/>
          <cell r="AU119"/>
          <cell r="AV119"/>
          <cell r="AW119"/>
          <cell r="AX119"/>
          <cell r="AY119"/>
          <cell r="AZ119"/>
          <cell r="BA119"/>
          <cell r="BB119"/>
          <cell r="BC119"/>
        </row>
        <row r="120">
          <cell r="C120" t="str">
            <v>Overcharge/Undercharge To GBR</v>
          </cell>
          <cell r="D120">
            <v>1021930.9700000286</v>
          </cell>
          <cell r="E120">
            <v>-2180226.8600001335</v>
          </cell>
          <cell r="F120">
            <v>124671.84999996424</v>
          </cell>
          <cell r="G120">
            <v>1695893.4900000095</v>
          </cell>
          <cell r="H120">
            <v>-1689812.3700000048</v>
          </cell>
          <cell r="I120">
            <v>0</v>
          </cell>
          <cell r="J120">
            <v>433969.5</v>
          </cell>
          <cell r="K120">
            <v>-7533117.570002079</v>
          </cell>
          <cell r="L120">
            <v>31187.050000008196</v>
          </cell>
          <cell r="M120">
            <v>23315795.120000303</v>
          </cell>
          <cell r="N120">
            <v>1119081.8699989319</v>
          </cell>
          <cell r="O120">
            <v>302010.52060441731</v>
          </cell>
          <cell r="P120">
            <v>-2707645.8700000048</v>
          </cell>
          <cell r="Q120">
            <v>87919.729999780655</v>
          </cell>
          <cell r="R120">
            <v>-123922.79999995232</v>
          </cell>
          <cell r="S120">
            <v>-306078.48999986053</v>
          </cell>
          <cell r="T120">
            <v>-697529.29999995232</v>
          </cell>
          <cell r="U120">
            <v>-172442.0900002718</v>
          </cell>
          <cell r="V120">
            <v>-2646008.5099999905</v>
          </cell>
          <cell r="W120">
            <v>-1390550.8300001025</v>
          </cell>
          <cell r="X120">
            <v>565307.08832865953</v>
          </cell>
          <cell r="Y120">
            <v>-277188.1400000155</v>
          </cell>
          <cell r="Z120">
            <v>1581359.5300002098</v>
          </cell>
          <cell r="AA120">
            <v>9517.669999986887</v>
          </cell>
          <cell r="AB120">
            <v>-37872.569999933243</v>
          </cell>
          <cell r="AC120">
            <v>277784.82999992371</v>
          </cell>
          <cell r="AD120">
            <v>-305443.03999999166</v>
          </cell>
          <cell r="AE120">
            <v>145022.87000000238</v>
          </cell>
          <cell r="AF120">
            <v>-1533077.0898699055</v>
          </cell>
          <cell r="AG120">
            <v>-620125.22000020742</v>
          </cell>
          <cell r="AH120">
            <v>-60546.674492329359</v>
          </cell>
          <cell r="AI120">
            <v>997196.31132179499</v>
          </cell>
          <cell r="AJ120">
            <v>-246903.43999993801</v>
          </cell>
          <cell r="AK120">
            <v>-2163629.2699999213</v>
          </cell>
          <cell r="AL120"/>
          <cell r="AM120">
            <v>-421700.67999970913</v>
          </cell>
          <cell r="AN120">
            <v>103632.9200001359</v>
          </cell>
          <cell r="AO120">
            <v>1486868.4400001764</v>
          </cell>
          <cell r="AP120">
            <v>-41648.669999971986</v>
          </cell>
          <cell r="AQ120">
            <v>-1836507.4900000095</v>
          </cell>
          <cell r="AR120">
            <v>1174898.2699998617</v>
          </cell>
          <cell r="AS120">
            <v>-121502.79999989271</v>
          </cell>
          <cell r="AT120">
            <v>428980.20999996364</v>
          </cell>
          <cell r="AU120">
            <v>-122178.45000001788</v>
          </cell>
          <cell r="AV120">
            <v>-214619.23999989033</v>
          </cell>
          <cell r="AW120">
            <v>-554937.34999978542</v>
          </cell>
          <cell r="AX120">
            <v>-320831.19999999925</v>
          </cell>
          <cell r="AY120">
            <v>-12712.669999999925</v>
          </cell>
          <cell r="AZ120">
            <v>15801.939999993891</v>
          </cell>
          <cell r="BA120">
            <v>1053336.9149800008</v>
          </cell>
          <cell r="BB120">
            <v>69699.770000040531</v>
          </cell>
          <cell r="BC120">
            <v>-40271.40000000596</v>
          </cell>
        </row>
        <row r="121">
          <cell r="C121" t="str">
            <v>Current Year Price Penalty</v>
          </cell>
          <cell r="D121">
            <v>-49534.291824311898</v>
          </cell>
          <cell r="E121">
            <v>0</v>
          </cell>
          <cell r="F121">
            <v>0</v>
          </cell>
          <cell r="G121">
            <v>-512122.22952623904</v>
          </cell>
          <cell r="H121">
            <v>0</v>
          </cell>
          <cell r="I121">
            <v>-52362.068927784545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-1141.7515620647112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-925368.3890134393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-2512.9089632961422</v>
          </cell>
          <cell r="AD121">
            <v>0</v>
          </cell>
          <cell r="AE121">
            <v>-78.076437347813396</v>
          </cell>
          <cell r="AF121">
            <v>0</v>
          </cell>
          <cell r="AG121">
            <v>0</v>
          </cell>
          <cell r="AH121">
            <v>0</v>
          </cell>
          <cell r="AI121">
            <v>-17213.288261682948</v>
          </cell>
          <cell r="AJ121">
            <v>0</v>
          </cell>
          <cell r="AK121">
            <v>0</v>
          </cell>
          <cell r="AL121"/>
          <cell r="AM121">
            <v>-1739.6952030817258</v>
          </cell>
          <cell r="AN121">
            <v>-14285.807823716932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-62946.34153206271</v>
          </cell>
          <cell r="AV121">
            <v>0</v>
          </cell>
          <cell r="AW121">
            <v>86.504236325124708</v>
          </cell>
          <cell r="AX121">
            <v>0</v>
          </cell>
          <cell r="AY121">
            <v>-81320.151796129168</v>
          </cell>
          <cell r="AZ121">
            <v>0</v>
          </cell>
          <cell r="BA121">
            <v>-60665.111741548128</v>
          </cell>
          <cell r="BB121">
            <v>0</v>
          </cell>
          <cell r="BC121">
            <v>0</v>
          </cell>
        </row>
        <row r="122">
          <cell r="C122" t="str">
            <v>NSP 1</v>
          </cell>
          <cell r="D122">
            <v>493456.78007508977</v>
          </cell>
          <cell r="E122">
            <v>2054599.5265388968</v>
          </cell>
          <cell r="F122">
            <v>445830.86131381505</v>
          </cell>
          <cell r="G122">
            <v>635718.05720516259</v>
          </cell>
          <cell r="H122">
            <v>458922.36370800785</v>
          </cell>
          <cell r="I122">
            <v>132894.02556999843</v>
          </cell>
          <cell r="J122">
            <v>723794.74775619432</v>
          </cell>
          <cell r="K122">
            <v>3221542.8156110146</v>
          </cell>
          <cell r="L122">
            <v>20066.31898956003</v>
          </cell>
          <cell r="M122">
            <v>575046.20380512788</v>
          </cell>
          <cell r="N122">
            <v>1059569.2286406131</v>
          </cell>
          <cell r="O122">
            <v>38692.071743060595</v>
          </cell>
          <cell r="P122">
            <v>713972.64446189592</v>
          </cell>
          <cell r="Q122">
            <v>393520.03671063471</v>
          </cell>
          <cell r="R122">
            <v>100849.98536083201</v>
          </cell>
          <cell r="S122">
            <v>231480.80480596205</v>
          </cell>
          <cell r="T122">
            <v>619594.8177111299</v>
          </cell>
          <cell r="U122">
            <v>447295.16544044367</v>
          </cell>
          <cell r="V122">
            <v>828705.39723383891</v>
          </cell>
          <cell r="W122">
            <v>542216.77923951671</v>
          </cell>
          <cell r="X122">
            <v>434886.88503047993</v>
          </cell>
          <cell r="Y122">
            <v>241606.60367242678</v>
          </cell>
          <cell r="Z122">
            <v>869988.14231833955</v>
          </cell>
          <cell r="AA122">
            <v>61730.946436093946</v>
          </cell>
          <cell r="AB122">
            <v>210515.36614931744</v>
          </cell>
          <cell r="AC122">
            <v>296050.47805960377</v>
          </cell>
          <cell r="AD122">
            <v>235561.9818667472</v>
          </cell>
          <cell r="AE122">
            <v>200260.10101651639</v>
          </cell>
          <cell r="AF122">
            <v>324882.41832071712</v>
          </cell>
          <cell r="AG122">
            <v>299742.06194315269</v>
          </cell>
          <cell r="AH122">
            <v>194681.4333245655</v>
          </cell>
          <cell r="AI122">
            <v>346747.56241015549</v>
          </cell>
          <cell r="AJ122">
            <v>569863.95077015646</v>
          </cell>
          <cell r="AK122">
            <v>549484.88713132439</v>
          </cell>
          <cell r="AL122"/>
          <cell r="AM122">
            <v>393990.5919704212</v>
          </cell>
          <cell r="AN122">
            <v>409160.86821810715</v>
          </cell>
          <cell r="AO122">
            <v>342400.03274368489</v>
          </cell>
          <cell r="AP122">
            <v>44370.747466205161</v>
          </cell>
          <cell r="AQ122">
            <v>347029.70946165669</v>
          </cell>
          <cell r="AR122">
            <v>654612.65894495591</v>
          </cell>
          <cell r="AS122">
            <v>159403.17072259964</v>
          </cell>
          <cell r="AT122">
            <v>72365.736816340519</v>
          </cell>
          <cell r="AU122">
            <v>140663.78373644737</v>
          </cell>
          <cell r="AV122">
            <v>353767.57041445089</v>
          </cell>
          <cell r="AW122">
            <v>509879.72763507481</v>
          </cell>
          <cell r="AX122">
            <v>0</v>
          </cell>
          <cell r="AY122">
            <v>10153.778479631121</v>
          </cell>
          <cell r="AZ122">
            <v>26626.156217211836</v>
          </cell>
          <cell r="BA122">
            <v>77774.56337162487</v>
          </cell>
          <cell r="BB122">
            <v>290250.18734156818</v>
          </cell>
          <cell r="BC122">
            <v>155997.48226346722</v>
          </cell>
        </row>
        <row r="123">
          <cell r="C123" t="str">
            <v>NSP 2</v>
          </cell>
          <cell r="D123">
            <v>493456.78007508977</v>
          </cell>
          <cell r="E123">
            <v>2054599.5265388968</v>
          </cell>
          <cell r="F123">
            <v>445830.86131381505</v>
          </cell>
          <cell r="G123">
            <v>635718.05720516259</v>
          </cell>
          <cell r="H123">
            <v>458922.36370800785</v>
          </cell>
          <cell r="I123">
            <v>132894.02556999843</v>
          </cell>
          <cell r="J123">
            <v>723794.74775619432</v>
          </cell>
          <cell r="K123">
            <v>3221542.8156110146</v>
          </cell>
          <cell r="L123">
            <v>20066.31898956003</v>
          </cell>
          <cell r="M123">
            <v>575046.20380512788</v>
          </cell>
          <cell r="N123">
            <v>1059569.2286406131</v>
          </cell>
          <cell r="O123">
            <v>38692.071743060595</v>
          </cell>
          <cell r="P123">
            <v>713972.64446189592</v>
          </cell>
          <cell r="Q123">
            <v>393520.03671063471</v>
          </cell>
          <cell r="R123">
            <v>100910.27562752103</v>
          </cell>
          <cell r="S123">
            <v>231480.80480596205</v>
          </cell>
          <cell r="T123">
            <v>619594.8177111299</v>
          </cell>
          <cell r="U123">
            <v>447295.16544044367</v>
          </cell>
          <cell r="V123">
            <v>828705.39723383891</v>
          </cell>
          <cell r="W123">
            <v>542216.77923951671</v>
          </cell>
          <cell r="X123">
            <v>434886.88503047993</v>
          </cell>
          <cell r="Y123">
            <v>241606.60367242678</v>
          </cell>
          <cell r="Z123">
            <v>869988.14231833955</v>
          </cell>
          <cell r="AA123">
            <v>61730.946436093946</v>
          </cell>
          <cell r="AB123">
            <v>210515.36614931744</v>
          </cell>
          <cell r="AC123">
            <v>296050.47805960377</v>
          </cell>
          <cell r="AD123">
            <v>235561.9818667472</v>
          </cell>
          <cell r="AE123">
            <v>200260.10101651639</v>
          </cell>
          <cell r="AF123">
            <v>324882.41832071712</v>
          </cell>
          <cell r="AG123">
            <v>299742.06194315269</v>
          </cell>
          <cell r="AH123">
            <v>194681.4333245655</v>
          </cell>
          <cell r="AI123">
            <v>346747.56241015549</v>
          </cell>
          <cell r="AJ123">
            <v>569863.95077015646</v>
          </cell>
          <cell r="AK123">
            <v>549484.88713132439</v>
          </cell>
          <cell r="AL123"/>
          <cell r="AM123">
            <v>393990.5919704212</v>
          </cell>
          <cell r="AN123">
            <v>409160.86821810715</v>
          </cell>
          <cell r="AO123">
            <v>342400.03274368489</v>
          </cell>
          <cell r="AP123">
            <v>44370.747466205161</v>
          </cell>
          <cell r="AQ123">
            <v>347029.70946165669</v>
          </cell>
          <cell r="AR123">
            <v>591690.29564809974</v>
          </cell>
          <cell r="AS123">
            <v>159403.17072259964</v>
          </cell>
          <cell r="AT123">
            <v>72365.736816340519</v>
          </cell>
          <cell r="AU123">
            <v>140663.78373644737</v>
          </cell>
          <cell r="AV123">
            <v>353767.57041445089</v>
          </cell>
          <cell r="AW123">
            <v>509879.72763507481</v>
          </cell>
          <cell r="AX123">
            <v>0</v>
          </cell>
          <cell r="AY123">
            <v>0</v>
          </cell>
          <cell r="AZ123">
            <v>0</v>
          </cell>
          <cell r="BA123">
            <v>77774.56337162487</v>
          </cell>
          <cell r="BB123">
            <v>290250.18734156818</v>
          </cell>
          <cell r="BC123">
            <v>155997.48226346722</v>
          </cell>
        </row>
        <row r="124">
          <cell r="C124" t="str">
            <v>Regional Partnership - Behavioral Health Funding</v>
          </cell>
          <cell r="D124">
            <v>0</v>
          </cell>
          <cell r="E124">
            <v>2144196.1094681919</v>
          </cell>
          <cell r="F124">
            <v>2366172.9517990695</v>
          </cell>
          <cell r="G124">
            <v>0</v>
          </cell>
          <cell r="H124">
            <v>0</v>
          </cell>
          <cell r="I124">
            <v>0</v>
          </cell>
          <cell r="J124">
            <v>736387.92932205531</v>
          </cell>
          <cell r="K124">
            <v>3356811.8267392754</v>
          </cell>
          <cell r="L124">
            <v>0</v>
          </cell>
          <cell r="M124">
            <v>580683.52836181002</v>
          </cell>
          <cell r="N124">
            <v>1193323.4153291655</v>
          </cell>
          <cell r="O124">
            <v>0</v>
          </cell>
          <cell r="P124">
            <v>758046.83443793224</v>
          </cell>
          <cell r="Q124">
            <v>0</v>
          </cell>
          <cell r="R124">
            <v>0</v>
          </cell>
          <cell r="S124">
            <v>0</v>
          </cell>
          <cell r="T124">
            <v>1869894.0865653323</v>
          </cell>
          <cell r="U124">
            <v>0</v>
          </cell>
          <cell r="V124">
            <v>0</v>
          </cell>
          <cell r="W124">
            <v>569684.62063038046</v>
          </cell>
          <cell r="X124">
            <v>0</v>
          </cell>
          <cell r="Y124">
            <v>0</v>
          </cell>
          <cell r="Z124">
            <v>938415.09936485323</v>
          </cell>
          <cell r="AA124">
            <v>0</v>
          </cell>
          <cell r="AB124">
            <v>0</v>
          </cell>
          <cell r="AC124">
            <v>315187.53916102427</v>
          </cell>
          <cell r="AD124">
            <v>250791.57337688876</v>
          </cell>
          <cell r="AE124">
            <v>0</v>
          </cell>
          <cell r="AF124">
            <v>0</v>
          </cell>
          <cell r="AG124">
            <v>302625.366763064</v>
          </cell>
          <cell r="AH124">
            <v>0</v>
          </cell>
          <cell r="AI124">
            <v>363866.83084707079</v>
          </cell>
          <cell r="AJ124">
            <v>0</v>
          </cell>
          <cell r="AK124">
            <v>639998.61377725785</v>
          </cell>
          <cell r="AL124"/>
          <cell r="AM124">
            <v>405916.64368560538</v>
          </cell>
          <cell r="AN124">
            <v>0</v>
          </cell>
          <cell r="AO124">
            <v>0</v>
          </cell>
          <cell r="AP124">
            <v>258652.82560217739</v>
          </cell>
          <cell r="AQ124">
            <v>363573.05546132324</v>
          </cell>
          <cell r="AR124">
            <v>0</v>
          </cell>
          <cell r="AS124">
            <v>0</v>
          </cell>
          <cell r="AT124">
            <v>367185.9518383547</v>
          </cell>
          <cell r="AU124">
            <v>622605.43078826892</v>
          </cell>
          <cell r="AV124">
            <v>1943015.5873098678</v>
          </cell>
          <cell r="AW124">
            <v>523234.23228374898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</row>
        <row r="125">
          <cell r="C125" t="str">
            <v>HC Fund</v>
          </cell>
          <cell r="D125">
            <v>6117182.9758703839</v>
          </cell>
          <cell r="E125">
            <v>24296307.006725766</v>
          </cell>
          <cell r="F125">
            <v>5271528.4351066649</v>
          </cell>
          <cell r="G125">
            <v>7255603.8672385942</v>
          </cell>
          <cell r="H125">
            <v>5132014.8614506619</v>
          </cell>
          <cell r="I125">
            <v>416888.3585619285</v>
          </cell>
          <cell r="J125">
            <v>8437185.2997253723</v>
          </cell>
          <cell r="K125">
            <v>36965460.247911848</v>
          </cell>
          <cell r="L125">
            <v>184148.73218140358</v>
          </cell>
          <cell r="M125">
            <v>6242031.8552549258</v>
          </cell>
          <cell r="N125">
            <v>11665216.309745511</v>
          </cell>
          <cell r="O125">
            <v>384127.89683156053</v>
          </cell>
          <cell r="P125">
            <v>8347422.8475545896</v>
          </cell>
          <cell r="Q125">
            <v>4732342.9678934533</v>
          </cell>
          <cell r="R125">
            <v>1118072.4849467529</v>
          </cell>
          <cell r="S125">
            <v>2693878.1638848032</v>
          </cell>
          <cell r="T125">
            <v>7571216.1299178815</v>
          </cell>
          <cell r="U125">
            <v>5216825.7150271256</v>
          </cell>
          <cell r="V125">
            <v>8746485.64179869</v>
          </cell>
          <cell r="W125">
            <v>6137783.9369260883</v>
          </cell>
          <cell r="X125">
            <v>4795656.4037741004</v>
          </cell>
          <cell r="Y125">
            <v>2796770.634247628</v>
          </cell>
          <cell r="Z125">
            <v>9866314.0105353501</v>
          </cell>
          <cell r="AA125">
            <v>586862.72590973019</v>
          </cell>
          <cell r="AB125">
            <v>2380025.0962930005</v>
          </cell>
          <cell r="AC125">
            <v>3501491.1176761705</v>
          </cell>
          <cell r="AD125">
            <v>2749969.0679138033</v>
          </cell>
          <cell r="AE125">
            <v>2344900.4956994299</v>
          </cell>
          <cell r="AF125">
            <v>3737026.4606879321</v>
          </cell>
          <cell r="AG125">
            <v>3481000.5105396179</v>
          </cell>
          <cell r="AH125">
            <v>2285330.8498422611</v>
          </cell>
          <cell r="AI125">
            <v>3905937.3453072249</v>
          </cell>
          <cell r="AJ125">
            <v>6654741.6226284979</v>
          </cell>
          <cell r="AK125">
            <v>6297922.8681738125</v>
          </cell>
          <cell r="AL125"/>
          <cell r="AM125">
            <v>4493584.6518345764</v>
          </cell>
          <cell r="AN125">
            <v>5193801.8124150587</v>
          </cell>
          <cell r="AO125">
            <v>3715815.2349615674</v>
          </cell>
          <cell r="AP125">
            <v>518077.31730405177</v>
          </cell>
          <cell r="AQ125">
            <v>3846186.2791007804</v>
          </cell>
          <cell r="AR125">
            <v>6382714.4929653741</v>
          </cell>
          <cell r="AS125">
            <v>1830328.4261027572</v>
          </cell>
          <cell r="AT125">
            <v>884824.05971392756</v>
          </cell>
          <cell r="AU125">
            <v>1656672.2996451366</v>
          </cell>
          <cell r="AV125">
            <v>3916717.2253792621</v>
          </cell>
          <cell r="AW125">
            <v>6072548.4604652822</v>
          </cell>
          <cell r="AX125">
            <v>0</v>
          </cell>
          <cell r="AY125">
            <v>0</v>
          </cell>
          <cell r="AZ125">
            <v>0</v>
          </cell>
          <cell r="BA125">
            <v>969416.81022923021</v>
          </cell>
          <cell r="BB125">
            <v>3311381.5635857689</v>
          </cell>
          <cell r="BC125">
            <v>1987989.9850765364</v>
          </cell>
        </row>
        <row r="126">
          <cell r="C126" t="str">
            <v>CRISP Funding</v>
          </cell>
          <cell r="D126">
            <v>247175.12112845617</v>
          </cell>
          <cell r="E126">
            <v>634204.9379840265</v>
          </cell>
          <cell r="F126">
            <v>199341.34160595349</v>
          </cell>
          <cell r="G126">
            <v>351633.32944705547</v>
          </cell>
          <cell r="H126">
            <v>235556.84521838071</v>
          </cell>
          <cell r="I126">
            <v>69940.977674894486</v>
          </cell>
          <cell r="J126">
            <v>240276.8881221957</v>
          </cell>
          <cell r="K126">
            <v>1063619.6914832201</v>
          </cell>
          <cell r="L126">
            <v>4171.3663203495553</v>
          </cell>
          <cell r="M126">
            <v>229250.52205187443</v>
          </cell>
          <cell r="N126">
            <v>376655.037830966</v>
          </cell>
          <cell r="O126">
            <v>8043.4960501667683</v>
          </cell>
          <cell r="P126">
            <v>318398.84103056812</v>
          </cell>
          <cell r="Q126">
            <v>184648.57448806637</v>
          </cell>
          <cell r="R126">
            <v>34922.620343078081</v>
          </cell>
          <cell r="S126">
            <v>101239.47070131436</v>
          </cell>
          <cell r="T126">
            <v>291028.94751829293</v>
          </cell>
          <cell r="U126">
            <v>207957.42467842827</v>
          </cell>
          <cell r="V126">
            <v>388660.9282468778</v>
          </cell>
          <cell r="W126">
            <v>202898.19175538348</v>
          </cell>
          <cell r="X126">
            <v>185986.27519463431</v>
          </cell>
          <cell r="Y126">
            <v>112414.92725876486</v>
          </cell>
          <cell r="Z126">
            <v>339835.79851974285</v>
          </cell>
          <cell r="AA126">
            <v>15562.508534669814</v>
          </cell>
          <cell r="AB126">
            <v>105736.96272373278</v>
          </cell>
          <cell r="AC126">
            <v>155476.96930861482</v>
          </cell>
          <cell r="AD126">
            <v>113700.48611464641</v>
          </cell>
          <cell r="AE126">
            <v>94603.086196685981</v>
          </cell>
          <cell r="AF126">
            <v>125440.04080194981</v>
          </cell>
          <cell r="AG126">
            <v>103080.53605848012</v>
          </cell>
          <cell r="AH126">
            <v>94101.011579343176</v>
          </cell>
          <cell r="AI126">
            <v>151387.33708974716</v>
          </cell>
          <cell r="AJ126">
            <v>278756.10899865325</v>
          </cell>
          <cell r="AK126">
            <v>251095.73742580519</v>
          </cell>
          <cell r="AL126"/>
          <cell r="AM126">
            <v>229308.91745565913</v>
          </cell>
          <cell r="AN126">
            <v>205020.31422869576</v>
          </cell>
          <cell r="AO126">
            <v>163634.20173403111</v>
          </cell>
          <cell r="AP126">
            <v>9223.9677671746249</v>
          </cell>
          <cell r="AQ126">
            <v>152266.89125669361</v>
          </cell>
          <cell r="AR126">
            <v>294793.74404202326</v>
          </cell>
          <cell r="AS126">
            <v>51222.654433913354</v>
          </cell>
          <cell r="AT126">
            <v>34691.936056453815</v>
          </cell>
          <cell r="AU126">
            <v>57412.227402553115</v>
          </cell>
          <cell r="AV126">
            <v>179586.59982981722</v>
          </cell>
          <cell r="AW126">
            <v>240526.99893187833</v>
          </cell>
          <cell r="AX126">
            <v>5085.2189589744612</v>
          </cell>
          <cell r="AY126">
            <v>2110.6993778502779</v>
          </cell>
          <cell r="AZ126">
            <v>5535.0672487453576</v>
          </cell>
          <cell r="BA126">
            <v>25873.625811147787</v>
          </cell>
          <cell r="BB126">
            <v>94671.168335402632</v>
          </cell>
          <cell r="BC126">
            <v>95692.862866251671</v>
          </cell>
        </row>
        <row r="127">
          <cell r="C127" t="str">
            <v>DA Fund</v>
          </cell>
          <cell r="D127">
            <v>6305110.6470708037</v>
          </cell>
          <cell r="E127">
            <v>25042720.578553699</v>
          </cell>
          <cell r="F127">
            <v>5433476.5191159444</v>
          </cell>
          <cell r="G127">
            <v>7478505.2817134326</v>
          </cell>
          <cell r="H127">
            <v>5289676.9103517169</v>
          </cell>
          <cell r="I127">
            <v>429695.70120381861</v>
          </cell>
          <cell r="J127">
            <v>8696386.4044034965</v>
          </cell>
          <cell r="K127">
            <v>38101086.382791907</v>
          </cell>
          <cell r="L127">
            <v>189806.01634796674</v>
          </cell>
          <cell r="M127">
            <v>6433795.0434322404</v>
          </cell>
          <cell r="N127">
            <v>12023586.648476096</v>
          </cell>
          <cell r="O127">
            <v>395928.79626180831</v>
          </cell>
          <cell r="P127">
            <v>8603866.3350968137</v>
          </cell>
          <cell r="Q127">
            <v>4877726.5859388765</v>
          </cell>
          <cell r="R127">
            <v>1152421.0991958492</v>
          </cell>
          <cell r="S127">
            <v>2776637.540518376</v>
          </cell>
          <cell r="T127">
            <v>7803813.5560637098</v>
          </cell>
          <cell r="U127">
            <v>5377093.2616332527</v>
          </cell>
          <cell r="V127">
            <v>9015188.8478879724</v>
          </cell>
          <cell r="W127">
            <v>6326344.4959526481</v>
          </cell>
          <cell r="X127">
            <v>4942985.0914059142</v>
          </cell>
          <cell r="Y127">
            <v>2882690.9989398574</v>
          </cell>
          <cell r="Z127">
            <v>10169419.773865597</v>
          </cell>
          <cell r="AA127">
            <v>604891.89813321666</v>
          </cell>
          <cell r="AB127">
            <v>2453142.505974744</v>
          </cell>
          <cell r="AC127">
            <v>3609061.3953790725</v>
          </cell>
          <cell r="AD127">
            <v>2834451.6287338352</v>
          </cell>
          <cell r="AE127">
            <v>2416938.8328052126</v>
          </cell>
          <cell r="AF127">
            <v>3851832.6848505349</v>
          </cell>
          <cell r="AG127">
            <v>3587941.2906296728</v>
          </cell>
          <cell r="AH127">
            <v>2355539.1313711009</v>
          </cell>
          <cell r="AI127">
            <v>4025932.7275041915</v>
          </cell>
          <cell r="AJ127">
            <v>6859183.7817913322</v>
          </cell>
          <cell r="AK127">
            <v>6491403.0996274697</v>
          </cell>
          <cell r="AL127"/>
          <cell r="AM127">
            <v>4631633.3095733244</v>
          </cell>
          <cell r="AN127">
            <v>5353362.0353369191</v>
          </cell>
          <cell r="AO127">
            <v>3829969.8231881866</v>
          </cell>
          <cell r="AP127">
            <v>533993.31395263306</v>
          </cell>
          <cell r="AQ127">
            <v>3964346.0322560426</v>
          </cell>
          <cell r="AR127">
            <v>6578799.6313912822</v>
          </cell>
          <cell r="AS127">
            <v>1886558.4522448934</v>
          </cell>
          <cell r="AT127">
            <v>912006.98453733942</v>
          </cell>
          <cell r="AU127">
            <v>1707567.3878650959</v>
          </cell>
          <cell r="AV127">
            <v>4037043.7792553729</v>
          </cell>
          <cell r="AW127">
            <v>6259104.9023648417</v>
          </cell>
          <cell r="AX127">
            <v>0</v>
          </cell>
          <cell r="AY127">
            <v>0</v>
          </cell>
          <cell r="AZ127">
            <v>0</v>
          </cell>
          <cell r="BA127">
            <v>999198.53235321119</v>
          </cell>
          <cell r="BB127">
            <v>3413111.4330625171</v>
          </cell>
          <cell r="BC127">
            <v>2049063.5756065033</v>
          </cell>
        </row>
        <row r="128">
          <cell r="C128" t="str">
            <v>HSCRC Fees</v>
          </cell>
          <cell r="D128">
            <v>462184.9252685734</v>
          </cell>
          <cell r="E128">
            <v>1191726.9103166617</v>
          </cell>
          <cell r="F128">
            <v>382396.2124972631</v>
          </cell>
          <cell r="G128">
            <v>657016.8667551931</v>
          </cell>
          <cell r="H128">
            <v>440375.96367854351</v>
          </cell>
          <cell r="I128">
            <v>130730.4753465602</v>
          </cell>
          <cell r="J128">
            <v>451095.94529435306</v>
          </cell>
          <cell r="K128">
            <v>1996972.347334573</v>
          </cell>
          <cell r="L128">
            <v>7887.1461608219015</v>
          </cell>
          <cell r="M128">
            <v>429538.6627535664</v>
          </cell>
          <cell r="N128">
            <v>706576.7202956056</v>
          </cell>
          <cell r="O128">
            <v>15207.6703404502</v>
          </cell>
          <cell r="P128">
            <v>595944.72506189812</v>
          </cell>
          <cell r="Q128">
            <v>345452.99060625408</v>
          </cell>
          <cell r="R128">
            <v>65532.170431693776</v>
          </cell>
          <cell r="S128">
            <v>98623.017759956027</v>
          </cell>
          <cell r="T128">
            <v>544472.09469573561</v>
          </cell>
          <cell r="U128">
            <v>389091.07425052702</v>
          </cell>
          <cell r="V128">
            <v>727136.81364891597</v>
          </cell>
          <cell r="W128">
            <v>380410.5690630172</v>
          </cell>
          <cell r="X128">
            <v>348241.13100965117</v>
          </cell>
          <cell r="Y128">
            <v>210328.2779274121</v>
          </cell>
          <cell r="Z128">
            <v>636868.39506571845</v>
          </cell>
          <cell r="AA128">
            <v>29327.315566780788</v>
          </cell>
          <cell r="AB128">
            <v>197709.83443341183</v>
          </cell>
          <cell r="AC128">
            <v>290615.41767082125</v>
          </cell>
          <cell r="AD128">
            <v>212668.85333339593</v>
          </cell>
          <cell r="AE128">
            <v>176980.04218743753</v>
          </cell>
          <cell r="AF128">
            <v>238916.31693195357</v>
          </cell>
          <cell r="AG128">
            <v>193444.23813178885</v>
          </cell>
          <cell r="AH128">
            <v>176007.49574357673</v>
          </cell>
          <cell r="AI128">
            <v>283404.19750383589</v>
          </cell>
          <cell r="AJ128">
            <v>521336.29012434778</v>
          </cell>
          <cell r="AK128">
            <v>469873.71459848067</v>
          </cell>
          <cell r="AL128"/>
          <cell r="AM128">
            <v>428304.45906679833</v>
          </cell>
          <cell r="AN128">
            <v>383359.79509155644</v>
          </cell>
          <cell r="AO128">
            <v>306090.87926868937</v>
          </cell>
          <cell r="AP128">
            <v>17439.506481413027</v>
          </cell>
          <cell r="AQ128">
            <v>285038.88908320002</v>
          </cell>
          <cell r="AR128">
            <v>559069.68420391867</v>
          </cell>
          <cell r="AS128">
            <v>96203.626895356458</v>
          </cell>
          <cell r="AT128">
            <v>64892.38020004853</v>
          </cell>
          <cell r="AU128">
            <v>107546.22822312015</v>
          </cell>
          <cell r="AV128">
            <v>335767.75503869477</v>
          </cell>
          <cell r="AW128">
            <v>449974.08998071385</v>
          </cell>
          <cell r="AX128">
            <v>0</v>
          </cell>
          <cell r="AY128">
            <v>0</v>
          </cell>
          <cell r="AZ128">
            <v>0</v>
          </cell>
          <cell r="BA128">
            <v>48574.253838670207</v>
          </cell>
          <cell r="BB128">
            <v>177773.26746417553</v>
          </cell>
          <cell r="BC128">
            <v>178673.36607056155</v>
          </cell>
        </row>
        <row r="129">
          <cell r="C129" t="str">
            <v>MHCC Fees</v>
          </cell>
          <cell r="D129">
            <v>220255.32943727079</v>
          </cell>
          <cell r="E129">
            <v>567920.20036054752</v>
          </cell>
          <cell r="F129">
            <v>177800.2832330564</v>
          </cell>
          <cell r="G129">
            <v>313102.79303738044</v>
          </cell>
          <cell r="H129">
            <v>209862.32025533885</v>
          </cell>
          <cell r="I129">
            <v>62299.916576256277</v>
          </cell>
          <cell r="J129">
            <v>214971.03197531332</v>
          </cell>
          <cell r="K129">
            <v>951661.81299347873</v>
          </cell>
          <cell r="L129">
            <v>3758.5413456639344</v>
          </cell>
          <cell r="M129">
            <v>204697.67072530233</v>
          </cell>
          <cell r="N129">
            <v>336720.71501236025</v>
          </cell>
          <cell r="O129">
            <v>7247.4681667599716</v>
          </cell>
          <cell r="P129">
            <v>283998.87732498953</v>
          </cell>
          <cell r="Q129">
            <v>164626.49203895181</v>
          </cell>
          <cell r="R129">
            <v>31229.431461178632</v>
          </cell>
          <cell r="S129">
            <v>46998.892800700683</v>
          </cell>
          <cell r="T129">
            <v>259469.41619676663</v>
          </cell>
          <cell r="U129">
            <v>185422.37806150891</v>
          </cell>
          <cell r="V129">
            <v>346518.49743133638</v>
          </cell>
          <cell r="W129">
            <v>181285.27710990873</v>
          </cell>
          <cell r="X129">
            <v>165955.25198248931</v>
          </cell>
          <cell r="Y129">
            <v>100232.55813930895</v>
          </cell>
          <cell r="Z129">
            <v>303501.24761466641</v>
          </cell>
          <cell r="AA129">
            <v>13975.954262942792</v>
          </cell>
          <cell r="AB129">
            <v>94219.136494132268</v>
          </cell>
          <cell r="AC129">
            <v>138493.3209640616</v>
          </cell>
          <cell r="AD129">
            <v>101347.67979874545</v>
          </cell>
          <cell r="AE129">
            <v>84340.163797639732</v>
          </cell>
          <cell r="AF129">
            <v>112041.50727392788</v>
          </cell>
          <cell r="AG129">
            <v>92186.080970179581</v>
          </cell>
          <cell r="AH129">
            <v>83876.586745304376</v>
          </cell>
          <cell r="AI129">
            <v>135057.09984083497</v>
          </cell>
          <cell r="AJ129">
            <v>248444.04817186086</v>
          </cell>
          <cell r="AK129">
            <v>223919.28918401251</v>
          </cell>
          <cell r="AL129"/>
          <cell r="AM129">
            <v>204109.47476533728</v>
          </cell>
          <cell r="AN129">
            <v>182691.10320483806</v>
          </cell>
          <cell r="AO129">
            <v>145868.39871806398</v>
          </cell>
          <cell r="AP129">
            <v>8311.1145397645923</v>
          </cell>
          <cell r="AQ129">
            <v>135835.65469708288</v>
          </cell>
          <cell r="AR129">
            <v>262699.0097693195</v>
          </cell>
          <cell r="AS129">
            <v>45845.937762802954</v>
          </cell>
          <cell r="AT129">
            <v>30924.633465732975</v>
          </cell>
          <cell r="AU129">
            <v>51251.516708130846</v>
          </cell>
          <cell r="AV129">
            <v>160011.04974195387</v>
          </cell>
          <cell r="AW129">
            <v>214436.18958404602</v>
          </cell>
          <cell r="AX129">
            <v>4581.9574131312611</v>
          </cell>
          <cell r="AY129">
            <v>1901.8171492251156</v>
          </cell>
          <cell r="AZ129">
            <v>4987.2819469320175</v>
          </cell>
          <cell r="BA129">
            <v>23148.04283353428</v>
          </cell>
          <cell r="BB129">
            <v>84718.349838330614</v>
          </cell>
          <cell r="BC129">
            <v>85147.13966493732</v>
          </cell>
        </row>
        <row r="130">
          <cell r="C130" t="str">
            <v>NewBorn Testing</v>
          </cell>
          <cell r="D130">
            <v>199280</v>
          </cell>
          <cell r="E130">
            <v>198538</v>
          </cell>
          <cell r="F130">
            <v>237228</v>
          </cell>
          <cell r="G130">
            <v>958664</v>
          </cell>
          <cell r="H130">
            <v>259700</v>
          </cell>
          <cell r="I130">
            <v>0</v>
          </cell>
          <cell r="J130">
            <v>273268</v>
          </cell>
          <cell r="K130">
            <v>212212</v>
          </cell>
          <cell r="L130">
            <v>0</v>
          </cell>
          <cell r="M130">
            <v>133878</v>
          </cell>
          <cell r="N130">
            <v>178292</v>
          </cell>
          <cell r="O130">
            <v>0</v>
          </cell>
          <cell r="P130">
            <v>219526</v>
          </cell>
          <cell r="Q130">
            <v>198326</v>
          </cell>
          <cell r="R130">
            <v>21518</v>
          </cell>
          <cell r="S130">
            <v>69642</v>
          </cell>
          <cell r="T130">
            <v>217088</v>
          </cell>
          <cell r="U130">
            <v>0</v>
          </cell>
          <cell r="V130">
            <v>549504</v>
          </cell>
          <cell r="W130">
            <v>0</v>
          </cell>
          <cell r="X130">
            <v>94764</v>
          </cell>
          <cell r="Y130">
            <v>123066</v>
          </cell>
          <cell r="Z130">
            <v>139496</v>
          </cell>
          <cell r="AA130">
            <v>0</v>
          </cell>
          <cell r="AB130">
            <v>44308</v>
          </cell>
          <cell r="AC130">
            <v>95506</v>
          </cell>
          <cell r="AD130">
            <v>101124</v>
          </cell>
          <cell r="AE130">
            <v>53106</v>
          </cell>
          <cell r="AF130">
            <v>94870</v>
          </cell>
          <cell r="AG130">
            <v>0</v>
          </cell>
          <cell r="AH130">
            <v>49926</v>
          </cell>
          <cell r="AI130">
            <v>0</v>
          </cell>
          <cell r="AJ130">
            <v>191436</v>
          </cell>
          <cell r="AK130">
            <v>364428</v>
          </cell>
          <cell r="AL130"/>
          <cell r="AM130">
            <v>257686</v>
          </cell>
          <cell r="AN130">
            <v>136316</v>
          </cell>
          <cell r="AO130">
            <v>0</v>
          </cell>
          <cell r="AP130">
            <v>0</v>
          </cell>
          <cell r="AQ130">
            <v>0</v>
          </cell>
          <cell r="AR130">
            <v>406298</v>
          </cell>
          <cell r="AS130">
            <v>0</v>
          </cell>
          <cell r="AT130">
            <v>0</v>
          </cell>
          <cell r="AU130">
            <v>0</v>
          </cell>
          <cell r="AV130">
            <v>90206</v>
          </cell>
          <cell r="AW130">
            <v>220692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141086</v>
          </cell>
        </row>
        <row r="131">
          <cell r="C131" t="str">
            <v>QBR</v>
          </cell>
          <cell r="D131">
            <v>100798</v>
          </cell>
          <cell r="E131">
            <v>-6628825</v>
          </cell>
          <cell r="F131">
            <v>-433290</v>
          </cell>
          <cell r="G131">
            <v>-3311525</v>
          </cell>
          <cell r="H131">
            <v>-1094619</v>
          </cell>
          <cell r="I131">
            <v>0</v>
          </cell>
          <cell r="J131">
            <v>-132399</v>
          </cell>
          <cell r="K131">
            <v>4729149</v>
          </cell>
          <cell r="L131">
            <v>0</v>
          </cell>
          <cell r="M131">
            <v>-254764</v>
          </cell>
          <cell r="N131">
            <v>-6591464</v>
          </cell>
          <cell r="O131">
            <v>0</v>
          </cell>
          <cell r="P131">
            <v>-1041214</v>
          </cell>
          <cell r="Q131">
            <v>-680094</v>
          </cell>
          <cell r="R131">
            <v>400037</v>
          </cell>
          <cell r="S131">
            <v>220920</v>
          </cell>
          <cell r="T131">
            <v>-1016089</v>
          </cell>
          <cell r="U131">
            <v>-2345150</v>
          </cell>
          <cell r="V131">
            <v>-1434929</v>
          </cell>
          <cell r="W131">
            <v>776960</v>
          </cell>
          <cell r="X131">
            <v>495126</v>
          </cell>
          <cell r="Y131">
            <v>512445</v>
          </cell>
          <cell r="Z131">
            <v>-2406110</v>
          </cell>
          <cell r="AA131">
            <v>0</v>
          </cell>
          <cell r="AB131">
            <v>-186566</v>
          </cell>
          <cell r="AC131">
            <v>211698</v>
          </cell>
          <cell r="AD131">
            <v>807877</v>
          </cell>
          <cell r="AE131">
            <v>380586</v>
          </cell>
          <cell r="AF131">
            <v>-98894</v>
          </cell>
          <cell r="AG131">
            <v>70209</v>
          </cell>
          <cell r="AH131">
            <v>841621</v>
          </cell>
          <cell r="AI131">
            <v>-530843</v>
          </cell>
          <cell r="AJ131">
            <v>97675</v>
          </cell>
          <cell r="AK131">
            <v>-659437</v>
          </cell>
          <cell r="AL131"/>
          <cell r="AM131">
            <v>-660863</v>
          </cell>
          <cell r="AN131">
            <v>-272181</v>
          </cell>
          <cell r="AO131">
            <v>-112339</v>
          </cell>
          <cell r="AP131">
            <v>0</v>
          </cell>
          <cell r="AQ131">
            <v>354594</v>
          </cell>
          <cell r="AR131">
            <v>-1302495</v>
          </cell>
          <cell r="AS131">
            <v>0</v>
          </cell>
          <cell r="AT131">
            <v>-321155</v>
          </cell>
          <cell r="AU131">
            <v>147045</v>
          </cell>
          <cell r="AV131">
            <v>-843686</v>
          </cell>
          <cell r="AW131">
            <v>672907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-767157</v>
          </cell>
        </row>
        <row r="132">
          <cell r="C132" t="str">
            <v>MHAC</v>
          </cell>
          <cell r="D132">
            <v>1343978</v>
          </cell>
          <cell r="E132">
            <v>3928192</v>
          </cell>
          <cell r="F132">
            <v>0</v>
          </cell>
          <cell r="G132">
            <v>0</v>
          </cell>
          <cell r="H132">
            <v>-1018250</v>
          </cell>
          <cell r="I132">
            <v>0</v>
          </cell>
          <cell r="J132">
            <v>-367774</v>
          </cell>
          <cell r="K132">
            <v>-4850409</v>
          </cell>
          <cell r="L132">
            <v>0</v>
          </cell>
          <cell r="M132">
            <v>509529</v>
          </cell>
          <cell r="N132">
            <v>0</v>
          </cell>
          <cell r="O132">
            <v>0</v>
          </cell>
          <cell r="P132">
            <v>6197705</v>
          </cell>
          <cell r="Q132">
            <v>3238545</v>
          </cell>
          <cell r="R132">
            <v>-67639</v>
          </cell>
          <cell r="S132">
            <v>896486</v>
          </cell>
          <cell r="T132">
            <v>3036588</v>
          </cell>
          <cell r="U132">
            <v>-831613</v>
          </cell>
          <cell r="V132">
            <v>735861</v>
          </cell>
          <cell r="W132">
            <v>0</v>
          </cell>
          <cell r="X132">
            <v>2078305</v>
          </cell>
          <cell r="Y132">
            <v>1138767</v>
          </cell>
          <cell r="Z132">
            <v>314524</v>
          </cell>
          <cell r="AA132">
            <v>0</v>
          </cell>
          <cell r="AB132">
            <v>-706691</v>
          </cell>
          <cell r="AC132">
            <v>-217127</v>
          </cell>
          <cell r="AD132">
            <v>2137241</v>
          </cell>
          <cell r="AE132">
            <v>520460</v>
          </cell>
          <cell r="AF132">
            <v>0</v>
          </cell>
          <cell r="AG132">
            <v>468062</v>
          </cell>
          <cell r="AH132">
            <v>1025051</v>
          </cell>
          <cell r="AI132">
            <v>2573782</v>
          </cell>
          <cell r="AJ132">
            <v>2170560</v>
          </cell>
          <cell r="AK132">
            <v>-615474</v>
          </cell>
          <cell r="AL132"/>
          <cell r="AM132">
            <v>0</v>
          </cell>
          <cell r="AN132">
            <v>554086</v>
          </cell>
          <cell r="AO132">
            <v>1872321</v>
          </cell>
          <cell r="AP132">
            <v>0</v>
          </cell>
          <cell r="AQ132">
            <v>124419</v>
          </cell>
          <cell r="AR132">
            <v>6234165</v>
          </cell>
          <cell r="AS132">
            <v>1079575</v>
          </cell>
          <cell r="AT132">
            <v>0</v>
          </cell>
          <cell r="AU132">
            <v>0</v>
          </cell>
          <cell r="AV132">
            <v>1546757</v>
          </cell>
          <cell r="AW132">
            <v>3705862</v>
          </cell>
          <cell r="AX132">
            <v>0</v>
          </cell>
          <cell r="AY132">
            <v>0</v>
          </cell>
          <cell r="AZ132">
            <v>0</v>
          </cell>
          <cell r="BA132">
            <v>-204444</v>
          </cell>
          <cell r="BB132">
            <v>0</v>
          </cell>
          <cell r="BC132">
            <v>757686</v>
          </cell>
        </row>
        <row r="133">
          <cell r="C133" t="str">
            <v>Readmissions Reduction &amp; Disparity Gap</v>
          </cell>
          <cell r="D133">
            <v>-2217563</v>
          </cell>
          <cell r="E133">
            <v>18266094</v>
          </cell>
          <cell r="F133">
            <v>3342523</v>
          </cell>
          <cell r="G133">
            <v>-413941</v>
          </cell>
          <cell r="H133">
            <v>-534581</v>
          </cell>
          <cell r="I133">
            <v>0</v>
          </cell>
          <cell r="J133">
            <v>-3354101</v>
          </cell>
          <cell r="K133">
            <v>6911833</v>
          </cell>
          <cell r="L133">
            <v>0</v>
          </cell>
          <cell r="M133">
            <v>-382147</v>
          </cell>
          <cell r="N133">
            <v>-1972249</v>
          </cell>
          <cell r="O133">
            <v>0</v>
          </cell>
          <cell r="P133">
            <v>2008056</v>
          </cell>
          <cell r="Q133">
            <v>-2161729</v>
          </cell>
          <cell r="R133">
            <v>-43482</v>
          </cell>
          <cell r="S133">
            <v>1037362</v>
          </cell>
          <cell r="T133">
            <v>140150</v>
          </cell>
          <cell r="U133">
            <v>-249484</v>
          </cell>
          <cell r="V133">
            <v>-2649099</v>
          </cell>
          <cell r="W133">
            <v>-1232420</v>
          </cell>
          <cell r="X133">
            <v>-825209</v>
          </cell>
          <cell r="Y133">
            <v>1084777</v>
          </cell>
          <cell r="Z133">
            <v>5130203</v>
          </cell>
          <cell r="AA133">
            <v>36299</v>
          </cell>
          <cell r="AB133">
            <v>-636022</v>
          </cell>
          <cell r="AC133">
            <v>-618811</v>
          </cell>
          <cell r="AD133">
            <v>256469</v>
          </cell>
          <cell r="AE133">
            <v>614793</v>
          </cell>
          <cell r="AF133">
            <v>988940</v>
          </cell>
          <cell r="AG133">
            <v>1109307</v>
          </cell>
          <cell r="AH133">
            <v>129480</v>
          </cell>
          <cell r="AI133">
            <v>-1769475</v>
          </cell>
          <cell r="AJ133">
            <v>-2018621</v>
          </cell>
          <cell r="AK133">
            <v>1081476</v>
          </cell>
          <cell r="AL133"/>
          <cell r="AM133">
            <v>-2467221</v>
          </cell>
          <cell r="AN133">
            <v>-1901118</v>
          </cell>
          <cell r="AO133">
            <v>917437</v>
          </cell>
          <cell r="AP133">
            <v>0</v>
          </cell>
          <cell r="AQ133">
            <v>391920</v>
          </cell>
          <cell r="AR133">
            <v>367370</v>
          </cell>
          <cell r="AS133">
            <v>242904.3</v>
          </cell>
          <cell r="AT133">
            <v>-358938</v>
          </cell>
          <cell r="AU133">
            <v>-237170</v>
          </cell>
          <cell r="AV133">
            <v>-1244436</v>
          </cell>
          <cell r="AW133">
            <v>-409595</v>
          </cell>
          <cell r="AX133">
            <v>0</v>
          </cell>
          <cell r="AY133">
            <v>0</v>
          </cell>
          <cell r="AZ133">
            <v>0</v>
          </cell>
          <cell r="BA133">
            <v>-517924</v>
          </cell>
          <cell r="BB133">
            <v>0</v>
          </cell>
          <cell r="BC133">
            <v>28413</v>
          </cell>
        </row>
        <row r="134">
          <cell r="C134" t="str">
            <v>Regional Partnership - Diabetes Funding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/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</row>
        <row r="135">
          <cell r="C135" t="str">
            <v>OncoRx One Time</v>
          </cell>
          <cell r="D135">
            <v>6789113.8145590965</v>
          </cell>
          <cell r="E135">
            <v>-5741057.8638128163</v>
          </cell>
          <cell r="F135">
            <v>104404.38761390882</v>
          </cell>
          <cell r="G135">
            <v>-66598.146264604045</v>
          </cell>
          <cell r="H135">
            <v>0</v>
          </cell>
          <cell r="I135">
            <v>-133974.42112403235</v>
          </cell>
          <cell r="J135">
            <v>2219817.6694765491</v>
          </cell>
          <cell r="K135">
            <v>-7140897.45285918</v>
          </cell>
          <cell r="L135">
            <v>-5488.1002305260226</v>
          </cell>
          <cell r="M135">
            <v>994070.84339079191</v>
          </cell>
          <cell r="N135">
            <v>3841930.9341985607</v>
          </cell>
          <cell r="O135">
            <v>0</v>
          </cell>
          <cell r="P135">
            <v>5951155.1254652962</v>
          </cell>
          <cell r="Q135">
            <v>66061.642705816223</v>
          </cell>
          <cell r="R135">
            <v>322435.64787755767</v>
          </cell>
          <cell r="S135">
            <v>-159488.74436132537</v>
          </cell>
          <cell r="T135">
            <v>653645.28034148458</v>
          </cell>
          <cell r="U135">
            <v>-4829.2659898727734</v>
          </cell>
          <cell r="V135">
            <v>-114156.63034398039</v>
          </cell>
          <cell r="W135">
            <v>59180.456213183759</v>
          </cell>
          <cell r="X135">
            <v>-812881.95581290126</v>
          </cell>
          <cell r="Y135">
            <v>1947580.8932244896</v>
          </cell>
          <cell r="Z135">
            <v>1804374.9259520723</v>
          </cell>
          <cell r="AA135">
            <v>68039.817179813443</v>
          </cell>
          <cell r="AB135">
            <v>-433230.24320084305</v>
          </cell>
          <cell r="AC135">
            <v>0</v>
          </cell>
          <cell r="AD135">
            <v>96783.729171265397</v>
          </cell>
          <cell r="AE135">
            <v>64885.203442440587</v>
          </cell>
          <cell r="AF135">
            <v>18429.788042354605</v>
          </cell>
          <cell r="AG135">
            <v>396916.34356997232</v>
          </cell>
          <cell r="AH135">
            <v>-1102169.3826958803</v>
          </cell>
          <cell r="AI135">
            <v>0</v>
          </cell>
          <cell r="AJ135">
            <v>83253.777513044726</v>
          </cell>
          <cell r="AK135">
            <v>0</v>
          </cell>
          <cell r="AL135"/>
          <cell r="AM135">
            <v>115774.8672301336</v>
          </cell>
          <cell r="AN135">
            <v>117222.95197639344</v>
          </cell>
          <cell r="AO135">
            <v>23311.074564063176</v>
          </cell>
          <cell r="AP135">
            <v>61924.807834394902</v>
          </cell>
          <cell r="AQ135">
            <v>10177.48955095227</v>
          </cell>
          <cell r="AR135">
            <v>-45223.710799866967</v>
          </cell>
          <cell r="AS135">
            <v>0</v>
          </cell>
          <cell r="AT135">
            <v>200262.43993275167</v>
          </cell>
          <cell r="AU135">
            <v>0</v>
          </cell>
          <cell r="AV135">
            <v>83532.516478144229</v>
          </cell>
          <cell r="AW135">
            <v>68194.040869714721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26079.178504009873</v>
          </cell>
        </row>
        <row r="136">
          <cell r="C136" t="str">
            <v>Regional Partnership - CY22 Audit Results</v>
          </cell>
          <cell r="D136">
            <v>0</v>
          </cell>
          <cell r="E136">
            <v>-374356.78085093689</v>
          </cell>
          <cell r="F136">
            <v>0</v>
          </cell>
          <cell r="G136">
            <v>-149405.6425908707</v>
          </cell>
          <cell r="H136">
            <v>0</v>
          </cell>
          <cell r="I136">
            <v>0</v>
          </cell>
          <cell r="J136">
            <v>-128566.50206007954</v>
          </cell>
          <cell r="K136">
            <v>-586068.30685005453</v>
          </cell>
          <cell r="L136">
            <v>0</v>
          </cell>
          <cell r="M136">
            <v>-101381.97314721438</v>
          </cell>
          <cell r="N136">
            <v>-208343.29804716454</v>
          </cell>
          <cell r="O136">
            <v>0</v>
          </cell>
          <cell r="P136">
            <v>-132347.95814573669</v>
          </cell>
          <cell r="Q136">
            <v>-88629.487887560812</v>
          </cell>
          <cell r="R136">
            <v>0</v>
          </cell>
          <cell r="S136">
            <v>0</v>
          </cell>
          <cell r="T136">
            <v>-102589.98989143106</v>
          </cell>
          <cell r="U136">
            <v>0</v>
          </cell>
          <cell r="V136">
            <v>0</v>
          </cell>
          <cell r="W136">
            <v>-99461.733490075654</v>
          </cell>
          <cell r="X136">
            <v>0</v>
          </cell>
          <cell r="Y136">
            <v>0</v>
          </cell>
          <cell r="Z136">
            <v>-163838.57955106473</v>
          </cell>
          <cell r="AA136">
            <v>0</v>
          </cell>
          <cell r="AB136">
            <v>0</v>
          </cell>
          <cell r="AC136">
            <v>-55028.855187307097</v>
          </cell>
          <cell r="AD136">
            <v>-43785.977702713193</v>
          </cell>
          <cell r="AE136">
            <v>0</v>
          </cell>
          <cell r="AF136">
            <v>0</v>
          </cell>
          <cell r="AG136">
            <v>-52835.592782841682</v>
          </cell>
          <cell r="AH136">
            <v>0</v>
          </cell>
          <cell r="AI136">
            <v>-63527.723120348659</v>
          </cell>
          <cell r="AJ136">
            <v>0</v>
          </cell>
          <cell r="AK136">
            <v>-111737.88443912058</v>
          </cell>
          <cell r="AL136"/>
          <cell r="AM136">
            <v>-70869.244358763986</v>
          </cell>
          <cell r="AN136">
            <v>0</v>
          </cell>
          <cell r="AO136">
            <v>0</v>
          </cell>
          <cell r="AP136">
            <v>0</v>
          </cell>
          <cell r="AQ136">
            <v>-63476.499465787689</v>
          </cell>
          <cell r="AR136">
            <v>-135536.94069523874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-91351.799184290445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-33323.923008164071</v>
          </cell>
        </row>
        <row r="137">
          <cell r="C137" t="str">
            <v>Maternal and Child Health</v>
          </cell>
          <cell r="D137">
            <v>256587.52484864646</v>
          </cell>
          <cell r="E137">
            <v>1149635.6498616165</v>
          </cell>
          <cell r="F137">
            <v>210659.88822148278</v>
          </cell>
          <cell r="G137">
            <v>397025.02857141249</v>
          </cell>
          <cell r="H137">
            <v>227052.45303044087</v>
          </cell>
          <cell r="I137">
            <v>67274.331723774623</v>
          </cell>
          <cell r="J137">
            <v>363747.57327664428</v>
          </cell>
          <cell r="K137">
            <v>1586587.2029912421</v>
          </cell>
          <cell r="L137">
            <v>29350.962821921083</v>
          </cell>
          <cell r="M137">
            <v>271507.72805398854</v>
          </cell>
          <cell r="N137">
            <v>527002.62543559552</v>
          </cell>
          <cell r="O137">
            <v>25550.902353340232</v>
          </cell>
          <cell r="P137">
            <v>353339.08655340632</v>
          </cell>
          <cell r="Q137">
            <v>190010.93843025321</v>
          </cell>
          <cell r="R137">
            <v>41092.222604247276</v>
          </cell>
          <cell r="S137">
            <v>110223.78310972831</v>
          </cell>
          <cell r="T137">
            <v>301478.65901060199</v>
          </cell>
          <cell r="U137">
            <v>216549.36132579012</v>
          </cell>
          <cell r="V137">
            <v>421360.55944095581</v>
          </cell>
          <cell r="W137">
            <v>265181.17607123515</v>
          </cell>
          <cell r="X137">
            <v>210537.78655401239</v>
          </cell>
          <cell r="Y137">
            <v>119753.66957506871</v>
          </cell>
          <cell r="Z137">
            <v>437625.03646605113</v>
          </cell>
          <cell r="AA137">
            <v>32636.856545734016</v>
          </cell>
          <cell r="AB137">
            <v>105339.44297101977</v>
          </cell>
          <cell r="AC137">
            <v>146795.23545234127</v>
          </cell>
          <cell r="AD137">
            <v>116714.52090106282</v>
          </cell>
          <cell r="AE137">
            <v>98248.412152247372</v>
          </cell>
          <cell r="AF137">
            <v>143918.66778226345</v>
          </cell>
          <cell r="AG137">
            <v>139495.21597093591</v>
          </cell>
          <cell r="AH137">
            <v>96260.237083411484</v>
          </cell>
          <cell r="AI137">
            <v>169119.82036791471</v>
          </cell>
          <cell r="AJ137">
            <v>284178.43091170036</v>
          </cell>
          <cell r="AK137">
            <v>306991.52942403627</v>
          </cell>
          <cell r="AL137"/>
          <cell r="AM137">
            <v>189833.86719767295</v>
          </cell>
          <cell r="AN137">
            <v>202669.41021570953</v>
          </cell>
          <cell r="AO137">
            <v>165282.46240901691</v>
          </cell>
          <cell r="AP137">
            <v>22563.766123187954</v>
          </cell>
          <cell r="AQ137">
            <v>168714.43228819652</v>
          </cell>
          <cell r="AR137">
            <v>285824.16653727228</v>
          </cell>
          <cell r="AS137">
            <v>77392.014583103679</v>
          </cell>
          <cell r="AT137">
            <v>32414.332357913001</v>
          </cell>
          <cell r="AU137">
            <v>71532.366812619526</v>
          </cell>
          <cell r="AV137">
            <v>173994.76898251401</v>
          </cell>
          <cell r="AW137">
            <v>243061.43225768523</v>
          </cell>
          <cell r="AX137">
            <v>10959.306488857274</v>
          </cell>
          <cell r="AY137">
            <v>4979.5816863434529</v>
          </cell>
          <cell r="AZ137">
            <v>14696.460090579152</v>
          </cell>
          <cell r="BA137">
            <v>39394.659391400906</v>
          </cell>
          <cell r="BB137">
            <v>0</v>
          </cell>
          <cell r="BC137">
            <v>0</v>
          </cell>
        </row>
        <row r="138">
          <cell r="C138" t="str">
            <v>Hospital Funding for AHEAD Preparation</v>
          </cell>
          <cell r="D138">
            <v>576873.2943142202</v>
          </cell>
          <cell r="E138">
            <v>2229370.1155383755</v>
          </cell>
          <cell r="F138">
            <v>488853.33121577965</v>
          </cell>
          <cell r="G138">
            <v>716405.08157095558</v>
          </cell>
          <cell r="H138">
            <v>504614.47120679764</v>
          </cell>
          <cell r="I138">
            <v>37624.139055829502</v>
          </cell>
          <cell r="J138">
            <v>799842.41902906226</v>
          </cell>
          <cell r="K138">
            <v>3588655.4056844949</v>
          </cell>
          <cell r="L138">
            <v>19614.737519244769</v>
          </cell>
          <cell r="M138">
            <v>605989.75939660519</v>
          </cell>
          <cell r="N138">
            <v>1113493.7231113866</v>
          </cell>
          <cell r="O138">
            <v>38992.357635195702</v>
          </cell>
          <cell r="P138">
            <v>788514.1918310303</v>
          </cell>
          <cell r="Q138">
            <v>425302.77867795626</v>
          </cell>
          <cell r="R138">
            <v>108577.09380798883</v>
          </cell>
          <cell r="S138">
            <v>257863.83640412588</v>
          </cell>
          <cell r="T138">
            <v>710138.94590018096</v>
          </cell>
          <cell r="U138">
            <v>501933.58881610248</v>
          </cell>
          <cell r="V138">
            <v>873885.80271062069</v>
          </cell>
          <cell r="W138">
            <v>578968.63271565153</v>
          </cell>
          <cell r="X138">
            <v>453782.56613902748</v>
          </cell>
          <cell r="Y138">
            <v>271483.85634029086</v>
          </cell>
          <cell r="Z138">
            <v>959216.00719577994</v>
          </cell>
          <cell r="AA138">
            <v>64511.9237950018</v>
          </cell>
          <cell r="AB138">
            <v>237749.07109783986</v>
          </cell>
          <cell r="AC138">
            <v>323401.76502577064</v>
          </cell>
          <cell r="AD138">
            <v>255666.88253385047</v>
          </cell>
          <cell r="AE138">
            <v>218780.75672681403</v>
          </cell>
          <cell r="AF138">
            <v>337567.23847138253</v>
          </cell>
          <cell r="AG138">
            <v>318011.7234532368</v>
          </cell>
          <cell r="AH138">
            <v>217045.78221316286</v>
          </cell>
          <cell r="AI138">
            <v>358023.65550453321</v>
          </cell>
          <cell r="AJ138">
            <v>620047.34351875726</v>
          </cell>
          <cell r="AK138">
            <v>600293.4591761214</v>
          </cell>
          <cell r="AL138"/>
          <cell r="AM138">
            <v>429685.60329739476</v>
          </cell>
          <cell r="AN138">
            <v>524415.34209301823</v>
          </cell>
          <cell r="AO138">
            <v>358743.41306241776</v>
          </cell>
          <cell r="AP138">
            <v>49168.376030217616</v>
          </cell>
          <cell r="AQ138">
            <v>367924.50555741851</v>
          </cell>
          <cell r="AR138">
            <v>615093.05819379434</v>
          </cell>
          <cell r="AS138">
            <v>171706.64456657431</v>
          </cell>
          <cell r="AT138">
            <v>80093.664164467104</v>
          </cell>
          <cell r="AU138">
            <v>157919.87559041037</v>
          </cell>
          <cell r="AV138">
            <v>393631.19754754961</v>
          </cell>
          <cell r="AW138">
            <v>564240.0293521086</v>
          </cell>
          <cell r="AX138">
            <v>21962.380415959153</v>
          </cell>
          <cell r="AY138">
            <v>10625.087871951457</v>
          </cell>
          <cell r="AZ138">
            <v>28589.475513573467</v>
          </cell>
          <cell r="BA138">
            <v>84798.169368816758</v>
          </cell>
          <cell r="BB138">
            <v>319520.81102699548</v>
          </cell>
          <cell r="BC138">
            <v>203169.78999341783</v>
          </cell>
        </row>
        <row r="139">
          <cell r="C139" t="str">
            <v xml:space="preserve">Set Aside 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10464720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10000000</v>
          </cell>
          <cell r="R139">
            <v>0</v>
          </cell>
          <cell r="S139">
            <v>3000000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3500000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4500000</v>
          </cell>
          <cell r="AE139">
            <v>0</v>
          </cell>
          <cell r="AF139">
            <v>15100000</v>
          </cell>
          <cell r="AG139">
            <v>0</v>
          </cell>
          <cell r="AH139">
            <v>3200000</v>
          </cell>
          <cell r="AI139">
            <v>0</v>
          </cell>
          <cell r="AJ139">
            <v>0</v>
          </cell>
          <cell r="AK139">
            <v>0</v>
          </cell>
          <cell r="AL139"/>
          <cell r="AM139">
            <v>0</v>
          </cell>
          <cell r="AN139">
            <v>0</v>
          </cell>
          <cell r="AO139">
            <v>4000000</v>
          </cell>
          <cell r="AP139">
            <v>0</v>
          </cell>
          <cell r="AQ139">
            <v>0</v>
          </cell>
          <cell r="AR139">
            <v>4500000</v>
          </cell>
          <cell r="AS139">
            <v>0</v>
          </cell>
          <cell r="AT139">
            <v>0</v>
          </cell>
          <cell r="AU139">
            <v>0</v>
          </cell>
          <cell r="AV139">
            <v>7300000</v>
          </cell>
          <cell r="AW139">
            <v>0</v>
          </cell>
          <cell r="AX139">
            <v>4000000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</row>
        <row r="140">
          <cell r="C140" t="str">
            <v>Reserve For Future One-Time Adjustment 1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/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</row>
        <row r="141">
          <cell r="C141" t="str">
            <v>Reserve For Future One-Time Adjustment 2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/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</row>
        <row r="142">
          <cell r="C142" t="str">
            <v>Reserve For Future One-Time Adjustment 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/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</row>
        <row r="143">
          <cell r="C143" t="str">
            <v>Reserve For Future One-Time Adjustment 4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/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</row>
        <row r="144">
          <cell r="C144" t="str">
            <v>Reserve For Future One-Time Adjustment 5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/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</row>
        <row r="145">
          <cell r="C145" t="str">
            <v>Reserve For Future One-Time Adjustment 6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/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</row>
        <row r="146">
          <cell r="C146" t="str">
            <v>Reserve For Future One-Time Adjustment 7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/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</row>
        <row r="147">
          <cell r="C147" t="str">
            <v>Reserve For Future One-Time Adjustment 8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/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</row>
        <row r="148">
          <cell r="C148" t="str">
            <v>Reserve For Future One-Time Adjustment 9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/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</row>
        <row r="149">
          <cell r="C149" t="str">
            <v>Hospital Specific Adjustment 1</v>
          </cell>
          <cell r="D149">
            <v>4459338</v>
          </cell>
          <cell r="E149">
            <v>0</v>
          </cell>
          <cell r="F149">
            <v>15000000</v>
          </cell>
          <cell r="G149">
            <v>-318192</v>
          </cell>
          <cell r="H149">
            <v>0</v>
          </cell>
          <cell r="I149">
            <v>0</v>
          </cell>
          <cell r="J149">
            <v>0</v>
          </cell>
          <cell r="K149">
            <v>20262001</v>
          </cell>
          <cell r="L149">
            <v>0</v>
          </cell>
          <cell r="M149">
            <v>0</v>
          </cell>
          <cell r="N149">
            <v>-1000000</v>
          </cell>
          <cell r="O149">
            <v>0</v>
          </cell>
          <cell r="P149">
            <v>-261957</v>
          </cell>
          <cell r="Q149">
            <v>1775839.2410087213</v>
          </cell>
          <cell r="R149">
            <v>0</v>
          </cell>
          <cell r="S149">
            <v>846452</v>
          </cell>
          <cell r="T149">
            <v>81601.990000000005</v>
          </cell>
          <cell r="U149">
            <v>6900402.1299999999</v>
          </cell>
          <cell r="V149">
            <v>-2023932</v>
          </cell>
          <cell r="W149">
            <v>7654934</v>
          </cell>
          <cell r="X149">
            <v>0</v>
          </cell>
          <cell r="Y149">
            <v>1797688</v>
          </cell>
          <cell r="Z149">
            <v>0</v>
          </cell>
          <cell r="AA149">
            <v>0</v>
          </cell>
          <cell r="AB149">
            <v>-155000</v>
          </cell>
          <cell r="AC149">
            <v>0</v>
          </cell>
          <cell r="AD149">
            <v>2266196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/>
          <cell r="AM149">
            <v>3598335.34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1168370.9240689047</v>
          </cell>
          <cell r="AS149">
            <v>0</v>
          </cell>
          <cell r="AT149">
            <v>-28637.437703697826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</row>
        <row r="150">
          <cell r="C150" t="str">
            <v>Hospital Specific Adjustment 2</v>
          </cell>
          <cell r="D150">
            <v>3620336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29519164.52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6587511</v>
          </cell>
          <cell r="Q150">
            <v>0</v>
          </cell>
          <cell r="R150">
            <v>0</v>
          </cell>
          <cell r="S150">
            <v>5822705</v>
          </cell>
          <cell r="T150">
            <v>3983216</v>
          </cell>
          <cell r="U150">
            <v>0</v>
          </cell>
          <cell r="V150">
            <v>423931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/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</row>
        <row r="151">
          <cell r="C151" t="str">
            <v>Hospital Specific Adjustment 3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9876475</v>
          </cell>
          <cell r="Q151">
            <v>0</v>
          </cell>
          <cell r="R151">
            <v>0</v>
          </cell>
          <cell r="S151">
            <v>0</v>
          </cell>
          <cell r="T151">
            <v>-538479</v>
          </cell>
          <cell r="U151">
            <v>0</v>
          </cell>
          <cell r="V151">
            <v>13715852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/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</row>
        <row r="152">
          <cell r="C152" t="str">
            <v>Hospital Specific Adjustment 4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/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</row>
        <row r="153">
          <cell r="C153" t="str">
            <v>Hospital Specific Adjustment 5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/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</row>
        <row r="154">
          <cell r="C154" t="str">
            <v>Hospital Specific Adjustment 6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/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</row>
        <row r="155">
          <cell r="C155" t="str">
            <v>Hospital Specific Adjustment 7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/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</row>
        <row r="156">
          <cell r="C156" t="str">
            <v>Hospital Specific Adjustment 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/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</row>
        <row r="157">
          <cell r="C157" t="str">
            <v>Hospital Specific Adjustment 9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/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</row>
        <row r="158">
          <cell r="C158" t="str">
            <v>Hospital Specific Adjustment 10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/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</row>
        <row r="159"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</row>
        <row r="160">
          <cell r="C160" t="str">
            <v>Total Current Year one-time adj</v>
          </cell>
          <cell r="D160">
            <v>30439960.870823346</v>
          </cell>
          <cell r="E160">
            <v>68833638.057222784</v>
          </cell>
          <cell r="F160">
            <v>33797427.923036717</v>
          </cell>
          <cell r="G160">
            <v>16323501.834362643</v>
          </cell>
          <cell r="H160">
            <v>19344156.182607893</v>
          </cell>
          <cell r="I160">
            <v>1293905.4612312422</v>
          </cell>
          <cell r="J160">
            <v>20331697.654077351</v>
          </cell>
          <cell r="K160">
            <v>135577807.73944077</v>
          </cell>
          <cell r="L160">
            <v>504569.09044597385</v>
          </cell>
          <cell r="M160">
            <v>40362567.167884447</v>
          </cell>
          <cell r="N160">
            <v>25428962.158668239</v>
          </cell>
          <cell r="O160">
            <v>1254493.2517298202</v>
          </cell>
          <cell r="P160">
            <v>48174740.325134575</v>
          </cell>
          <cell r="Q160">
            <v>24143390.527321838</v>
          </cell>
          <cell r="R160">
            <v>3261412.480094682</v>
          </cell>
          <cell r="S160">
            <v>17976426.080429744</v>
          </cell>
          <cell r="T160">
            <v>26348303.451740853</v>
          </cell>
          <cell r="U160">
            <v>16286346.908683475</v>
          </cell>
          <cell r="V160">
            <v>28733670.74528908</v>
          </cell>
          <cell r="W160">
            <v>21495632.351426352</v>
          </cell>
          <cell r="X160">
            <v>12642961.019623108</v>
          </cell>
          <cell r="Y160">
            <v>16804023.882997658</v>
          </cell>
          <cell r="Z160">
            <v>31791180.529665656</v>
          </cell>
          <cell r="AA160">
            <v>1585087.5628000642</v>
          </cell>
          <cell r="AB160">
            <v>3883878.9690857409</v>
          </cell>
          <cell r="AC160">
            <v>8764132.7826064043</v>
          </cell>
          <cell r="AD160">
            <v>16922896.367908284</v>
          </cell>
          <cell r="AE160">
            <v>7614086.9886035947</v>
          </cell>
          <cell r="AF160">
            <v>23766776.451613829</v>
          </cell>
          <cell r="AG160">
            <v>10188802.617190203</v>
          </cell>
          <cell r="AH160">
            <v>9780885.9040390812</v>
          </cell>
          <cell r="AI160">
            <v>11276143.438725429</v>
          </cell>
          <cell r="AJ160">
            <v>16883815.865198571</v>
          </cell>
          <cell r="AK160">
            <v>14276093.931210604</v>
          </cell>
          <cell r="AL160"/>
          <cell r="AM160">
            <v>12149760.69848579</v>
          </cell>
          <cell r="AN160">
            <v>11587314.613174824</v>
          </cell>
          <cell r="AO160">
            <v>17557802.993393585</v>
          </cell>
          <cell r="AP160">
            <v>1526447.8205674535</v>
          </cell>
          <cell r="AQ160">
            <v>8959071.6587092038</v>
          </cell>
          <cell r="AR160">
            <v>28593143.284269705</v>
          </cell>
          <cell r="AS160">
            <v>5679040.5980347069</v>
          </cell>
          <cell r="AT160">
            <v>2472277.6281959349</v>
          </cell>
          <cell r="AU160">
            <v>4438585.108976149</v>
          </cell>
          <cell r="AV160">
            <v>18565057.380392186</v>
          </cell>
          <cell r="AW160">
            <v>19198743.186412424</v>
          </cell>
          <cell r="AX160">
            <v>3721757.6632769229</v>
          </cell>
          <cell r="AY160">
            <v>-64261.857231127666</v>
          </cell>
          <cell r="AZ160">
            <v>96236.381017035717</v>
          </cell>
          <cell r="BA160">
            <v>2616257.0238077133</v>
          </cell>
          <cell r="BB160">
            <v>8051376.7379963677</v>
          </cell>
          <cell r="BC160">
            <v>5024243.5393009819</v>
          </cell>
        </row>
        <row r="161">
          <cell r="C161" t="str">
            <v>Special Adjustment</v>
          </cell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>
            <v>-6199186.1854100106</v>
          </cell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>
            <v>-649708666.5424428</v>
          </cell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</row>
        <row r="162">
          <cell r="C162" t="str">
            <v>FY 2025 Budgeted GBR/TPR Revenue</v>
          </cell>
          <cell r="D162">
            <v>537741990.44760454</v>
          </cell>
          <cell r="E162">
            <v>1998637891.9544027</v>
          </cell>
          <cell r="F162">
            <v>484423427.4851734</v>
          </cell>
          <cell r="G162">
            <v>637301387.48783779</v>
          </cell>
          <cell r="H162">
            <v>459869398.18387991</v>
          </cell>
          <cell r="I162">
            <v>33887769.806573279</v>
          </cell>
          <cell r="J162">
            <v>717961424.61935115</v>
          </cell>
          <cell r="K162">
            <v>3309701300.9494066</v>
          </cell>
          <cell r="L162">
            <v>17478978.493925173</v>
          </cell>
          <cell r="M162">
            <v>567829402.04519999</v>
          </cell>
          <cell r="N162">
            <v>991954505.00303125</v>
          </cell>
          <cell r="O162">
            <v>34996530.542581186</v>
          </cell>
          <cell r="P162">
            <v>741428412.49041414</v>
          </cell>
          <cell r="Q162">
            <v>417226607.38412577</v>
          </cell>
          <cell r="R162">
            <v>98002407.544808418</v>
          </cell>
          <cell r="S162">
            <v>241894847.17612523</v>
          </cell>
          <cell r="T162">
            <v>649708666.54244268</v>
          </cell>
          <cell r="U162">
            <v>467639544.41219473</v>
          </cell>
          <cell r="V162">
            <v>791578682.02538919</v>
          </cell>
          <cell r="W162">
            <v>524976000.28557247</v>
          </cell>
          <cell r="X162">
            <v>405880859.83286065</v>
          </cell>
          <cell r="Y162">
            <v>255238990.64004767</v>
          </cell>
          <cell r="Z162">
            <v>868799364.19048023</v>
          </cell>
          <cell r="AA162">
            <v>55567778.318240911</v>
          </cell>
          <cell r="AB162">
            <v>209653053.80002305</v>
          </cell>
          <cell r="AC162">
            <v>289413828.11518097</v>
          </cell>
          <cell r="AD162">
            <v>241328443.22935939</v>
          </cell>
          <cell r="AE162">
            <v>197165398.54601154</v>
          </cell>
          <cell r="AF162">
            <v>319683808.33483177</v>
          </cell>
          <cell r="AG162">
            <v>285895984.23831099</v>
          </cell>
          <cell r="AH162">
            <v>197668655.90447876</v>
          </cell>
          <cell r="AI162">
            <v>321874949.81011307</v>
          </cell>
          <cell r="AJ162">
            <v>555174137.3813827</v>
          </cell>
          <cell r="AK162">
            <v>534941229.69384581</v>
          </cell>
          <cell r="AL162">
            <v>6199186.1854099035</v>
          </cell>
          <cell r="AM162">
            <v>401928868.65197062</v>
          </cell>
          <cell r="AN162">
            <v>464467875.97247726</v>
          </cell>
          <cell r="AO162">
            <v>328794453.64989775</v>
          </cell>
          <cell r="AP162">
            <v>44920580.212409407</v>
          </cell>
          <cell r="AQ162">
            <v>327680434.25804079</v>
          </cell>
          <cell r="AR162">
            <v>564896194.66337228</v>
          </cell>
          <cell r="AS162">
            <v>156533115.3670533</v>
          </cell>
          <cell r="AT162">
            <v>71578440.080109388</v>
          </cell>
          <cell r="AU162">
            <v>140870362.00262147</v>
          </cell>
          <cell r="AV162">
            <v>361263218.10819495</v>
          </cell>
          <cell r="AW162">
            <v>505197203.50333238</v>
          </cell>
          <cell r="AX162">
            <v>22765240.955358222</v>
          </cell>
          <cell r="AY162">
            <v>9264305.9164496437</v>
          </cell>
          <cell r="AZ162">
            <v>24910300.686058871</v>
          </cell>
          <cell r="BA162">
            <v>76327733.742024556</v>
          </cell>
          <cell r="BB162">
            <v>285797358.77660698</v>
          </cell>
          <cell r="BC162">
            <v>180482137.8732914</v>
          </cell>
        </row>
        <row r="163"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</row>
        <row r="164">
          <cell r="C164" t="str">
            <v>Percentage Change From FY 2024</v>
          </cell>
          <cell r="D164">
            <v>9.9697575248411385E-2</v>
          </cell>
          <cell r="E164">
            <v>3.5400420771686432E-2</v>
          </cell>
          <cell r="F164">
            <v>0.14406970870406677</v>
          </cell>
          <cell r="G164">
            <v>5.802954700938448E-2</v>
          </cell>
          <cell r="H164">
            <v>8.8364153349241595E-2</v>
          </cell>
          <cell r="I164">
            <v>1.3619211506586646</v>
          </cell>
          <cell r="J164">
            <v>5.2251962626394373E-2</v>
          </cell>
          <cell r="K164">
            <v>6.8158429638805307E-2</v>
          </cell>
          <cell r="L164">
            <v>4.7730442352846639E-3</v>
          </cell>
          <cell r="M164">
            <v>9.5939273985310491E-2</v>
          </cell>
          <cell r="N164">
            <v>3.0241404702481916E-2</v>
          </cell>
          <cell r="O164">
            <v>4.3491964438680107E-2</v>
          </cell>
          <cell r="P164">
            <v>8.1758435400375015E-2</v>
          </cell>
          <cell r="Q164">
            <v>0.12588849798963569</v>
          </cell>
          <cell r="R164">
            <v>3.108462991252452E-2</v>
          </cell>
          <cell r="S164">
            <v>8.7966928833382474E-2</v>
          </cell>
          <cell r="T164">
            <v>6.4906059145729986E-2</v>
          </cell>
          <cell r="U164">
            <v>8.3739447104476505E-2</v>
          </cell>
          <cell r="V164">
            <v>6.3459555859323225E-2</v>
          </cell>
          <cell r="W164">
            <v>5.4804549368250577E-2</v>
          </cell>
          <cell r="X164">
            <v>3.0659763674405715E-2</v>
          </cell>
          <cell r="Y164">
            <v>8.1572911226029124E-2</v>
          </cell>
          <cell r="Z164">
            <v>4.6313944634213157E-2</v>
          </cell>
          <cell r="AA164">
            <v>3.7072742808798922E-2</v>
          </cell>
          <cell r="AB164">
            <v>1.9860740529471028E-2</v>
          </cell>
          <cell r="AC164">
            <v>-1.6536462039804245E-2</v>
          </cell>
          <cell r="AD164">
            <v>7.4397734717632141E-2</v>
          </cell>
          <cell r="AE164">
            <v>3.4937628504889844E-2</v>
          </cell>
          <cell r="AF164">
            <v>7.5927488880654107E-2</v>
          </cell>
          <cell r="AG164">
            <v>2.6095090511628862E-2</v>
          </cell>
          <cell r="AH164">
            <v>4.775859797563254E-2</v>
          </cell>
          <cell r="AI164">
            <v>2.8901347071878351E-2</v>
          </cell>
          <cell r="AJ164">
            <v>3.7019544131012522E-2</v>
          </cell>
          <cell r="AK164">
            <v>2.1359722954696552E-2</v>
          </cell>
          <cell r="AL164">
            <v>6.4906059145729986E-2</v>
          </cell>
          <cell r="AM164">
            <v>7.8250316802334491E-2</v>
          </cell>
          <cell r="AN164">
            <v>0.12809309908873906</v>
          </cell>
          <cell r="AO164">
            <v>5.9362776155009359E-2</v>
          </cell>
          <cell r="AP164">
            <v>5.9925074519985223E-2</v>
          </cell>
          <cell r="AQ164">
            <v>2.9938806997468492E-2</v>
          </cell>
          <cell r="AR164">
            <v>6.4492775415249559E-2</v>
          </cell>
          <cell r="AS164">
            <v>6.239384210139793E-2</v>
          </cell>
          <cell r="AT164">
            <v>4.5994518808911193E-2</v>
          </cell>
          <cell r="AU164">
            <v>3.967003112346628E-2</v>
          </cell>
          <cell r="AV164">
            <v>6.9401451768685535E-2</v>
          </cell>
          <cell r="AW164">
            <v>3.7553691495697025E-2</v>
          </cell>
          <cell r="AX164">
            <v>0.22687056603259653</v>
          </cell>
          <cell r="AY164">
            <v>1.9486551018515794E-2</v>
          </cell>
          <cell r="AZ164">
            <v>3.5995517389212382E-2</v>
          </cell>
          <cell r="BA164">
            <v>1.4479087546868576E-2</v>
          </cell>
          <cell r="BB164">
            <v>3.9830897302683674E-2</v>
          </cell>
          <cell r="BC164">
            <v>0.10382143440495288</v>
          </cell>
        </row>
        <row r="165"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</row>
        <row r="166">
          <cell r="C166" t="str">
            <v>December 31, 2024 Target</v>
          </cell>
          <cell r="D166">
            <v>257009869</v>
          </cell>
          <cell r="E166">
            <v>997690274</v>
          </cell>
          <cell r="F166">
            <v>219514218</v>
          </cell>
          <cell r="G166">
            <v>316392160</v>
          </cell>
          <cell r="H166">
            <v>222065060</v>
          </cell>
          <cell r="I166">
            <v>16965285</v>
          </cell>
          <cell r="J166">
            <v>349241500</v>
          </cell>
          <cell r="K166">
            <v>1598706801</v>
          </cell>
          <cell r="L166">
            <v>8703732</v>
          </cell>
          <cell r="M166">
            <v>280511873</v>
          </cell>
          <cell r="N166">
            <v>491445783</v>
          </cell>
          <cell r="O166">
            <v>17308872</v>
          </cell>
          <cell r="P166">
            <v>354822451</v>
          </cell>
          <cell r="Q166">
            <v>189344499</v>
          </cell>
          <cell r="R166">
            <v>48405735</v>
          </cell>
          <cell r="S166">
            <v>115546045</v>
          </cell>
          <cell r="T166">
            <v>314697257</v>
          </cell>
          <cell r="U166">
            <v>221221748</v>
          </cell>
          <cell r="V166">
            <v>385431028</v>
          </cell>
          <cell r="W166">
            <v>257216706</v>
          </cell>
          <cell r="X166">
            <v>202503101</v>
          </cell>
          <cell r="Y166">
            <v>122191105</v>
          </cell>
          <cell r="Z166">
            <v>427666299</v>
          </cell>
          <cell r="AA166">
            <v>28619419</v>
          </cell>
          <cell r="AB166">
            <v>102202004</v>
          </cell>
          <cell r="AC166">
            <v>143435118</v>
          </cell>
          <cell r="AD166">
            <v>115172058</v>
          </cell>
          <cell r="AE166">
            <v>97838595</v>
          </cell>
          <cell r="AF166">
            <v>150622136</v>
          </cell>
          <cell r="AG166">
            <v>142099720</v>
          </cell>
          <cell r="AH166">
            <v>97409327</v>
          </cell>
          <cell r="AI166">
            <v>159449783</v>
          </cell>
          <cell r="AJ166">
            <v>275151597</v>
          </cell>
          <cell r="AK166">
            <v>267179051</v>
          </cell>
          <cell r="AL166">
            <v>3037561</v>
          </cell>
          <cell r="AM166">
            <v>189308699</v>
          </cell>
          <cell r="AN166">
            <v>231580874</v>
          </cell>
          <cell r="AO166">
            <v>160277620</v>
          </cell>
          <cell r="AP166">
            <v>21997042</v>
          </cell>
          <cell r="AQ166">
            <v>163940974</v>
          </cell>
          <cell r="AR166">
            <v>278164187</v>
          </cell>
          <cell r="AS166">
            <v>77020715</v>
          </cell>
          <cell r="AT166">
            <v>35484665</v>
          </cell>
          <cell r="AU166">
            <v>73590759</v>
          </cell>
          <cell r="AV166">
            <v>175338526</v>
          </cell>
          <cell r="AW166">
            <v>252524869</v>
          </cell>
          <cell r="AX166">
            <v>9503847</v>
          </cell>
          <cell r="AY166">
            <v>4602380</v>
          </cell>
          <cell r="AZ166">
            <v>12383886</v>
          </cell>
          <cell r="BA166">
            <v>37421341</v>
          </cell>
          <cell r="BB166">
            <v>141926308</v>
          </cell>
          <cell r="BC166">
            <v>90226424</v>
          </cell>
        </row>
        <row r="167">
          <cell r="C167"/>
          <cell r="D167">
            <v>0.47794271893491275</v>
          </cell>
          <cell r="E167">
            <v>0.49918510902662377</v>
          </cell>
          <cell r="F167">
            <v>0.45314533844818766</v>
          </cell>
          <cell r="G167">
            <v>0.4964560978710218</v>
          </cell>
          <cell r="H167">
            <v>0.48288723032448166</v>
          </cell>
          <cell r="I167">
            <v>0.50063149911710059</v>
          </cell>
          <cell r="J167">
            <v>0.48643490865147926</v>
          </cell>
          <cell r="K167">
            <v>0.48303658113842535</v>
          </cell>
          <cell r="L167">
            <v>0.49795427135658904</v>
          </cell>
          <cell r="M167">
            <v>0.49400730569719753</v>
          </cell>
          <cell r="N167">
            <v>0.49543177688224543</v>
          </cell>
          <cell r="O167">
            <v>0.4945882272226913</v>
          </cell>
          <cell r="P167">
            <v>0.47856602879322147</v>
          </cell>
          <cell r="Q167">
            <v>0.45381693221131802</v>
          </cell>
          <cell r="R167">
            <v>0.49392393730601009</v>
          </cell>
          <cell r="S167">
            <v>0.4776705512700325</v>
          </cell>
          <cell r="T167">
            <v>0.4843667218951006</v>
          </cell>
          <cell r="U167">
            <v>0.47306039586123411</v>
          </cell>
          <cell r="V167">
            <v>0.48691436082362516</v>
          </cell>
          <cell r="W167">
            <v>0.48995898071546357</v>
          </cell>
          <cell r="X167">
            <v>0.49892251899581957</v>
          </cell>
          <cell r="Y167">
            <v>0.47873212746057575</v>
          </cell>
          <cell r="Z167">
            <v>0.49224978358321653</v>
          </cell>
          <cell r="AA167">
            <v>0.51503622901917012</v>
          </cell>
          <cell r="AB167">
            <v>0.48748158992945118</v>
          </cell>
          <cell r="AC167">
            <v>0.49560561405834302</v>
          </cell>
          <cell r="AD167">
            <v>0.4772419548181483</v>
          </cell>
          <cell r="AE167">
            <v>0.49622598955753322</v>
          </cell>
          <cell r="AF167">
            <v>0.47115972743367956</v>
          </cell>
          <cell r="AG167">
            <v>0.49703293447295011</v>
          </cell>
          <cell r="AH167">
            <v>0.49279096149200308</v>
          </cell>
          <cell r="AI167">
            <v>0.49537804384611422</v>
          </cell>
          <cell r="AJ167">
            <v>0.49561313914553212</v>
          </cell>
          <cell r="AK167">
            <v>0.49945496097376946</v>
          </cell>
          <cell r="AL167">
            <v>0.48999351030124771</v>
          </cell>
          <cell r="AM167">
            <v>0.47100050224041512</v>
          </cell>
          <cell r="AN167">
            <v>0.49859395230537468</v>
          </cell>
          <cell r="AO167">
            <v>0.48747057081037182</v>
          </cell>
          <cell r="AP167">
            <v>0.48968739709028225</v>
          </cell>
          <cell r="AQ167">
            <v>0.50030748516068024</v>
          </cell>
          <cell r="AR167">
            <v>0.49241646452541787</v>
          </cell>
          <cell r="AS167">
            <v>0.49204102799203042</v>
          </cell>
          <cell r="AT167">
            <v>0.49574515678584447</v>
          </cell>
          <cell r="AU167">
            <v>0.52240058131341027</v>
          </cell>
          <cell r="AV167">
            <v>0.48534840307901966</v>
          </cell>
          <cell r="AW167">
            <v>0.499854051544318</v>
          </cell>
          <cell r="AX167">
            <v>0.41747183869640059</v>
          </cell>
          <cell r="AY167">
            <v>0.4967862721186746</v>
          </cell>
          <cell r="AZ167">
            <v>0.49713916166940053</v>
          </cell>
          <cell r="BA167">
            <v>0.49027187321554844</v>
          </cell>
          <cell r="BB167">
            <v>0.49659768938220478</v>
          </cell>
          <cell r="BC167">
            <v>0.49991885658703811</v>
          </cell>
        </row>
        <row r="168">
          <cell r="C168" t="str">
            <v>Permanent Revenue YOY by component</v>
          </cell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</row>
        <row r="169">
          <cell r="C169" t="str">
            <v>Inflation Plus Shared Savings</v>
          </cell>
          <cell r="D169">
            <v>20276752.737141095</v>
          </cell>
          <cell r="E169">
            <v>83314206.345255002</v>
          </cell>
          <cell r="F169">
            <v>16779909.780383695</v>
          </cell>
          <cell r="G169">
            <v>24835760.388172694</v>
          </cell>
          <cell r="H169">
            <v>17188170.392401282</v>
          </cell>
          <cell r="I169">
            <v>1247582.5473321516</v>
          </cell>
          <cell r="J169">
            <v>27701049.420406528</v>
          </cell>
          <cell r="K169">
            <v>132216166.57540888</v>
          </cell>
          <cell r="L169">
            <v>687460.33477814973</v>
          </cell>
          <cell r="M169">
            <v>21220599.306338254</v>
          </cell>
          <cell r="N169">
            <v>39285045.60626933</v>
          </cell>
          <cell r="O169">
            <v>1348243.1843684081</v>
          </cell>
          <cell r="P169">
            <v>27392512.537491366</v>
          </cell>
          <cell r="Q169">
            <v>14844088.005196644</v>
          </cell>
          <cell r="R169">
            <v>3855755.7014097678</v>
          </cell>
          <cell r="S169">
            <v>9029467.4912802</v>
          </cell>
          <cell r="T169">
            <v>24725109.975021947</v>
          </cell>
          <cell r="U169">
            <v>17309436.838572916</v>
          </cell>
          <cell r="V169">
            <v>30608745.660638154</v>
          </cell>
          <cell r="W169">
            <v>19590526.764973063</v>
          </cell>
          <cell r="X169">
            <v>16198411.323157994</v>
          </cell>
          <cell r="Y169">
            <v>9428563.6449045949</v>
          </cell>
          <cell r="Z169">
            <v>33281218.584010545</v>
          </cell>
          <cell r="AA169">
            <v>2107824.6703538247</v>
          </cell>
          <cell r="AB169">
            <v>8245552.6293451423</v>
          </cell>
          <cell r="AC169">
            <v>11202729.973740764</v>
          </cell>
          <cell r="AD169">
            <v>8578221.0891369469</v>
          </cell>
          <cell r="AE169">
            <v>7636354.2794503476</v>
          </cell>
          <cell r="AF169">
            <v>12152974.260058157</v>
          </cell>
          <cell r="AG169">
            <v>10887006.3976999</v>
          </cell>
          <cell r="AH169">
            <v>7691453.4186264258</v>
          </cell>
          <cell r="AI169">
            <v>12268985.962244075</v>
          </cell>
          <cell r="AJ169">
            <v>21227741.862444103</v>
          </cell>
          <cell r="AK169">
            <v>20947715.934415411</v>
          </cell>
          <cell r="AL169">
            <v>0</v>
          </cell>
          <cell r="AM169">
            <v>14831500.666553443</v>
          </cell>
          <cell r="AN169">
            <v>18312933.684995659</v>
          </cell>
          <cell r="AO169">
            <v>12212607.316255936</v>
          </cell>
          <cell r="AP169">
            <v>1689182.2845434602</v>
          </cell>
          <cell r="AQ169">
            <v>12470802.878257632</v>
          </cell>
          <cell r="AR169">
            <v>21546171.134909973</v>
          </cell>
          <cell r="AS169">
            <v>5928079.6055794284</v>
          </cell>
          <cell r="AT169">
            <v>2784993.6802433254</v>
          </cell>
          <cell r="AU169">
            <v>5469074.7580525987</v>
          </cell>
          <cell r="AV169">
            <v>13454307.826054513</v>
          </cell>
          <cell r="AW169">
            <v>19611169.42037522</v>
          </cell>
          <cell r="AX169">
            <v>774225.03175633913</v>
          </cell>
          <cell r="AY169">
            <v>376848.07834296976</v>
          </cell>
          <cell r="AZ169">
            <v>992890.16573683731</v>
          </cell>
          <cell r="BA169">
            <v>2941249.5516192671</v>
          </cell>
          <cell r="BB169">
            <v>11087518.656951385</v>
          </cell>
          <cell r="BC169">
            <v>7004498.0210304707</v>
          </cell>
        </row>
        <row r="170">
          <cell r="C170" t="str">
            <v>Markup Change</v>
          </cell>
          <cell r="D170">
            <v>-1976218.6283895785</v>
          </cell>
          <cell r="E170">
            <v>-8999612.0210650824</v>
          </cell>
          <cell r="F170">
            <v>-1122818.5691605401</v>
          </cell>
          <cell r="G170">
            <v>-3404629.9702937366</v>
          </cell>
          <cell r="H170">
            <v>-1971768.2191137734</v>
          </cell>
          <cell r="I170">
            <v>71980.521946709909</v>
          </cell>
          <cell r="J170">
            <v>-2736964.0719309216</v>
          </cell>
          <cell r="K170">
            <v>-14058159.625932649</v>
          </cell>
          <cell r="L170">
            <v>-270879.52389834513</v>
          </cell>
          <cell r="M170">
            <v>-1173272.1872343477</v>
          </cell>
          <cell r="N170">
            <v>-5923272.0223816698</v>
          </cell>
          <cell r="O170">
            <v>701207.70600114705</v>
          </cell>
          <cell r="P170">
            <v>-3731966.5847712909</v>
          </cell>
          <cell r="Q170">
            <v>-1399169.1027013967</v>
          </cell>
          <cell r="R170">
            <v>-465456.42031178466</v>
          </cell>
          <cell r="S170">
            <v>-1155464.5864311883</v>
          </cell>
          <cell r="T170">
            <v>-3973672.1322317533</v>
          </cell>
          <cell r="U170">
            <v>-1716604.6356743972</v>
          </cell>
          <cell r="V170">
            <v>-2940591.6260238802</v>
          </cell>
          <cell r="W170">
            <v>-2715063.9897787515</v>
          </cell>
          <cell r="X170">
            <v>-2364403.9436876704</v>
          </cell>
          <cell r="Y170">
            <v>-1030424.4037031062</v>
          </cell>
          <cell r="Z170">
            <v>-4593308.720425019</v>
          </cell>
          <cell r="AA170">
            <v>-265051.63223998842</v>
          </cell>
          <cell r="AB170">
            <v>-2013135.7207285787</v>
          </cell>
          <cell r="AC170">
            <v>-1648875.5373964035</v>
          </cell>
          <cell r="AD170">
            <v>-1619496.6485193663</v>
          </cell>
          <cell r="AE170">
            <v>-719081.52197555604</v>
          </cell>
          <cell r="AF170">
            <v>-1706901.0222254233</v>
          </cell>
          <cell r="AG170">
            <v>-1833009.7488702408</v>
          </cell>
          <cell r="AH170">
            <v>-586912.33201253554</v>
          </cell>
          <cell r="AI170">
            <v>-1906818.4512926023</v>
          </cell>
          <cell r="AJ170">
            <v>-3002281.4141789665</v>
          </cell>
          <cell r="AK170">
            <v>-2631904.8993287897</v>
          </cell>
          <cell r="AL170">
            <v>0</v>
          </cell>
          <cell r="AM170">
            <v>-263688.73695903883</v>
          </cell>
          <cell r="AN170">
            <v>-1848122.4430097991</v>
          </cell>
          <cell r="AO170">
            <v>-2643915.8119710488</v>
          </cell>
          <cell r="AP170">
            <v>-16273.477084899252</v>
          </cell>
          <cell r="AQ170">
            <v>-2002733.4449370408</v>
          </cell>
          <cell r="AR170">
            <v>-2181265.7539956016</v>
          </cell>
          <cell r="AS170">
            <v>-639024.0082299714</v>
          </cell>
          <cell r="AT170">
            <v>-322915.07251816848</v>
          </cell>
          <cell r="AU170">
            <v>-659759.55835589371</v>
          </cell>
          <cell r="AV170">
            <v>-1436551.8339179344</v>
          </cell>
          <cell r="AW170">
            <v>-2077645.2268646054</v>
          </cell>
          <cell r="AX170">
            <v>-275572.37521087728</v>
          </cell>
          <cell r="AY170">
            <v>-215804.82781624678</v>
          </cell>
          <cell r="AZ170">
            <v>-149578.61774080596</v>
          </cell>
          <cell r="BA170">
            <v>-477438.59055062593</v>
          </cell>
          <cell r="BB170">
            <v>-2052094.9814289105</v>
          </cell>
          <cell r="BC170">
            <v>-403956.82243793027</v>
          </cell>
        </row>
        <row r="171">
          <cell r="C171" t="str">
            <v>Demographic/Population</v>
          </cell>
          <cell r="D171">
            <v>3745141.4434706168</v>
          </cell>
          <cell r="E171">
            <v>1020805.3968030002</v>
          </cell>
          <cell r="F171">
            <v>26239309.433299612</v>
          </cell>
          <cell r="G171">
            <v>-936980.62813920912</v>
          </cell>
          <cell r="H171">
            <v>9441511.2579844575</v>
          </cell>
          <cell r="I171">
            <v>138170.70885677499</v>
          </cell>
          <cell r="J171">
            <v>6713994.2573217563</v>
          </cell>
          <cell r="K171">
            <v>42149083.618100636</v>
          </cell>
          <cell r="L171">
            <v>-26867.057170082237</v>
          </cell>
          <cell r="M171">
            <v>582974.91482082475</v>
          </cell>
          <cell r="N171">
            <v>-4011894.8937235232</v>
          </cell>
          <cell r="O171">
            <v>-928121.82765371574</v>
          </cell>
          <cell r="P171">
            <v>6765316.3870942751</v>
          </cell>
          <cell r="Q171">
            <v>20481284.33160286</v>
          </cell>
          <cell r="R171">
            <v>298334.38573817507</v>
          </cell>
          <cell r="S171">
            <v>2813189.1852077856</v>
          </cell>
          <cell r="T171">
            <v>3715509.3329801043</v>
          </cell>
          <cell r="U171">
            <v>17190147.796602644</v>
          </cell>
          <cell r="V171">
            <v>6027940.395829754</v>
          </cell>
          <cell r="W171">
            <v>2803863.482738642</v>
          </cell>
          <cell r="X171">
            <v>121812.16242704798</v>
          </cell>
          <cell r="Y171">
            <v>2483639.502624047</v>
          </cell>
          <cell r="Z171">
            <v>3775867.1412768606</v>
          </cell>
          <cell r="AA171">
            <v>1143898.0001471939</v>
          </cell>
          <cell r="AB171">
            <v>5148886.2287224093</v>
          </cell>
          <cell r="AC171">
            <v>-760785.6437698009</v>
          </cell>
          <cell r="AD171">
            <v>2490870.7116622445</v>
          </cell>
          <cell r="AE171">
            <v>-2717075.1135093295</v>
          </cell>
          <cell r="AF171">
            <v>3661446.4573427755</v>
          </cell>
          <cell r="AG171">
            <v>-2728169.0612788028</v>
          </cell>
          <cell r="AH171">
            <v>1944915.6853540365</v>
          </cell>
          <cell r="AI171">
            <v>-1305479.5024035422</v>
          </cell>
          <cell r="AJ171">
            <v>-51082.429594012516</v>
          </cell>
          <cell r="AK171">
            <v>-4480108.9124514638</v>
          </cell>
          <cell r="AL171">
            <v>0</v>
          </cell>
          <cell r="AM171">
            <v>13353333.246660357</v>
          </cell>
          <cell r="AN171">
            <v>-1600717.5146598807</v>
          </cell>
          <cell r="AO171">
            <v>1607363.1176552875</v>
          </cell>
          <cell r="AP171">
            <v>789578.02654899587</v>
          </cell>
          <cell r="AQ171">
            <v>-2746034.6935399487</v>
          </cell>
          <cell r="AR171">
            <v>1004812.4289881242</v>
          </cell>
          <cell r="AS171">
            <v>2135289.7216691379</v>
          </cell>
          <cell r="AT171">
            <v>-939027.11574446119</v>
          </cell>
          <cell r="AU171">
            <v>-701657.59605139599</v>
          </cell>
          <cell r="AV171">
            <v>3805658.4391880459</v>
          </cell>
          <cell r="AW171">
            <v>-6009855.4974604361</v>
          </cell>
          <cell r="AX171">
            <v>-187523.55446416419</v>
          </cell>
          <cell r="AY171">
            <v>49695.22315404781</v>
          </cell>
          <cell r="AZ171">
            <v>-52198.572954201052</v>
          </cell>
          <cell r="BA171">
            <v>84210.557148203108</v>
          </cell>
          <cell r="BB171">
            <v>475901.77308808226</v>
          </cell>
          <cell r="BC171">
            <v>-560589.15310609411</v>
          </cell>
        </row>
        <row r="172">
          <cell r="C172" t="str">
            <v>Population Health Infrastructure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</row>
        <row r="173">
          <cell r="C173" t="str">
            <v>Other Permanent Adjustment (%)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</row>
        <row r="174">
          <cell r="C174" t="str">
            <v>Other Permanent Adjustment ($)</v>
          </cell>
          <cell r="D174">
            <v>6789113.8145590946</v>
          </cell>
          <cell r="E174">
            <v>-5741057.8638128163</v>
          </cell>
          <cell r="F174">
            <v>104404.38761390884</v>
          </cell>
          <cell r="G174">
            <v>-66598.146264604045</v>
          </cell>
          <cell r="H174">
            <v>0</v>
          </cell>
          <cell r="I174">
            <v>-133974.42112403232</v>
          </cell>
          <cell r="J174">
            <v>2219817.6694765487</v>
          </cell>
          <cell r="K174">
            <v>19347933.32238809</v>
          </cell>
          <cell r="L174">
            <v>-5488.1002305260226</v>
          </cell>
          <cell r="M174">
            <v>994070.84339079191</v>
          </cell>
          <cell r="N174">
            <v>299703.93419856066</v>
          </cell>
          <cell r="O174">
            <v>0</v>
          </cell>
          <cell r="P174">
            <v>5951155.1254652953</v>
          </cell>
          <cell r="Q174">
            <v>66061.642705816223</v>
          </cell>
          <cell r="R174">
            <v>322435.64787755773</v>
          </cell>
          <cell r="S174">
            <v>-159488.74436132537</v>
          </cell>
          <cell r="T174">
            <v>10556103.280341484</v>
          </cell>
          <cell r="U174">
            <v>-4829.2659898727734</v>
          </cell>
          <cell r="V174">
            <v>-114156.63034398039</v>
          </cell>
          <cell r="W174">
            <v>59180.456213183759</v>
          </cell>
          <cell r="X174">
            <v>-812881.95581290126</v>
          </cell>
          <cell r="Y174">
            <v>1947580.8932244896</v>
          </cell>
          <cell r="Z174">
            <v>1804374.925952072</v>
          </cell>
          <cell r="AA174">
            <v>53220.817179813443</v>
          </cell>
          <cell r="AB174">
            <v>-866460.48640168598</v>
          </cell>
          <cell r="AC174">
            <v>0</v>
          </cell>
          <cell r="AD174">
            <v>96783.729171265397</v>
          </cell>
          <cell r="AE174">
            <v>1046452.2034424406</v>
          </cell>
          <cell r="AF174">
            <v>-7385820.9119576458</v>
          </cell>
          <cell r="AG174">
            <v>396916.34356997244</v>
          </cell>
          <cell r="AH174">
            <v>-1102169.3826958803</v>
          </cell>
          <cell r="AI174">
            <v>0</v>
          </cell>
          <cell r="AJ174">
            <v>83253.777513044726</v>
          </cell>
          <cell r="AK174">
            <v>0</v>
          </cell>
          <cell r="AL174">
            <v>0</v>
          </cell>
          <cell r="AM174">
            <v>3271944.8672301336</v>
          </cell>
          <cell r="AN174">
            <v>-4882777.0480236067</v>
          </cell>
          <cell r="AO174">
            <v>23311.074564063179</v>
          </cell>
          <cell r="AP174">
            <v>61924.807834394902</v>
          </cell>
          <cell r="AQ174">
            <v>10177.489550952267</v>
          </cell>
          <cell r="AR174">
            <v>-4829219.7107998673</v>
          </cell>
          <cell r="AS174">
            <v>0</v>
          </cell>
          <cell r="AT174">
            <v>200262.43993275167</v>
          </cell>
          <cell r="AU174">
            <v>0</v>
          </cell>
          <cell r="AV174">
            <v>83532.5164781442</v>
          </cell>
          <cell r="AW174">
            <v>68194.040869714721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26079.178504009866</v>
          </cell>
        </row>
        <row r="175"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</row>
        <row r="176">
          <cell r="C176" t="str">
            <v>Total</v>
          </cell>
          <cell r="D176">
            <v>28834789.366781227</v>
          </cell>
          <cell r="E176">
            <v>69594341.857180104</v>
          </cell>
          <cell r="F176">
            <v>42000805.032136679</v>
          </cell>
          <cell r="G176">
            <v>20427551.643475141</v>
          </cell>
          <cell r="H176">
            <v>24657913.431271967</v>
          </cell>
          <cell r="I176">
            <v>1323759.3570116041</v>
          </cell>
          <cell r="J176">
            <v>33897897.275273912</v>
          </cell>
          <cell r="K176">
            <v>179655023.88996494</v>
          </cell>
          <cell r="L176">
            <v>384225.65347919636</v>
          </cell>
          <cell r="M176">
            <v>21624372.877315525</v>
          </cell>
          <cell r="N176">
            <v>29649582.624362696</v>
          </cell>
          <cell r="O176">
            <v>1121329.0627158391</v>
          </cell>
          <cell r="P176">
            <v>36377017.465279646</v>
          </cell>
          <cell r="Q176">
            <v>33992264.87680392</v>
          </cell>
          <cell r="R176">
            <v>4011069.3147137156</v>
          </cell>
          <cell r="S176">
            <v>10527703.345695471</v>
          </cell>
          <cell r="T176">
            <v>35023050.456111781</v>
          </cell>
          <cell r="U176">
            <v>32778150.733511288</v>
          </cell>
          <cell r="V176">
            <v>33581937.800100043</v>
          </cell>
          <cell r="W176">
            <v>19738506.714146137</v>
          </cell>
          <cell r="X176">
            <v>13142937.58608447</v>
          </cell>
          <cell r="Y176">
            <v>12829359.637050025</v>
          </cell>
          <cell r="Z176">
            <v>34268151.930814452</v>
          </cell>
          <cell r="AA176">
            <v>3039891.8554408434</v>
          </cell>
          <cell r="AB176">
            <v>10514842.650937287</v>
          </cell>
          <cell r="AC176">
            <v>8793068.7925745603</v>
          </cell>
          <cell r="AD176">
            <v>9546378.8814510908</v>
          </cell>
          <cell r="AE176">
            <v>5246649.8474079026</v>
          </cell>
          <cell r="AF176">
            <v>6721698.7832178641</v>
          </cell>
          <cell r="AG176">
            <v>6722743.9311208287</v>
          </cell>
          <cell r="AH176">
            <v>7947287.3892720472</v>
          </cell>
          <cell r="AI176">
            <v>9056688.00854793</v>
          </cell>
          <cell r="AJ176">
            <v>18257631.796184167</v>
          </cell>
          <cell r="AK176">
            <v>13835702.122635156</v>
          </cell>
          <cell r="AL176">
            <v>0</v>
          </cell>
          <cell r="AM176">
            <v>31193090.043484896</v>
          </cell>
          <cell r="AN176">
            <v>9981316.679302372</v>
          </cell>
          <cell r="AO176">
            <v>11199365.696504241</v>
          </cell>
          <cell r="AP176">
            <v>2524411.6418419513</v>
          </cell>
          <cell r="AQ176">
            <v>7732212.229331594</v>
          </cell>
          <cell r="AR176">
            <v>15540498.099102629</v>
          </cell>
          <cell r="AS176">
            <v>7424345.3190185949</v>
          </cell>
          <cell r="AT176">
            <v>1723313.9319134473</v>
          </cell>
          <cell r="AU176">
            <v>4107657.6036453089</v>
          </cell>
          <cell r="AV176">
            <v>15906946.947802769</v>
          </cell>
          <cell r="AW176">
            <v>11591862.736919893</v>
          </cell>
          <cell r="AX176">
            <v>311129.10208129766</v>
          </cell>
          <cell r="AY176">
            <v>210738.47368077078</v>
          </cell>
          <cell r="AZ176">
            <v>791112.97504183033</v>
          </cell>
          <cell r="BA176">
            <v>2548021.5182168446</v>
          </cell>
          <cell r="BB176">
            <v>9511325.4486105572</v>
          </cell>
          <cell r="BC176">
            <v>6066031.2239904562</v>
          </cell>
        </row>
        <row r="177">
          <cell r="C177" t="str">
            <v>Check</v>
          </cell>
          <cell r="D177">
            <v>-5.2154064178466797E-8</v>
          </cell>
          <cell r="E177">
            <v>-2.2351741790771484E-7</v>
          </cell>
          <cell r="F177">
            <v>0</v>
          </cell>
          <cell r="G177">
            <v>3.3527612686157227E-8</v>
          </cell>
          <cell r="H177">
            <v>6.3329935073852539E-8</v>
          </cell>
          <cell r="I177">
            <v>-2.7939677238464355E-9</v>
          </cell>
          <cell r="J177">
            <v>0</v>
          </cell>
          <cell r="K177">
            <v>5.9604644775390625E-7</v>
          </cell>
          <cell r="L177">
            <v>1.6298145055770874E-9</v>
          </cell>
          <cell r="M177">
            <v>5.5879354476928711E-8</v>
          </cell>
          <cell r="N177">
            <v>2.4959444999694824E-7</v>
          </cell>
          <cell r="O177">
            <v>7.9162418842315674E-9</v>
          </cell>
          <cell r="P177">
            <v>-6.7055225372314453E-8</v>
          </cell>
          <cell r="Q177">
            <v>0</v>
          </cell>
          <cell r="R177">
            <v>1.5832483768463135E-8</v>
          </cell>
          <cell r="S177">
            <v>2.4214386940002441E-8</v>
          </cell>
          <cell r="T177">
            <v>1.2665987014770508E-7</v>
          </cell>
          <cell r="U177">
            <v>0</v>
          </cell>
          <cell r="V177">
            <v>0</v>
          </cell>
          <cell r="W177">
            <v>0</v>
          </cell>
          <cell r="X177">
            <v>1.4901161193847656E-8</v>
          </cell>
          <cell r="Y177">
            <v>-2.2351741790771484E-8</v>
          </cell>
          <cell r="Z177">
            <v>0</v>
          </cell>
          <cell r="AA177">
            <v>4.1909515857696533E-9</v>
          </cell>
          <cell r="AB177">
            <v>3.166496753692627E-8</v>
          </cell>
          <cell r="AC177">
            <v>-3.5390257835388184E-8</v>
          </cell>
          <cell r="AD177">
            <v>0</v>
          </cell>
          <cell r="AE177">
            <v>3.4458935260772705E-8</v>
          </cell>
          <cell r="AF177">
            <v>4.2840838432312012E-8</v>
          </cell>
          <cell r="AG177">
            <v>-1.5832483768463135E-8</v>
          </cell>
          <cell r="AH177">
            <v>-1.3038516044616699E-8</v>
          </cell>
          <cell r="AI177">
            <v>3.166496753692627E-8</v>
          </cell>
          <cell r="AJ177">
            <v>-4.4703483581542969E-8</v>
          </cell>
          <cell r="AK177">
            <v>8.9406967163085938E-8</v>
          </cell>
          <cell r="AL177">
            <v>0</v>
          </cell>
          <cell r="AM177">
            <v>-2.9802322387695313E-8</v>
          </cell>
          <cell r="AN177">
            <v>8.1956386566162109E-8</v>
          </cell>
          <cell r="AO177">
            <v>-6.5192580223083496E-8</v>
          </cell>
          <cell r="AP177">
            <v>4.1909515857696533E-9</v>
          </cell>
          <cell r="AQ177">
            <v>-4.0978193283081055E-8</v>
          </cell>
          <cell r="AR177">
            <v>-1.3224780559539795E-7</v>
          </cell>
          <cell r="AS177">
            <v>7.4505805969238281E-9</v>
          </cell>
          <cell r="AT177">
            <v>3.0267983675003052E-9</v>
          </cell>
          <cell r="AU177">
            <v>1.5832483768463135E-8</v>
          </cell>
          <cell r="AV177">
            <v>0</v>
          </cell>
          <cell r="AW177">
            <v>4.6566128730773926E-8</v>
          </cell>
          <cell r="AX177">
            <v>1.1641532182693481E-9</v>
          </cell>
          <cell r="AY177">
            <v>1.1059455573558807E-9</v>
          </cell>
          <cell r="AZ177">
            <v>2.4447217583656311E-9</v>
          </cell>
          <cell r="BA177">
            <v>3.7252902984619141E-9</v>
          </cell>
          <cell r="BB177">
            <v>4.6566128730773926E-8</v>
          </cell>
          <cell r="BC177">
            <v>-1.5832483768463135E-8</v>
          </cell>
        </row>
        <row r="178">
          <cell r="C178" t="str">
            <v>Current Approved Medicare Revenue</v>
          </cell>
          <cell r="D178">
            <v>135267816.73679814</v>
          </cell>
          <cell r="E178">
            <v>490738936.7572909</v>
          </cell>
          <cell r="F178">
            <v>83425756.758688048</v>
          </cell>
          <cell r="G178">
            <v>150363297.73062897</v>
          </cell>
          <cell r="H178">
            <v>136833331.24640366</v>
          </cell>
          <cell r="I178">
            <v>47118373.562223203</v>
          </cell>
          <cell r="J178">
            <v>177975107.28898278</v>
          </cell>
          <cell r="K178">
            <v>576997355.00196064</v>
          </cell>
          <cell r="L178">
            <v>22253463.116886139</v>
          </cell>
          <cell r="M178">
            <v>175222757.86224225</v>
          </cell>
          <cell r="N178">
            <v>343926171.20520532</v>
          </cell>
          <cell r="O178">
            <v>25115469.871078223</v>
          </cell>
          <cell r="P178">
            <v>218212443.06926793</v>
          </cell>
          <cell r="Q178">
            <v>98545206.527943403</v>
          </cell>
          <cell r="R178">
            <v>23297565.205993362</v>
          </cell>
          <cell r="S178">
            <v>85133092.866033971</v>
          </cell>
          <cell r="T178">
            <v>177248441.22640043</v>
          </cell>
          <cell r="U178">
            <v>152007665.29817706</v>
          </cell>
          <cell r="V178">
            <v>242054113.63957366</v>
          </cell>
          <cell r="W178">
            <v>209468784.08615473</v>
          </cell>
          <cell r="X178">
            <v>196422329.44745913</v>
          </cell>
          <cell r="Y178">
            <v>86282443.231014371</v>
          </cell>
          <cell r="Z178">
            <v>218353652.82873288</v>
          </cell>
          <cell r="AA178">
            <v>28112451.26584813</v>
          </cell>
          <cell r="AB178">
            <v>60246294.036877558</v>
          </cell>
          <cell r="AC178">
            <v>114914859.99645501</v>
          </cell>
          <cell r="AD178">
            <v>58739959.481751941</v>
          </cell>
          <cell r="AE178">
            <v>58213694.218245193</v>
          </cell>
          <cell r="AF178">
            <v>115180696.92039482</v>
          </cell>
          <cell r="AG178">
            <v>81126634.524270773</v>
          </cell>
          <cell r="AH178">
            <v>58199755.688318163</v>
          </cell>
          <cell r="AI178">
            <v>123148780.94612984</v>
          </cell>
          <cell r="AJ178">
            <v>165937621.14281759</v>
          </cell>
          <cell r="AK178">
            <v>188423820.4583618</v>
          </cell>
          <cell r="AL178">
            <v>7107671.345573158</v>
          </cell>
          <cell r="AM178">
            <v>106374539.70402122</v>
          </cell>
          <cell r="AN178">
            <v>156598096.43155351</v>
          </cell>
          <cell r="AO178">
            <v>80851144.512756363</v>
          </cell>
          <cell r="AP178">
            <v>39332262.717824318</v>
          </cell>
          <cell r="AQ178">
            <v>135961568.7520653</v>
          </cell>
          <cell r="AR178">
            <v>132974023.77611062</v>
          </cell>
          <cell r="AS178">
            <v>38646756.446595676</v>
          </cell>
          <cell r="AT178">
            <v>17787559.732130278</v>
          </cell>
          <cell r="AU178">
            <v>45036446.229049467</v>
          </cell>
          <cell r="AV178">
            <v>90521824.274485305</v>
          </cell>
          <cell r="AW178">
            <v>184268062.61845341</v>
          </cell>
          <cell r="AX178">
            <v>1091095.2635850552</v>
          </cell>
          <cell r="AY178">
            <v>1889633.0384571578</v>
          </cell>
          <cell r="AZ178">
            <v>3387856.2717096298</v>
          </cell>
          <cell r="BA178">
            <v>45068317.818314783</v>
          </cell>
          <cell r="BB178">
            <v>61613543.875430278</v>
          </cell>
          <cell r="BC178">
            <v>32441470.815772705</v>
          </cell>
        </row>
        <row r="179">
          <cell r="C179" t="str">
            <v>New Approved Medicare Revenue</v>
          </cell>
          <cell r="D179">
            <v>134546719.55957755</v>
          </cell>
          <cell r="E179">
            <v>492857620.38103098</v>
          </cell>
          <cell r="F179">
            <v>82720093.203485683</v>
          </cell>
          <cell r="G179">
            <v>147568413.01059744</v>
          </cell>
          <cell r="H179">
            <v>139788089.39862221</v>
          </cell>
          <cell r="I179">
            <v>47465747.403895885</v>
          </cell>
          <cell r="J179">
            <v>180093345.21339923</v>
          </cell>
          <cell r="K179">
            <v>590218935.2157166</v>
          </cell>
          <cell r="L179">
            <v>21972470.589414801</v>
          </cell>
          <cell r="M179">
            <v>180568727.30086717</v>
          </cell>
          <cell r="N179">
            <v>346347873.86988866</v>
          </cell>
          <cell r="O179">
            <v>25550870.808168609</v>
          </cell>
          <cell r="P179">
            <v>219065036.8657091</v>
          </cell>
          <cell r="Q179">
            <v>99817968.485729352</v>
          </cell>
          <cell r="R179">
            <v>22985653.678808361</v>
          </cell>
          <cell r="S179">
            <v>82189317.446039572</v>
          </cell>
          <cell r="T179">
            <v>173796938.20630339</v>
          </cell>
          <cell r="U179">
            <v>149185086.20795569</v>
          </cell>
          <cell r="V179">
            <v>248323694.61456254</v>
          </cell>
          <cell r="W179">
            <v>215174288.42305714</v>
          </cell>
          <cell r="X179">
            <v>200282409.81805643</v>
          </cell>
          <cell r="Y179">
            <v>82936867.859886318</v>
          </cell>
          <cell r="Z179">
            <v>219864958.68392345</v>
          </cell>
          <cell r="AA179">
            <v>28868396.432728127</v>
          </cell>
          <cell r="AB179">
            <v>59610762.251087546</v>
          </cell>
          <cell r="AC179">
            <v>114657985.22157028</v>
          </cell>
          <cell r="AD179">
            <v>60381899.838894457</v>
          </cell>
          <cell r="AE179">
            <v>57116207.059660643</v>
          </cell>
          <cell r="AF179">
            <v>115571615.92546496</v>
          </cell>
          <cell r="AG179">
            <v>82872939.308590174</v>
          </cell>
          <cell r="AH179">
            <v>59654065.894495524</v>
          </cell>
          <cell r="AI179">
            <v>122380367.19324765</v>
          </cell>
          <cell r="AJ179">
            <v>164113108.33777243</v>
          </cell>
          <cell r="AK179">
            <v>186008231.08846867</v>
          </cell>
          <cell r="AL179">
            <v>7992854.1995989792</v>
          </cell>
          <cell r="AM179">
            <v>105880654.28920919</v>
          </cell>
          <cell r="AN179">
            <v>159973759.46407613</v>
          </cell>
          <cell r="AO179">
            <v>81405055.469716832</v>
          </cell>
          <cell r="AP179">
            <v>39024870.848633334</v>
          </cell>
          <cell r="AQ179">
            <v>141030201.24013636</v>
          </cell>
          <cell r="AR179">
            <v>133373960.9620512</v>
          </cell>
          <cell r="AS179">
            <v>37432078.532366179</v>
          </cell>
          <cell r="AT179">
            <v>17507047.735995512</v>
          </cell>
          <cell r="AU179">
            <v>45312375.605174102</v>
          </cell>
          <cell r="AV179">
            <v>95544019.529707804</v>
          </cell>
          <cell r="AW179">
            <v>184690153.62063724</v>
          </cell>
          <cell r="AX179">
            <v>1143938.2162064596</v>
          </cell>
          <cell r="AY179">
            <v>1795938.581400373</v>
          </cell>
          <cell r="AZ179">
            <v>3416239.9942126744</v>
          </cell>
          <cell r="BA179">
            <v>45987870.951490134</v>
          </cell>
          <cell r="BB179">
            <v>63404680.180117317</v>
          </cell>
          <cell r="BC179">
            <v>37960065.536316104</v>
          </cell>
        </row>
        <row r="180">
          <cell r="C180" t="str">
            <v>Medicare Percentage Change</v>
          </cell>
          <cell r="D180">
            <v>-5.3308850147532061E-3</v>
          </cell>
          <cell r="E180">
            <v>4.3173334436021893E-3</v>
          </cell>
          <cell r="F180">
            <v>-8.4585814096181933E-3</v>
          </cell>
          <cell r="G180">
            <v>-1.8587546044902981E-2</v>
          </cell>
          <cell r="H180">
            <v>2.1593847970402313E-2</v>
          </cell>
          <cell r="I180">
            <v>7.3723648634422823E-3</v>
          </cell>
          <cell r="J180">
            <v>1.1901877496705238E-2</v>
          </cell>
          <cell r="K180">
            <v>2.2914455498173059E-2</v>
          </cell>
          <cell r="L180">
            <v>-1.2626912314520511E-2</v>
          </cell>
          <cell r="M180">
            <v>3.050956110865366E-2</v>
          </cell>
          <cell r="N180">
            <v>7.0413445309993605E-3</v>
          </cell>
          <cell r="O180">
            <v>1.7335966212273624E-2</v>
          </cell>
          <cell r="P180">
            <v>3.9071731403077514E-3</v>
          </cell>
          <cell r="Q180">
            <v>1.2915513626987396E-2</v>
          </cell>
          <cell r="R180">
            <v>-1.3388159853921611E-2</v>
          </cell>
          <cell r="S180">
            <v>-3.4578509025000925E-2</v>
          </cell>
          <cell r="T180">
            <v>-1.9472684759401782E-2</v>
          </cell>
          <cell r="U180">
            <v>-1.8568662867656238E-2</v>
          </cell>
          <cell r="V180">
            <v>2.5901567549165838E-2</v>
          </cell>
          <cell r="W180">
            <v>2.7237969427252429E-2</v>
          </cell>
          <cell r="X180">
            <v>1.9651942737140882E-2</v>
          </cell>
          <cell r="Y180">
            <v>-3.8774694431989332E-2</v>
          </cell>
          <cell r="Z180">
            <v>6.9213674038051121E-3</v>
          </cell>
          <cell r="AA180">
            <v>2.6890048104710962E-2</v>
          </cell>
          <cell r="AB180">
            <v>-1.0548894267272124E-2</v>
          </cell>
          <cell r="AC180">
            <v>-2.2353486302176817E-3</v>
          </cell>
          <cell r="AD180">
            <v>2.7952698156909594E-2</v>
          </cell>
          <cell r="AE180">
            <v>-1.885273170381585E-2</v>
          </cell>
          <cell r="AF180">
            <v>3.3939628385848408E-3</v>
          </cell>
          <cell r="AG180">
            <v>2.1525665332474242E-2</v>
          </cell>
          <cell r="AH180">
            <v>2.4988252768031183E-2</v>
          </cell>
          <cell r="AI180">
            <v>-6.2397187124274556E-3</v>
          </cell>
          <cell r="AJ180">
            <v>-1.0995172718999302E-2</v>
          </cell>
          <cell r="AK180">
            <v>-1.2819978726771097E-2</v>
          </cell>
          <cell r="AL180">
            <v>0.1245390805213773</v>
          </cell>
          <cell r="AM180">
            <v>-4.6428912048525062E-3</v>
          </cell>
          <cell r="AN180">
            <v>2.155622009107927E-2</v>
          </cell>
          <cell r="AO180">
            <v>6.8509971045997986E-3</v>
          </cell>
          <cell r="AP180">
            <v>-7.815260245673139E-3</v>
          </cell>
          <cell r="AQ180">
            <v>3.7279891182441682E-2</v>
          </cell>
          <cell r="AR180">
            <v>3.0076339316764678E-3</v>
          </cell>
          <cell r="AS180">
            <v>-3.1430268046116927E-2</v>
          </cell>
          <cell r="AT180">
            <v>-1.5770122510288309E-2</v>
          </cell>
          <cell r="AU180">
            <v>6.126801717908581E-3</v>
          </cell>
          <cell r="AV180">
            <v>5.54804909807598E-2</v>
          </cell>
          <cell r="AW180">
            <v>2.290635697721477E-3</v>
          </cell>
          <cell r="AX180">
            <v>4.8431108066381068E-2</v>
          </cell>
          <cell r="AY180">
            <v>-4.9583413895686435E-2</v>
          </cell>
          <cell r="AZ180">
            <v>8.3780775294581833E-3</v>
          </cell>
          <cell r="BA180">
            <v>2.0403537955030249E-2</v>
          </cell>
          <cell r="BB180">
            <v>2.9070496388072353E-2</v>
          </cell>
          <cell r="BC180">
            <v>0.17010926390736625</v>
          </cell>
        </row>
        <row r="181"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</row>
        <row r="182">
          <cell r="D182">
            <v>411771941.78228998</v>
          </cell>
          <cell r="E182">
            <v>1716709218.3984938</v>
          </cell>
          <cell r="F182">
            <v>360750670.66013455</v>
          </cell>
          <cell r="G182">
            <v>551022818.77098393</v>
          </cell>
          <cell r="H182">
            <v>389261253.51163125</v>
          </cell>
          <cell r="I182">
            <v>114862342.77290608</v>
          </cell>
          <cell r="J182">
            <v>591886536.3107208</v>
          </cell>
          <cell r="K182">
            <v>2709286530.3417621</v>
          </cell>
          <cell r="L182">
            <v>48736733.059632137</v>
          </cell>
          <cell r="M182">
            <v>463326058.21393883</v>
          </cell>
          <cell r="N182">
            <v>898928247.08868158</v>
          </cell>
          <cell r="O182">
            <v>52410312.91499602</v>
          </cell>
          <cell r="P182">
            <v>603774920.48773646</v>
          </cell>
          <cell r="Q182">
            <v>323833811.85737759</v>
          </cell>
          <cell r="R182">
            <v>67833354.536628023</v>
          </cell>
          <cell r="S182">
            <v>190461711.13520104</v>
          </cell>
          <cell r="T182">
            <v>509340951.05223888</v>
          </cell>
          <cell r="U182">
            <v>369309823.76638126</v>
          </cell>
          <cell r="V182">
            <v>704536312.17029178</v>
          </cell>
          <cell r="W182">
            <v>453652352.65887022</v>
          </cell>
          <cell r="X182">
            <v>358453297.57905221</v>
          </cell>
          <cell r="Y182">
            <v>205842088.51521757</v>
          </cell>
          <cell r="Z182">
            <v>751980791.76686382</v>
          </cell>
          <cell r="AA182">
            <v>55884630.771084897</v>
          </cell>
          <cell r="AB182">
            <v>177033251.86243266</v>
          </cell>
          <cell r="AC182">
            <v>251980958.59043622</v>
          </cell>
          <cell r="AD182">
            <v>199557138.0055649</v>
          </cell>
          <cell r="AE182">
            <v>169182093.57322553</v>
          </cell>
          <cell r="AF182">
            <v>246528366.56412074</v>
          </cell>
          <cell r="AG182">
            <v>240579344.83740321</v>
          </cell>
          <cell r="AH182">
            <v>165691438.73660412</v>
          </cell>
          <cell r="AI182">
            <v>289918303.56881136</v>
          </cell>
          <cell r="AJ182">
            <v>490556408.57381177</v>
          </cell>
          <cell r="AK182">
            <v>515654476.54467642</v>
          </cell>
          <cell r="AL182">
            <v>5897339.2377884984</v>
          </cell>
          <cell r="AM182">
            <v>327198697.1210947</v>
          </cell>
          <cell r="AN182">
            <v>348872893.90814507</v>
          </cell>
          <cell r="AO182">
            <v>285209395.76228213</v>
          </cell>
          <cell r="AP182">
            <v>35405708.540440537</v>
          </cell>
          <cell r="AQ182">
            <v>287976354.55480319</v>
          </cell>
          <cell r="AR182">
            <v>492984247.04929525</v>
          </cell>
          <cell r="AS182">
            <v>133679129.91863994</v>
          </cell>
          <cell r="AT182">
            <v>55297466.206816487</v>
          </cell>
          <cell r="AU182">
            <v>120706757.87034342</v>
          </cell>
          <cell r="AV182">
            <v>298571817.86531526</v>
          </cell>
          <cell r="AW182">
            <v>418697229.57583112</v>
          </cell>
          <cell r="AX182">
            <v>15378991.676362455</v>
          </cell>
          <cell r="AY182">
            <v>8103611.4037053213</v>
          </cell>
          <cell r="AZ182">
            <v>22391521.771321204</v>
          </cell>
          <cell r="BA182">
            <v>66818694.103123449</v>
          </cell>
          <cell r="BB182">
            <v>241576913.72559813</v>
          </cell>
          <cell r="BC182">
            <v>126215218.84095743</v>
          </cell>
        </row>
        <row r="183">
          <cell r="C183"/>
          <cell r="D183" t="e">
            <v>#REF!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I183" t="e">
            <v>#REF!</v>
          </cell>
          <cell r="J183" t="e">
            <v>#REF!</v>
          </cell>
          <cell r="K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 t="e">
            <v>#REF!</v>
          </cell>
          <cell r="Q183" t="e">
            <v>#REF!</v>
          </cell>
          <cell r="R183" t="e">
            <v>#REF!</v>
          </cell>
          <cell r="S183" t="e">
            <v>#REF!</v>
          </cell>
          <cell r="T183" t="e">
            <v>#REF!</v>
          </cell>
          <cell r="U183" t="e">
            <v>#REF!</v>
          </cell>
          <cell r="V183" t="e">
            <v>#REF!</v>
          </cell>
          <cell r="W183" t="e">
            <v>#REF!</v>
          </cell>
          <cell r="X183" t="e">
            <v>#REF!</v>
          </cell>
          <cell r="Y183" t="e">
            <v>#REF!</v>
          </cell>
          <cell r="Z183" t="e">
            <v>#REF!</v>
          </cell>
          <cell r="AA183" t="e">
            <v>#REF!</v>
          </cell>
          <cell r="AB183" t="e">
            <v>#REF!</v>
          </cell>
          <cell r="AC183" t="e">
            <v>#REF!</v>
          </cell>
          <cell r="AD183" t="e">
            <v>#REF!</v>
          </cell>
          <cell r="AE183" t="e">
            <v>#REF!</v>
          </cell>
          <cell r="AF183" t="e">
            <v>#REF!</v>
          </cell>
          <cell r="AG183" t="e">
            <v>#REF!</v>
          </cell>
          <cell r="AH183" t="e">
            <v>#REF!</v>
          </cell>
          <cell r="AI183" t="e">
            <v>#REF!</v>
          </cell>
          <cell r="AJ183" t="e">
            <v>#REF!</v>
          </cell>
          <cell r="AK183" t="e">
            <v>#REF!</v>
          </cell>
          <cell r="AL183" t="e">
            <v>#REF!</v>
          </cell>
          <cell r="AM183" t="e">
            <v>#REF!</v>
          </cell>
          <cell r="AN183" t="e">
            <v>#REF!</v>
          </cell>
          <cell r="AO183" t="e">
            <v>#REF!</v>
          </cell>
          <cell r="AP183" t="e">
            <v>#REF!</v>
          </cell>
          <cell r="AQ183" t="e">
            <v>#REF!</v>
          </cell>
          <cell r="AR183" t="e">
            <v>#REF!</v>
          </cell>
          <cell r="AS183" t="e">
            <v>#REF!</v>
          </cell>
          <cell r="AT183" t="e">
            <v>#REF!</v>
          </cell>
          <cell r="AU183" t="e">
            <v>#REF!</v>
          </cell>
          <cell r="AV183" t="e">
            <v>#REF!</v>
          </cell>
          <cell r="AW183" t="e">
            <v>#REF!</v>
          </cell>
          <cell r="AX183" t="e">
            <v>#REF!</v>
          </cell>
          <cell r="AY183" t="e">
            <v>#REF!</v>
          </cell>
          <cell r="AZ183" t="e">
            <v>#REF!</v>
          </cell>
          <cell r="BA183" t="e">
            <v>#REF!</v>
          </cell>
          <cell r="BB183" t="e">
            <v>#REF!</v>
          </cell>
          <cell r="BC183" t="e">
            <v>#REF!</v>
          </cell>
        </row>
        <row r="185">
          <cell r="D185">
            <v>0.30592188510968721</v>
          </cell>
          <cell r="E185">
            <v>0.16422622453144298</v>
          </cell>
          <cell r="F185">
            <v>0.34282058741216237</v>
          </cell>
          <cell r="G185">
            <v>0.15657893970578551</v>
          </cell>
          <cell r="H185">
            <v>0.1813901179099473</v>
          </cell>
          <cell r="I185">
            <v>-0.70497058488896869</v>
          </cell>
          <cell r="J185">
            <v>0.21300516327751917</v>
          </cell>
          <cell r="K185">
            <v>0.22161361077298292</v>
          </cell>
          <cell r="L185">
            <v>-0.64135925006424499</v>
          </cell>
          <cell r="M185">
            <v>0.22555032677011044</v>
          </cell>
          <cell r="N185">
            <v>0.10348574340124439</v>
          </cell>
          <cell r="O185">
            <v>-0.33225869879193715</v>
          </cell>
          <cell r="P185">
            <v>0.22798809180659507</v>
          </cell>
          <cell r="Q185">
            <v>0.28839729548648885</v>
          </cell>
          <cell r="R185">
            <v>0.44475248517880672</v>
          </cell>
          <cell r="S185">
            <v>0.27004449206283732</v>
          </cell>
          <cell r="T185">
            <v>0.27558694269569428</v>
          </cell>
          <cell r="U185">
            <v>0.2662526537826817</v>
          </cell>
          <cell r="V185">
            <v>0.1235456119883549</v>
          </cell>
          <cell r="W185">
            <v>0.15722093627129263</v>
          </cell>
          <cell r="X185">
            <v>0.13231169185533553</v>
          </cell>
          <cell r="Y185">
            <v>0.23997474219747961</v>
          </cell>
          <cell r="Z185">
            <v>0.15534781433597256</v>
          </cell>
          <cell r="AA185">
            <v>-5.6697601553793442E-3</v>
          </cell>
          <cell r="AB185">
            <v>0.18425805092784642</v>
          </cell>
          <cell r="AC185">
            <v>0.14855435797268801</v>
          </cell>
          <cell r="AD185">
            <v>0.20932002553889917</v>
          </cell>
          <cell r="AE185">
            <v>0.16540346783611737</v>
          </cell>
          <cell r="AF185">
            <v>0.29674249170706979</v>
          </cell>
          <cell r="AG185">
            <v>0.18836463051944574</v>
          </cell>
          <cell r="AH185">
            <v>0.19299257349504995</v>
          </cell>
          <cell r="AI185">
            <v>0.11022638394307815</v>
          </cell>
          <cell r="AJ185">
            <v>0.13172334043180323</v>
          </cell>
          <cell r="AK185">
            <v>3.7402473994615715E-2</v>
          </cell>
          <cell r="AL185">
            <v>5.1183582197078747E-2</v>
          </cell>
          <cell r="AM185">
            <v>0.22839385421885905</v>
          </cell>
          <cell r="AN185">
            <v>0.33133838736914667</v>
          </cell>
          <cell r="AO185">
            <v>0.1528177491177154</v>
          </cell>
          <cell r="AP185">
            <v>0.26873834938512653</v>
          </cell>
          <cell r="AQ185">
            <v>0.13787270751662262</v>
          </cell>
          <cell r="AR185">
            <v>0.14587068054303631</v>
          </cell>
          <cell r="AS185">
            <v>0.17096150657415854</v>
          </cell>
          <cell r="AT185">
            <v>0.29442531439688202</v>
          </cell>
          <cell r="AU185">
            <v>0.16704619101721452</v>
          </cell>
          <cell r="AV185">
            <v>0.20997092321405764</v>
          </cell>
          <cell r="AW185">
            <v>0.20659313656106981</v>
          </cell>
          <cell r="AX185">
            <v>0.48028176582918958</v>
          </cell>
          <cell r="AY185">
            <v>0.14323175864696602</v>
          </cell>
          <cell r="AZ185">
            <v>0.11248806313663273</v>
          </cell>
          <cell r="BA185">
            <v>0.14231106678357852</v>
          </cell>
          <cell r="BB185">
            <v>0.18304913482435614</v>
          </cell>
          <cell r="BC185">
            <v>0.42995543271778658</v>
          </cell>
        </row>
        <row r="188">
          <cell r="D188">
            <v>47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4 Est IP %"/>
      <sheetName val="FY24 Revenue Split"/>
      <sheetName val="FY23 IP Revenue %"/>
    </sheetNames>
    <sheetDataSet>
      <sheetData sheetId="0"/>
      <sheetData sheetId="1">
        <row r="4">
          <cell r="A4">
            <v>210001</v>
          </cell>
          <cell r="B4">
            <v>1</v>
          </cell>
          <cell r="C4" t="str">
            <v>Meritus</v>
          </cell>
          <cell r="D4">
            <v>478467240.21290272</v>
          </cell>
          <cell r="E4">
            <v>10523553.759515222</v>
          </cell>
          <cell r="F4">
            <v>488990793.97241795</v>
          </cell>
        </row>
        <row r="5">
          <cell r="A5">
            <v>210002</v>
          </cell>
          <cell r="B5">
            <v>2</v>
          </cell>
          <cell r="C5" t="str">
            <v>UMMC</v>
          </cell>
          <cell r="D5">
            <v>1860209912.0676138</v>
          </cell>
          <cell r="E5">
            <v>70094395.19501707</v>
          </cell>
          <cell r="F5">
            <v>1930304307.2626309</v>
          </cell>
        </row>
        <row r="6">
          <cell r="A6">
            <v>210003</v>
          </cell>
          <cell r="B6">
            <v>3</v>
          </cell>
          <cell r="C6" t="str">
            <v>UM-Capital Region</v>
          </cell>
          <cell r="D6">
            <v>408625194.51869267</v>
          </cell>
          <cell r="E6">
            <v>14796056.646656128</v>
          </cell>
          <cell r="F6">
            <v>423421251.16534883</v>
          </cell>
        </row>
        <row r="7">
          <cell r="A7">
            <v>210004</v>
          </cell>
          <cell r="B7">
            <v>4</v>
          </cell>
          <cell r="C7" t="str">
            <v>Holy Cross</v>
          </cell>
          <cell r="D7">
            <v>587039375.01186275</v>
          </cell>
          <cell r="E7">
            <v>15308063.476463437</v>
          </cell>
          <cell r="F7">
            <v>602347438.48832619</v>
          </cell>
        </row>
        <row r="8">
          <cell r="A8">
            <v>210005</v>
          </cell>
          <cell r="B8">
            <v>5</v>
          </cell>
          <cell r="C8" t="str">
            <v>Frederick</v>
          </cell>
          <cell r="D8">
            <v>415867328.57763761</v>
          </cell>
          <cell r="E8">
            <v>6665329.0530184684</v>
          </cell>
          <cell r="F8">
            <v>422532657.63065606</v>
          </cell>
        </row>
        <row r="9">
          <cell r="A9">
            <v>210006</v>
          </cell>
          <cell r="B9">
            <v>6</v>
          </cell>
          <cell r="C9" t="str">
            <v>UM-Harford</v>
          </cell>
          <cell r="D9">
            <v>32467909.280536726</v>
          </cell>
          <cell r="E9">
            <v>-18120364.361195497</v>
          </cell>
          <cell r="F9">
            <v>14347544.919341229</v>
          </cell>
        </row>
        <row r="10">
          <cell r="A10">
            <v>210008</v>
          </cell>
          <cell r="B10">
            <v>8</v>
          </cell>
          <cell r="C10" t="str">
            <v>Mercy</v>
          </cell>
          <cell r="D10">
            <v>663731829.67688894</v>
          </cell>
          <cell r="E10">
            <v>18577588.709641255</v>
          </cell>
          <cell r="F10">
            <v>682309418.38653016</v>
          </cell>
        </row>
        <row r="11">
          <cell r="A11">
            <v>210009</v>
          </cell>
          <cell r="B11">
            <v>9</v>
          </cell>
          <cell r="C11" t="str">
            <v>Johns Hopkins</v>
          </cell>
          <cell r="D11">
            <v>2994468469.324101</v>
          </cell>
          <cell r="E11">
            <v>104043145.72761801</v>
          </cell>
          <cell r="F11">
            <v>3098511615.0517192</v>
          </cell>
        </row>
        <row r="12">
          <cell r="A12">
            <v>210010</v>
          </cell>
          <cell r="B12">
            <v>10</v>
          </cell>
          <cell r="C12" t="str">
            <v>UM-Cambridge</v>
          </cell>
          <cell r="D12">
            <v>16590183.763506753</v>
          </cell>
          <cell r="E12">
            <v>805763.11016107595</v>
          </cell>
          <cell r="F12">
            <v>17395946.873667829</v>
          </cell>
        </row>
        <row r="13">
          <cell r="A13">
            <v>210011</v>
          </cell>
          <cell r="B13">
            <v>11</v>
          </cell>
          <cell r="C13" t="str">
            <v>St Agnes</v>
          </cell>
          <cell r="D13">
            <v>505842462.01089501</v>
          </cell>
          <cell r="E13">
            <v>12278765.620847734</v>
          </cell>
          <cell r="F13">
            <v>518121227.63174278</v>
          </cell>
        </row>
        <row r="14">
          <cell r="A14">
            <v>210012</v>
          </cell>
          <cell r="B14">
            <v>12</v>
          </cell>
          <cell r="C14" t="str">
            <v>Sinai</v>
          </cell>
          <cell r="D14">
            <v>936875960.22956717</v>
          </cell>
          <cell r="E14">
            <v>25961002.520245384</v>
          </cell>
          <cell r="F14">
            <v>962836962.7498126</v>
          </cell>
        </row>
        <row r="15">
          <cell r="A15">
            <v>210013</v>
          </cell>
          <cell r="B15">
            <v>13</v>
          </cell>
          <cell r="C15" t="str">
            <v>Grace Medical Center</v>
          </cell>
          <cell r="D15">
            <v>32620708.228135515</v>
          </cell>
          <cell r="E15">
            <v>917193.10242880345</v>
          </cell>
          <cell r="F15">
            <v>33537901.33056432</v>
          </cell>
        </row>
        <row r="16">
          <cell r="A16">
            <v>210015</v>
          </cell>
          <cell r="B16">
            <v>15</v>
          </cell>
          <cell r="C16" t="str">
            <v>MedStar Franklin Sq</v>
          </cell>
          <cell r="D16">
            <v>656876654.69516695</v>
          </cell>
          <cell r="E16">
            <v>28515192.711193129</v>
          </cell>
          <cell r="F16">
            <v>685391847.40636003</v>
          </cell>
        </row>
        <row r="17">
          <cell r="A17">
            <v>210016</v>
          </cell>
          <cell r="B17">
            <v>16</v>
          </cell>
          <cell r="C17" t="str">
            <v>Adventist White Oak</v>
          </cell>
          <cell r="D17">
            <v>359090951.98432088</v>
          </cell>
          <cell r="E17">
            <v>11484471.896663871</v>
          </cell>
          <cell r="F17">
            <v>370575423.88098472</v>
          </cell>
        </row>
        <row r="18">
          <cell r="A18">
            <v>210017</v>
          </cell>
          <cell r="B18">
            <v>17</v>
          </cell>
          <cell r="C18" t="str">
            <v>Garrett</v>
          </cell>
          <cell r="D18">
            <v>90729925.73505494</v>
          </cell>
          <cell r="E18">
            <v>4317953.6528911572</v>
          </cell>
          <cell r="F18">
            <v>95047879.387946099</v>
          </cell>
        </row>
        <row r="19">
          <cell r="A19">
            <v>210018</v>
          </cell>
          <cell r="B19">
            <v>18</v>
          </cell>
          <cell r="C19" t="str">
            <v>MedStar Montgomery</v>
          </cell>
          <cell r="D19">
            <v>213390717.75717419</v>
          </cell>
          <cell r="E19">
            <v>8945863.2201561946</v>
          </cell>
          <cell r="F19">
            <v>222336580.97733039</v>
          </cell>
        </row>
        <row r="20">
          <cell r="A20">
            <v>210019</v>
          </cell>
          <cell r="B20">
            <v>19</v>
          </cell>
          <cell r="C20" t="str">
            <v>Peninsula</v>
          </cell>
          <cell r="D20">
            <v>594536498.83210492</v>
          </cell>
          <cell r="E20">
            <v>15572403.228377394</v>
          </cell>
          <cell r="F20">
            <v>603696200.6961627</v>
          </cell>
        </row>
        <row r="21">
          <cell r="A21">
            <v>210022</v>
          </cell>
          <cell r="B21">
            <v>22</v>
          </cell>
          <cell r="C21" t="str">
            <v>Suburban</v>
          </cell>
          <cell r="D21">
            <v>418575046.77583349</v>
          </cell>
          <cell r="E21">
            <v>12930464.686382428</v>
          </cell>
          <cell r="F21">
            <v>431505511.4622159</v>
          </cell>
        </row>
        <row r="22">
          <cell r="A22">
            <v>210023</v>
          </cell>
          <cell r="B22">
            <v>23</v>
          </cell>
          <cell r="C22" t="str">
            <v>Anne Arundel</v>
          </cell>
          <cell r="D22">
            <v>729263073.47058678</v>
          </cell>
          <cell r="E22">
            <v>15079932.015978321</v>
          </cell>
          <cell r="F22">
            <v>744343005.48656511</v>
          </cell>
        </row>
        <row r="23">
          <cell r="A23">
            <v>210024</v>
          </cell>
          <cell r="B23">
            <v>24</v>
          </cell>
          <cell r="C23" t="str">
            <v>MedStar Union</v>
          </cell>
          <cell r="D23">
            <v>483741861.21753514</v>
          </cell>
          <cell r="E23">
            <v>13957926.483512674</v>
          </cell>
          <cell r="F23">
            <v>497699787.70104784</v>
          </cell>
        </row>
        <row r="24">
          <cell r="A24">
            <v>210027</v>
          </cell>
          <cell r="B24">
            <v>27</v>
          </cell>
          <cell r="C24" t="str">
            <v>Western MD</v>
          </cell>
          <cell r="D24">
            <v>380094961.22715306</v>
          </cell>
          <cell r="E24">
            <v>13711874.101175426</v>
          </cell>
          <cell r="F24">
            <v>393806835.32832849</v>
          </cell>
        </row>
        <row r="25">
          <cell r="A25">
            <v>210028</v>
          </cell>
          <cell r="B25">
            <v>28</v>
          </cell>
          <cell r="C25" t="str">
            <v>MedStar St Mary's</v>
          </cell>
          <cell r="D25">
            <v>225605607.1087667</v>
          </cell>
          <cell r="E25">
            <v>10383097.853655715</v>
          </cell>
          <cell r="F25">
            <v>235988704.96242243</v>
          </cell>
        </row>
        <row r="26">
          <cell r="A26">
            <v>210029</v>
          </cell>
          <cell r="B26">
            <v>29</v>
          </cell>
          <cell r="C26" t="str">
            <v>JH - Bayview</v>
          </cell>
          <cell r="D26">
            <v>802740031.72143054</v>
          </cell>
          <cell r="E26">
            <v>27602876.971808698</v>
          </cell>
          <cell r="F26">
            <v>830342908.69323921</v>
          </cell>
        </row>
        <row r="27">
          <cell r="A27">
            <v>210030</v>
          </cell>
          <cell r="B27">
            <v>30</v>
          </cell>
          <cell r="C27" t="str">
            <v>UM-Chestertown</v>
          </cell>
          <cell r="D27">
            <v>50942798.915876739</v>
          </cell>
          <cell r="E27">
            <v>2638571.0568907256</v>
          </cell>
          <cell r="F27">
            <v>53581369.972767465</v>
          </cell>
        </row>
        <row r="28">
          <cell r="A28">
            <v>210032</v>
          </cell>
          <cell r="B28">
            <v>32</v>
          </cell>
          <cell r="C28" t="str">
            <v>ChristianaCare, Union</v>
          </cell>
          <cell r="D28">
            <v>195254332.18508387</v>
          </cell>
          <cell r="E28">
            <v>10315943.701963266</v>
          </cell>
          <cell r="F28">
            <v>205570275.88704714</v>
          </cell>
        </row>
        <row r="29">
          <cell r="A29">
            <v>210033</v>
          </cell>
          <cell r="B29">
            <v>33</v>
          </cell>
          <cell r="C29" t="str">
            <v>Carroll</v>
          </cell>
          <cell r="D29">
            <v>271856626.54364073</v>
          </cell>
          <cell r="E29">
            <v>22423554.614259414</v>
          </cell>
          <cell r="F29">
            <v>294280181.15790015</v>
          </cell>
        </row>
        <row r="30">
          <cell r="A30">
            <v>210034</v>
          </cell>
          <cell r="B30">
            <v>34</v>
          </cell>
          <cell r="C30" t="str">
            <v>MedStar Harbor</v>
          </cell>
          <cell r="D30">
            <v>214859167.96876401</v>
          </cell>
          <cell r="E30">
            <v>9758248.3076302242</v>
          </cell>
          <cell r="F30">
            <v>224617416.27639422</v>
          </cell>
        </row>
        <row r="31">
          <cell r="A31">
            <v>210035</v>
          </cell>
          <cell r="B31">
            <v>35</v>
          </cell>
          <cell r="C31" t="str">
            <v>UM-Charles Regional</v>
          </cell>
          <cell r="D31">
            <v>184304661.70522583</v>
          </cell>
          <cell r="E31">
            <v>6204788.4403097099</v>
          </cell>
          <cell r="F31">
            <v>190509450.14553553</v>
          </cell>
        </row>
        <row r="32">
          <cell r="A32">
            <v>210037</v>
          </cell>
          <cell r="B32">
            <v>37</v>
          </cell>
          <cell r="C32" t="str">
            <v>UM-Easton</v>
          </cell>
          <cell r="D32">
            <v>289195333.10398871</v>
          </cell>
          <cell r="E32">
            <v>7928601.0246960633</v>
          </cell>
          <cell r="F32">
            <v>297123934.12868476</v>
          </cell>
        </row>
        <row r="33">
          <cell r="A33">
            <v>210038</v>
          </cell>
          <cell r="B33">
            <v>38</v>
          </cell>
          <cell r="C33" t="str">
            <v>UM-Midtown</v>
          </cell>
          <cell r="D33">
            <v>268984437.69158345</v>
          </cell>
          <cell r="E33">
            <v>9640795.8591426238</v>
          </cell>
          <cell r="F33">
            <v>278625233.55072606</v>
          </cell>
        </row>
        <row r="34">
          <cell r="A34">
            <v>210039</v>
          </cell>
          <cell r="B34">
            <v>39</v>
          </cell>
          <cell r="C34" t="str">
            <v>Calvert</v>
          </cell>
          <cell r="D34">
            <v>179940482.61116764</v>
          </cell>
          <cell r="E34">
            <v>8718103.7143400442</v>
          </cell>
          <cell r="F34">
            <v>188658586.32550767</v>
          </cell>
        </row>
        <row r="35">
          <cell r="A35">
            <v>210040</v>
          </cell>
          <cell r="B35">
            <v>40</v>
          </cell>
          <cell r="C35" t="str">
            <v>Northwest</v>
          </cell>
          <cell r="D35">
            <v>301542118.3628397</v>
          </cell>
          <cell r="E35">
            <v>11291517.948482068</v>
          </cell>
          <cell r="F35">
            <v>312833636.31132179</v>
          </cell>
        </row>
        <row r="36">
          <cell r="A36">
            <v>210043</v>
          </cell>
          <cell r="B36">
            <v>43</v>
          </cell>
          <cell r="C36" t="str">
            <v>UM-BWMC</v>
          </cell>
          <cell r="D36">
            <v>520032689.70072818</v>
          </cell>
          <cell r="E36">
            <v>15322830.379740795</v>
          </cell>
          <cell r="F36">
            <v>535355520.08046895</v>
          </cell>
        </row>
        <row r="37">
          <cell r="A37">
            <v>210044</v>
          </cell>
          <cell r="B37">
            <v>44</v>
          </cell>
          <cell r="C37" t="str">
            <v>GBMC</v>
          </cell>
          <cell r="D37">
            <v>506164529.04853487</v>
          </cell>
          <cell r="E37">
            <v>17589460.532522477</v>
          </cell>
          <cell r="F37">
            <v>523753989.58105737</v>
          </cell>
        </row>
        <row r="38">
          <cell r="A38">
            <v>210045</v>
          </cell>
          <cell r="B38">
            <v>45</v>
          </cell>
          <cell r="C38" t="str">
            <v>McCready</v>
          </cell>
          <cell r="D38">
            <v>0</v>
          </cell>
          <cell r="E38">
            <v>0</v>
          </cell>
          <cell r="F38">
            <v>6412701.3643195629</v>
          </cell>
        </row>
        <row r="39">
          <cell r="A39">
            <v>210048</v>
          </cell>
          <cell r="B39">
            <v>48</v>
          </cell>
          <cell r="C39" t="str">
            <v>Howard County</v>
          </cell>
          <cell r="D39">
            <v>358586017.90617651</v>
          </cell>
          <cell r="E39">
            <v>14174242.294226985</v>
          </cell>
          <cell r="F39">
            <v>372760260.20040351</v>
          </cell>
        </row>
        <row r="40">
          <cell r="A40">
            <v>210049</v>
          </cell>
          <cell r="B40">
            <v>49</v>
          </cell>
          <cell r="C40" t="str">
            <v>UM-Upper Chesapeake</v>
          </cell>
          <cell r="D40">
            <v>442899244.6762622</v>
          </cell>
          <cell r="E40">
            <v>-31170925.139605489</v>
          </cell>
          <cell r="F40">
            <v>411728319.53665674</v>
          </cell>
        </row>
        <row r="41">
          <cell r="A41">
            <v>210051</v>
          </cell>
          <cell r="B41">
            <v>51</v>
          </cell>
          <cell r="C41" t="str">
            <v>Doctors</v>
          </cell>
          <cell r="D41">
            <v>300037284.9478721</v>
          </cell>
          <cell r="E41">
            <v>10332742.253007546</v>
          </cell>
          <cell r="F41">
            <v>310370027.20087963</v>
          </cell>
        </row>
        <row r="42">
          <cell r="A42">
            <v>210055</v>
          </cell>
          <cell r="B42">
            <v>55</v>
          </cell>
          <cell r="C42" t="str">
            <v>UM-Laurel</v>
          </cell>
          <cell r="D42">
            <v>40869720.742262602</v>
          </cell>
          <cell r="E42">
            <v>1511180.7877492267</v>
          </cell>
          <cell r="F42">
            <v>42380901.530011825</v>
          </cell>
        </row>
        <row r="43">
          <cell r="A43">
            <v>210056</v>
          </cell>
          <cell r="B43">
            <v>2004</v>
          </cell>
          <cell r="C43" t="str">
            <v>MedStar Good Sam</v>
          </cell>
          <cell r="D43">
            <v>310989150.36451924</v>
          </cell>
          <cell r="E43">
            <v>7166095.3905466534</v>
          </cell>
          <cell r="F43">
            <v>318155245.75506592</v>
          </cell>
        </row>
        <row r="44">
          <cell r="A44">
            <v>210057</v>
          </cell>
          <cell r="B44">
            <v>5050</v>
          </cell>
          <cell r="C44" t="str">
            <v>Shady Grove</v>
          </cell>
          <cell r="D44">
            <v>520762553.27869415</v>
          </cell>
          <cell r="E44">
            <v>9909150.3780739233</v>
          </cell>
          <cell r="F44">
            <v>530671703.65676808</v>
          </cell>
        </row>
        <row r="45">
          <cell r="A45">
            <v>210058</v>
          </cell>
          <cell r="B45">
            <v>2001</v>
          </cell>
          <cell r="C45" t="str">
            <v>UMROI</v>
          </cell>
          <cell r="D45">
            <v>143429729.46377787</v>
          </cell>
          <cell r="E45">
            <v>3910276.8170523355</v>
          </cell>
          <cell r="F45">
            <v>147340006.2808302</v>
          </cell>
        </row>
        <row r="46">
          <cell r="A46">
            <v>210060</v>
          </cell>
          <cell r="B46">
            <v>60</v>
          </cell>
          <cell r="C46" t="str">
            <v>Ft Washington</v>
          </cell>
          <cell r="D46">
            <v>67382848.520545706</v>
          </cell>
          <cell r="E46">
            <v>1048141.1170682944</v>
          </cell>
          <cell r="F46">
            <v>68430989.637613997</v>
          </cell>
        </row>
        <row r="47">
          <cell r="A47">
            <v>210061</v>
          </cell>
          <cell r="B47">
            <v>61</v>
          </cell>
          <cell r="C47" t="str">
            <v>Atlantic General</v>
          </cell>
          <cell r="D47">
            <v>130991802.29107995</v>
          </cell>
          <cell r="E47">
            <v>4503458.4946077308</v>
          </cell>
          <cell r="F47">
            <v>135495260.78568769</v>
          </cell>
        </row>
        <row r="48">
          <cell r="A48">
            <v>210062</v>
          </cell>
          <cell r="B48">
            <v>62</v>
          </cell>
          <cell r="C48" t="str">
            <v>MedStar Southern MD</v>
          </cell>
          <cell r="D48">
            <v>326791213.78018486</v>
          </cell>
          <cell r="E48">
            <v>11026934.407472901</v>
          </cell>
          <cell r="F48">
            <v>337818148.18765777</v>
          </cell>
        </row>
        <row r="49">
          <cell r="A49">
            <v>210063</v>
          </cell>
          <cell r="B49">
            <v>63</v>
          </cell>
          <cell r="C49" t="str">
            <v>UM-St Joe</v>
          </cell>
          <cell r="D49">
            <v>474406597.56226277</v>
          </cell>
          <cell r="E49">
            <v>12505267.958303027</v>
          </cell>
          <cell r="F49">
            <v>486911865.52056581</v>
          </cell>
        </row>
        <row r="50">
          <cell r="A50">
            <v>210087</v>
          </cell>
          <cell r="B50">
            <v>87</v>
          </cell>
          <cell r="C50" t="str">
            <v>Germantown ED</v>
          </cell>
          <cell r="D50">
            <v>18732354.184674501</v>
          </cell>
          <cell r="E50">
            <v>-176818.18806648499</v>
          </cell>
          <cell r="F50">
            <v>18555535.996608015</v>
          </cell>
        </row>
        <row r="51">
          <cell r="A51">
            <v>210088</v>
          </cell>
          <cell r="B51">
            <v>88</v>
          </cell>
          <cell r="C51" t="str">
            <v>UM-Queen Anne's ED</v>
          </cell>
          <cell r="D51">
            <v>9117829.309876183</v>
          </cell>
          <cell r="E51">
            <v>-30602.111491818716</v>
          </cell>
          <cell r="F51">
            <v>9087227.1983843651</v>
          </cell>
        </row>
        <row r="52">
          <cell r="A52">
            <v>210333</v>
          </cell>
          <cell r="B52">
            <v>333</v>
          </cell>
          <cell r="C52" t="str">
            <v>UM-Bowie ED</v>
          </cell>
          <cell r="D52">
            <v>24022951.327084828</v>
          </cell>
          <cell r="E52">
            <v>21844.493913993982</v>
          </cell>
          <cell r="F52">
            <v>24044795.820998821</v>
          </cell>
        </row>
        <row r="53">
          <cell r="A53">
            <v>210064</v>
          </cell>
          <cell r="B53">
            <v>5033</v>
          </cell>
          <cell r="C53" t="str">
            <v>Levindale</v>
          </cell>
          <cell r="D53">
            <v>71163455.210322335</v>
          </cell>
          <cell r="E53">
            <v>4074895.8554964205</v>
          </cell>
          <cell r="F53">
            <v>75238351.065818757</v>
          </cell>
        </row>
        <row r="54">
          <cell r="A54">
            <v>218992</v>
          </cell>
          <cell r="B54">
            <v>8992</v>
          </cell>
          <cell r="C54" t="str">
            <v>UM-Shock Trauma</v>
          </cell>
          <cell r="D54">
            <v>268234656.5864355</v>
          </cell>
          <cell r="E54">
            <v>6615186.3233025931</v>
          </cell>
          <cell r="F54">
            <v>274849842.90973806</v>
          </cell>
        </row>
        <row r="55">
          <cell r="A55">
            <v>210065</v>
          </cell>
          <cell r="B55">
            <v>65</v>
          </cell>
          <cell r="C55" t="str">
            <v>HC Germantown</v>
          </cell>
          <cell r="D55">
            <v>155306535.11802444</v>
          </cell>
          <cell r="E55">
            <v>8200108.4868946671</v>
          </cell>
          <cell r="F55">
            <v>163506643.60491911</v>
          </cell>
        </row>
        <row r="57">
          <cell r="A57" t="str">
            <v>Statewide</v>
          </cell>
          <cell r="C57" t="str">
            <v>Statewide</v>
          </cell>
          <cell r="D57">
            <v>20534253026.534958</v>
          </cell>
          <cell r="E57">
            <v>609806144.58074188</v>
          </cell>
          <cell r="F57">
            <v>21144059171.115696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over Sheet"/>
      <sheetName val="2.Data Dictionary"/>
      <sheetName val="3.Summary"/>
      <sheetName val="4. PAU Readmissions Performance"/>
      <sheetName val="5. PQI Avoid Admits Performance"/>
      <sheetName val="6. PDI Avoid Admits Perform"/>
    </sheetNames>
    <sheetDataSet>
      <sheetData sheetId="0"/>
      <sheetData sheetId="1"/>
      <sheetData sheetId="2"/>
      <sheetData sheetId="3">
        <row r="9">
          <cell r="A9">
            <v>210001</v>
          </cell>
          <cell r="B9" t="str">
            <v>Meritus</v>
          </cell>
          <cell r="C9">
            <v>494809756</v>
          </cell>
          <cell r="D9">
            <v>2162</v>
          </cell>
          <cell r="E9">
            <v>2057</v>
          </cell>
          <cell r="F9">
            <v>33419465.190000001</v>
          </cell>
          <cell r="G9">
            <v>16246.701999999999</v>
          </cell>
          <cell r="H9">
            <v>35125368.859999999</v>
          </cell>
          <cell r="I9">
            <v>7.0987599999999998E-2</v>
          </cell>
        </row>
        <row r="10">
          <cell r="A10">
            <v>210002</v>
          </cell>
          <cell r="B10" t="str">
            <v>UMMS- UMMC</v>
          </cell>
          <cell r="C10">
            <v>2256467944</v>
          </cell>
          <cell r="D10">
            <v>2568</v>
          </cell>
          <cell r="E10">
            <v>1301</v>
          </cell>
          <cell r="F10">
            <v>53844176.990000002</v>
          </cell>
          <cell r="G10">
            <v>41386.762000000002</v>
          </cell>
          <cell r="H10">
            <v>106281204.08</v>
          </cell>
          <cell r="I10">
            <v>4.7100700000000002E-2</v>
          </cell>
        </row>
        <row r="11">
          <cell r="A11">
            <v>210003</v>
          </cell>
          <cell r="B11" t="str">
            <v>UMMS- Capital Region</v>
          </cell>
          <cell r="C11">
            <v>450109777</v>
          </cell>
          <cell r="D11">
            <v>1076</v>
          </cell>
          <cell r="E11">
            <v>501</v>
          </cell>
          <cell r="F11">
            <v>13050254.039999999</v>
          </cell>
          <cell r="G11">
            <v>26048.411</v>
          </cell>
          <cell r="H11">
            <v>28028090.510000002</v>
          </cell>
          <cell r="I11">
            <v>6.2269499999999998E-2</v>
          </cell>
        </row>
        <row r="12">
          <cell r="A12">
            <v>210004</v>
          </cell>
          <cell r="B12" t="str">
            <v>Trinity - Holy Cross</v>
          </cell>
          <cell r="C12">
            <v>614468293</v>
          </cell>
          <cell r="D12">
            <v>1979</v>
          </cell>
          <cell r="E12">
            <v>1261</v>
          </cell>
          <cell r="F12">
            <v>25329660.620000001</v>
          </cell>
          <cell r="G12">
            <v>20086.963</v>
          </cell>
          <cell r="H12">
            <v>39752100.210000001</v>
          </cell>
          <cell r="I12">
            <v>6.4693500000000001E-2</v>
          </cell>
        </row>
        <row r="13">
          <cell r="A13">
            <v>210005</v>
          </cell>
          <cell r="B13" t="str">
            <v>Frederick</v>
          </cell>
          <cell r="C13">
            <v>436456788</v>
          </cell>
          <cell r="D13">
            <v>1675</v>
          </cell>
          <cell r="E13">
            <v>1486</v>
          </cell>
          <cell r="F13">
            <v>23153228.699999999</v>
          </cell>
          <cell r="G13">
            <v>15580.907999999999</v>
          </cell>
          <cell r="H13">
            <v>26098020.239999998</v>
          </cell>
          <cell r="I13">
            <v>5.97952E-2</v>
          </cell>
        </row>
        <row r="14">
          <cell r="A14">
            <v>210008</v>
          </cell>
          <cell r="B14" t="str">
            <v>Mercy</v>
          </cell>
          <cell r="C14">
            <v>695661762</v>
          </cell>
          <cell r="D14">
            <v>1106</v>
          </cell>
          <cell r="E14">
            <v>632</v>
          </cell>
          <cell r="F14">
            <v>12740147.33</v>
          </cell>
          <cell r="G14">
            <v>20158.460999999999</v>
          </cell>
          <cell r="H14">
            <v>22295257.829999998</v>
          </cell>
          <cell r="I14">
            <v>3.2049000000000001E-2</v>
          </cell>
        </row>
        <row r="15">
          <cell r="A15">
            <v>210009</v>
          </cell>
          <cell r="B15" t="str">
            <v>JHH- Johns Hopkins</v>
          </cell>
          <cell r="C15">
            <v>3180053397</v>
          </cell>
          <cell r="D15">
            <v>4389</v>
          </cell>
          <cell r="E15">
            <v>3039</v>
          </cell>
          <cell r="F15">
            <v>103647301.34999999</v>
          </cell>
          <cell r="G15">
            <v>34105.726000000002</v>
          </cell>
          <cell r="H15">
            <v>149690031.47</v>
          </cell>
          <cell r="I15">
            <v>4.7071500000000002E-2</v>
          </cell>
        </row>
        <row r="16">
          <cell r="A16">
            <v>210011</v>
          </cell>
          <cell r="B16" t="str">
            <v>Saint Agnes</v>
          </cell>
          <cell r="C16">
            <v>518077450</v>
          </cell>
          <cell r="D16">
            <v>1484</v>
          </cell>
          <cell r="E16">
            <v>868</v>
          </cell>
          <cell r="F16">
            <v>22507213.760000002</v>
          </cell>
          <cell r="G16">
            <v>25929.97</v>
          </cell>
          <cell r="H16">
            <v>38480075.140000001</v>
          </cell>
          <cell r="I16">
            <v>7.4274800000000002E-2</v>
          </cell>
        </row>
        <row r="17">
          <cell r="A17">
            <v>210012</v>
          </cell>
          <cell r="B17" t="str">
            <v>Lifebridge- Sinai</v>
          </cell>
          <cell r="C17">
            <v>962689728</v>
          </cell>
          <cell r="D17">
            <v>1909</v>
          </cell>
          <cell r="E17">
            <v>929</v>
          </cell>
          <cell r="F17">
            <v>27024372.559999999</v>
          </cell>
          <cell r="G17">
            <v>29089.743999999999</v>
          </cell>
          <cell r="H17">
            <v>55532322.090000004</v>
          </cell>
          <cell r="I17">
            <v>5.76845E-2</v>
          </cell>
        </row>
        <row r="18">
          <cell r="A18">
            <v>210015</v>
          </cell>
          <cell r="B18" t="str">
            <v>MedStar- Franklin Square</v>
          </cell>
          <cell r="C18">
            <v>699844983</v>
          </cell>
          <cell r="D18">
            <v>2447</v>
          </cell>
          <cell r="E18">
            <v>1592</v>
          </cell>
          <cell r="F18">
            <v>29407872.030000001</v>
          </cell>
          <cell r="G18">
            <v>18472.280999999999</v>
          </cell>
          <cell r="H18">
            <v>45201672.649999999</v>
          </cell>
          <cell r="I18">
            <v>6.4588099999999996E-2</v>
          </cell>
        </row>
        <row r="19">
          <cell r="A19">
            <v>210016</v>
          </cell>
          <cell r="B19" t="str">
            <v>Adventist- White Oak</v>
          </cell>
          <cell r="C19">
            <v>380039914</v>
          </cell>
          <cell r="D19">
            <v>1212</v>
          </cell>
          <cell r="E19">
            <v>757</v>
          </cell>
          <cell r="F19">
            <v>16448512.789999999</v>
          </cell>
          <cell r="G19">
            <v>21728.550999999999</v>
          </cell>
          <cell r="H19">
            <v>26335003.300000001</v>
          </cell>
          <cell r="I19">
            <v>6.9295399999999993E-2</v>
          </cell>
        </row>
        <row r="20">
          <cell r="A20">
            <v>210017</v>
          </cell>
          <cell r="B20" t="str">
            <v>Garrett</v>
          </cell>
          <cell r="C20">
            <v>96456531</v>
          </cell>
          <cell r="D20">
            <v>136</v>
          </cell>
          <cell r="E20">
            <v>122</v>
          </cell>
          <cell r="F20">
            <v>1938202.19</v>
          </cell>
          <cell r="G20">
            <v>15886.903</v>
          </cell>
          <cell r="H20">
            <v>2160618.83</v>
          </cell>
          <cell r="I20">
            <v>2.23999E-2</v>
          </cell>
        </row>
        <row r="21">
          <cell r="A21">
            <v>210018</v>
          </cell>
          <cell r="B21" t="str">
            <v>MedStar- Montgomery</v>
          </cell>
          <cell r="C21">
            <v>228808221</v>
          </cell>
          <cell r="D21">
            <v>817</v>
          </cell>
          <cell r="E21">
            <v>553</v>
          </cell>
          <cell r="F21">
            <v>9382415.9399999995</v>
          </cell>
          <cell r="G21">
            <v>16966.394</v>
          </cell>
          <cell r="H21">
            <v>13861543.98</v>
          </cell>
          <cell r="I21">
            <v>6.0581500000000003E-2</v>
          </cell>
        </row>
        <row r="22">
          <cell r="A22">
            <v>210019</v>
          </cell>
          <cell r="B22" t="str">
            <v>Tidal- Peninsula</v>
          </cell>
          <cell r="C22">
            <v>623366544</v>
          </cell>
          <cell r="D22">
            <v>1703</v>
          </cell>
          <cell r="E22">
            <v>1601</v>
          </cell>
          <cell r="F22">
            <v>29614158.859999999</v>
          </cell>
          <cell r="G22">
            <v>18497.288</v>
          </cell>
          <cell r="H22">
            <v>31500882.289999999</v>
          </cell>
          <cell r="I22">
            <v>5.0533500000000002E-2</v>
          </cell>
        </row>
        <row r="23">
          <cell r="A23">
            <v>210022</v>
          </cell>
          <cell r="B23" t="str">
            <v>JHH- Suburban</v>
          </cell>
          <cell r="C23">
            <v>441639383</v>
          </cell>
          <cell r="D23">
            <v>1400</v>
          </cell>
          <cell r="E23">
            <v>995</v>
          </cell>
          <cell r="F23">
            <v>18602381.859999999</v>
          </cell>
          <cell r="G23">
            <v>18695.861000000001</v>
          </cell>
          <cell r="H23">
            <v>26174205.629999999</v>
          </cell>
          <cell r="I23">
            <v>5.9265999999999999E-2</v>
          </cell>
        </row>
        <row r="24">
          <cell r="A24">
            <v>210023</v>
          </cell>
          <cell r="B24" t="str">
            <v>Luminis- Anne Arundel</v>
          </cell>
          <cell r="C24">
            <v>758821697</v>
          </cell>
          <cell r="D24">
            <v>2580</v>
          </cell>
          <cell r="E24">
            <v>2049</v>
          </cell>
          <cell r="F24">
            <v>34981768.700000003</v>
          </cell>
          <cell r="G24">
            <v>17072.606</v>
          </cell>
          <cell r="H24">
            <v>44047322.229999997</v>
          </cell>
          <cell r="I24">
            <v>5.8047000000000001E-2</v>
          </cell>
        </row>
        <row r="25">
          <cell r="A25">
            <v>210024</v>
          </cell>
          <cell r="B25" t="str">
            <v>MedStar- Union Mem</v>
          </cell>
          <cell r="C25">
            <v>502026996</v>
          </cell>
          <cell r="D25">
            <v>1252</v>
          </cell>
          <cell r="E25">
            <v>529</v>
          </cell>
          <cell r="F25">
            <v>15062025.24</v>
          </cell>
          <cell r="G25">
            <v>28472.637999999999</v>
          </cell>
          <cell r="H25">
            <v>35647742.159999996</v>
          </cell>
          <cell r="I25">
            <v>7.1007600000000004E-2</v>
          </cell>
        </row>
        <row r="26">
          <cell r="A26">
            <v>210027</v>
          </cell>
          <cell r="B26" t="str">
            <v>Western Maryland</v>
          </cell>
          <cell r="C26">
            <v>399963523</v>
          </cell>
          <cell r="D26">
            <v>1021</v>
          </cell>
          <cell r="E26">
            <v>1007</v>
          </cell>
          <cell r="F26">
            <v>20849075.620000001</v>
          </cell>
          <cell r="G26">
            <v>20704.147000000001</v>
          </cell>
          <cell r="H26">
            <v>21138933.670000002</v>
          </cell>
          <cell r="I26">
            <v>5.2852200000000002E-2</v>
          </cell>
        </row>
        <row r="27">
          <cell r="A27">
            <v>210028</v>
          </cell>
          <cell r="B27" t="str">
            <v>MedStar- St. Mary's</v>
          </cell>
          <cell r="C27">
            <v>239708233</v>
          </cell>
          <cell r="D27">
            <v>622</v>
          </cell>
          <cell r="E27">
            <v>522</v>
          </cell>
          <cell r="F27">
            <v>8833807.75</v>
          </cell>
          <cell r="G27">
            <v>16923.003000000001</v>
          </cell>
          <cell r="H27">
            <v>10526108.09</v>
          </cell>
          <cell r="I27">
            <v>4.3912199999999998E-2</v>
          </cell>
        </row>
        <row r="28">
          <cell r="A28">
            <v>210029</v>
          </cell>
          <cell r="B28" t="str">
            <v>JHH- Bayview</v>
          </cell>
          <cell r="C28">
            <v>835841221</v>
          </cell>
          <cell r="D28">
            <v>1801</v>
          </cell>
          <cell r="E28">
            <v>967</v>
          </cell>
          <cell r="F28">
            <v>26298773.850000001</v>
          </cell>
          <cell r="G28">
            <v>27196.25</v>
          </cell>
          <cell r="H28">
            <v>48980446.439999998</v>
          </cell>
          <cell r="I28">
            <v>5.8600199999999998E-2</v>
          </cell>
        </row>
        <row r="29">
          <cell r="A29">
            <v>210030</v>
          </cell>
          <cell r="B29" t="str">
            <v>UMMS- Chestertown</v>
          </cell>
          <cell r="C29">
            <v>54051403</v>
          </cell>
          <cell r="D29">
            <v>66</v>
          </cell>
          <cell r="E29">
            <v>32</v>
          </cell>
          <cell r="F29">
            <v>734043.93</v>
          </cell>
          <cell r="G29">
            <v>22938.873</v>
          </cell>
          <cell r="H29">
            <v>1513965.61</v>
          </cell>
          <cell r="I29">
            <v>2.8009699999999998E-2</v>
          </cell>
        </row>
        <row r="30">
          <cell r="A30">
            <v>210032</v>
          </cell>
          <cell r="B30" t="str">
            <v>ChristianaCare, Union</v>
          </cell>
          <cell r="C30">
            <v>204643751</v>
          </cell>
          <cell r="D30">
            <v>617</v>
          </cell>
          <cell r="E30">
            <v>557</v>
          </cell>
          <cell r="F30">
            <v>10439598.029999999</v>
          </cell>
          <cell r="G30">
            <v>18742.545999999998</v>
          </cell>
          <cell r="H30">
            <v>11564150.779999999</v>
          </cell>
          <cell r="I30">
            <v>5.6508700000000002E-2</v>
          </cell>
        </row>
        <row r="31">
          <cell r="A31">
            <v>210033</v>
          </cell>
          <cell r="B31" t="str">
            <v>Lifebridge- Carroll</v>
          </cell>
          <cell r="C31">
            <v>291818829</v>
          </cell>
          <cell r="D31">
            <v>1074</v>
          </cell>
          <cell r="E31">
            <v>897</v>
          </cell>
          <cell r="F31">
            <v>17850828.870000001</v>
          </cell>
          <cell r="G31">
            <v>19900.59</v>
          </cell>
          <cell r="H31">
            <v>21373233.23</v>
          </cell>
          <cell r="I31">
            <v>7.3241399999999998E-2</v>
          </cell>
        </row>
        <row r="32">
          <cell r="A32">
            <v>210034</v>
          </cell>
          <cell r="B32" t="str">
            <v>MedStar- Harbor</v>
          </cell>
          <cell r="C32">
            <v>227871900</v>
          </cell>
          <cell r="D32">
            <v>935</v>
          </cell>
          <cell r="E32">
            <v>442</v>
          </cell>
          <cell r="F32">
            <v>7606571.7300000004</v>
          </cell>
          <cell r="G32">
            <v>17209.437999999998</v>
          </cell>
          <cell r="H32">
            <v>16090824.810000001</v>
          </cell>
          <cell r="I32">
            <v>7.0613499999999996E-2</v>
          </cell>
        </row>
        <row r="33">
          <cell r="A33">
            <v>210035</v>
          </cell>
          <cell r="B33" t="str">
            <v>UMMS- Charles</v>
          </cell>
          <cell r="C33">
            <v>194127129</v>
          </cell>
          <cell r="D33">
            <v>538</v>
          </cell>
          <cell r="E33">
            <v>426</v>
          </cell>
          <cell r="F33">
            <v>10933351.359999999</v>
          </cell>
          <cell r="G33">
            <v>25665.144</v>
          </cell>
          <cell r="H33">
            <v>13807847.49</v>
          </cell>
          <cell r="I33">
            <v>7.1127899999999994E-2</v>
          </cell>
        </row>
        <row r="34">
          <cell r="A34">
            <v>210037</v>
          </cell>
          <cell r="B34" t="str">
            <v>UMMS- Easton</v>
          </cell>
          <cell r="C34">
            <v>305855208</v>
          </cell>
          <cell r="D34">
            <v>725</v>
          </cell>
          <cell r="E34">
            <v>593</v>
          </cell>
          <cell r="F34">
            <v>12566587.619999999</v>
          </cell>
          <cell r="G34">
            <v>21191.546999999999</v>
          </cell>
          <cell r="H34">
            <v>15363871.880000001</v>
          </cell>
          <cell r="I34">
            <v>5.0232499999999999E-2</v>
          </cell>
        </row>
        <row r="35">
          <cell r="A35">
            <v>210038</v>
          </cell>
          <cell r="B35" t="str">
            <v>UMMS- Midtown</v>
          </cell>
          <cell r="C35">
            <v>282267105</v>
          </cell>
          <cell r="D35">
            <v>621</v>
          </cell>
          <cell r="E35">
            <v>188</v>
          </cell>
          <cell r="F35">
            <v>4854095.99</v>
          </cell>
          <cell r="G35">
            <v>25819.66</v>
          </cell>
          <cell r="H35">
            <v>16034008.560000001</v>
          </cell>
          <cell r="I35">
            <v>5.6804399999999998E-2</v>
          </cell>
        </row>
        <row r="36">
          <cell r="A36">
            <v>210039</v>
          </cell>
          <cell r="B36" t="str">
            <v>Calvert</v>
          </cell>
          <cell r="C36">
            <v>194079704</v>
          </cell>
          <cell r="D36">
            <v>582</v>
          </cell>
          <cell r="E36">
            <v>452</v>
          </cell>
          <cell r="F36">
            <v>8045656.3200000003</v>
          </cell>
          <cell r="G36">
            <v>17800.125</v>
          </cell>
          <cell r="H36">
            <v>10359672.52</v>
          </cell>
          <cell r="I36">
            <v>5.3378399999999999E-2</v>
          </cell>
        </row>
        <row r="37">
          <cell r="A37">
            <v>210040</v>
          </cell>
          <cell r="B37" t="str">
            <v>Lifebridge- Northwest</v>
          </cell>
          <cell r="C37">
            <v>313385392</v>
          </cell>
          <cell r="D37">
            <v>1343</v>
          </cell>
          <cell r="E37">
            <v>711</v>
          </cell>
          <cell r="F37">
            <v>14944464.539999999</v>
          </cell>
          <cell r="G37">
            <v>21018.937000000002</v>
          </cell>
          <cell r="H37">
            <v>28228433.02</v>
          </cell>
          <cell r="I37">
            <v>9.0075799999999998E-2</v>
          </cell>
        </row>
        <row r="38">
          <cell r="A38">
            <v>210043</v>
          </cell>
          <cell r="B38" t="str">
            <v>UMMS- BWMC</v>
          </cell>
          <cell r="C38">
            <v>544485893</v>
          </cell>
          <cell r="D38">
            <v>2078</v>
          </cell>
          <cell r="E38">
            <v>1397</v>
          </cell>
          <cell r="F38">
            <v>30034864.670000002</v>
          </cell>
          <cell r="G38">
            <v>21499.544999999998</v>
          </cell>
          <cell r="H38">
            <v>44676054.960000001</v>
          </cell>
          <cell r="I38">
            <v>8.2051799999999994E-2</v>
          </cell>
        </row>
        <row r="39">
          <cell r="A39">
            <v>210044</v>
          </cell>
          <cell r="B39" t="str">
            <v>GBMC</v>
          </cell>
          <cell r="C39">
            <v>538675379</v>
          </cell>
          <cell r="D39">
            <v>1197</v>
          </cell>
          <cell r="E39">
            <v>832</v>
          </cell>
          <cell r="F39">
            <v>16826841.68</v>
          </cell>
          <cell r="G39">
            <v>20224.569</v>
          </cell>
          <cell r="H39">
            <v>24208809.48</v>
          </cell>
          <cell r="I39">
            <v>4.4941399999999999E-2</v>
          </cell>
        </row>
        <row r="40">
          <cell r="A40">
            <v>210048</v>
          </cell>
          <cell r="B40" t="str">
            <v>JHH- Howard County</v>
          </cell>
          <cell r="C40">
            <v>378845344</v>
          </cell>
          <cell r="D40">
            <v>1685</v>
          </cell>
          <cell r="E40">
            <v>1269</v>
          </cell>
          <cell r="F40">
            <v>20218128.719999999</v>
          </cell>
          <cell r="G40">
            <v>15932.332</v>
          </cell>
          <cell r="H40">
            <v>26845978.640000001</v>
          </cell>
          <cell r="I40">
            <v>7.0862599999999998E-2</v>
          </cell>
        </row>
        <row r="41">
          <cell r="A41">
            <v>210049</v>
          </cell>
          <cell r="B41" t="str">
            <v>UMMS-Upper Chesapeake</v>
          </cell>
          <cell r="C41">
            <v>458340928</v>
          </cell>
          <cell r="D41">
            <v>1846</v>
          </cell>
          <cell r="E41">
            <v>1525</v>
          </cell>
          <cell r="F41">
            <v>28977647.289999999</v>
          </cell>
          <cell r="G41">
            <v>19001.736000000001</v>
          </cell>
          <cell r="H41">
            <v>35077204.520000003</v>
          </cell>
          <cell r="I41">
            <v>7.6530799999999996E-2</v>
          </cell>
        </row>
        <row r="42">
          <cell r="A42">
            <v>210051</v>
          </cell>
          <cell r="B42" t="str">
            <v>Luminis- Doctors</v>
          </cell>
          <cell r="C42">
            <v>309125401</v>
          </cell>
          <cell r="D42">
            <v>1224</v>
          </cell>
          <cell r="E42">
            <v>714</v>
          </cell>
          <cell r="F42">
            <v>15014957.449999999</v>
          </cell>
          <cell r="G42">
            <v>21029.351999999999</v>
          </cell>
          <cell r="H42">
            <v>25739927.059999999</v>
          </cell>
          <cell r="I42">
            <v>8.3266900000000005E-2</v>
          </cell>
        </row>
        <row r="43">
          <cell r="A43">
            <v>210056</v>
          </cell>
          <cell r="B43" t="str">
            <v>MedStar- Good Sam</v>
          </cell>
          <cell r="C43">
            <v>324180259</v>
          </cell>
          <cell r="D43">
            <v>1079</v>
          </cell>
          <cell r="E43">
            <v>577</v>
          </cell>
          <cell r="F43">
            <v>13232295.17</v>
          </cell>
          <cell r="G43">
            <v>22932.920999999998</v>
          </cell>
          <cell r="H43">
            <v>24744621.300000001</v>
          </cell>
          <cell r="I43">
            <v>7.6329800000000003E-2</v>
          </cell>
        </row>
        <row r="44">
          <cell r="A44">
            <v>210057</v>
          </cell>
          <cell r="B44" t="str">
            <v>Adventist- Shady Grove</v>
          </cell>
          <cell r="C44">
            <v>543607028</v>
          </cell>
          <cell r="D44">
            <v>1800</v>
          </cell>
          <cell r="E44">
            <v>1195</v>
          </cell>
          <cell r="F44">
            <v>23127651.210000001</v>
          </cell>
          <cell r="G44">
            <v>19353.683000000001</v>
          </cell>
          <cell r="H44">
            <v>34836629.439999998</v>
          </cell>
          <cell r="I44">
            <v>6.4084199999999994E-2</v>
          </cell>
        </row>
        <row r="45">
          <cell r="A45">
            <v>210058</v>
          </cell>
          <cell r="B45" t="str">
            <v>UMMS- UMROI</v>
          </cell>
          <cell r="C45">
            <v>147947550</v>
          </cell>
          <cell r="D45">
            <v>53</v>
          </cell>
          <cell r="E45">
            <v>2</v>
          </cell>
          <cell r="F45">
            <v>49774.03</v>
          </cell>
          <cell r="G45">
            <v>24887.014999999999</v>
          </cell>
          <cell r="H45">
            <v>1319011.8</v>
          </cell>
          <cell r="I45">
            <v>8.9154000000000004E-3</v>
          </cell>
        </row>
        <row r="46">
          <cell r="A46">
            <v>210060</v>
          </cell>
          <cell r="B46" t="str">
            <v>Adventist-Ft. Washington</v>
          </cell>
          <cell r="C46">
            <v>66454074</v>
          </cell>
          <cell r="D46">
            <v>172</v>
          </cell>
          <cell r="E46">
            <v>76</v>
          </cell>
          <cell r="F46">
            <v>1596035.2</v>
          </cell>
          <cell r="G46">
            <v>21000.463</v>
          </cell>
          <cell r="H46">
            <v>3612079.66</v>
          </cell>
          <cell r="I46">
            <v>5.43545E-2</v>
          </cell>
        </row>
        <row r="47">
          <cell r="A47">
            <v>210061</v>
          </cell>
          <cell r="B47" t="str">
            <v>Atlantic General</v>
          </cell>
          <cell r="C47">
            <v>136001121</v>
          </cell>
          <cell r="D47">
            <v>316</v>
          </cell>
          <cell r="E47">
            <v>224</v>
          </cell>
          <cell r="F47">
            <v>4222444.42</v>
          </cell>
          <cell r="G47">
            <v>18850.198</v>
          </cell>
          <cell r="H47">
            <v>5956662.6600000001</v>
          </cell>
          <cell r="I47">
            <v>4.37986E-2</v>
          </cell>
        </row>
        <row r="48">
          <cell r="A48">
            <v>210062</v>
          </cell>
          <cell r="B48" t="str">
            <v>MedStar- Southern MD</v>
          </cell>
          <cell r="C48">
            <v>347886846</v>
          </cell>
          <cell r="D48">
            <v>1210</v>
          </cell>
          <cell r="E48">
            <v>749</v>
          </cell>
          <cell r="F48">
            <v>15280742.800000001</v>
          </cell>
          <cell r="G48">
            <v>20401.526000000002</v>
          </cell>
          <cell r="H48">
            <v>24685846.18</v>
          </cell>
          <cell r="I48">
            <v>7.0959400000000006E-2</v>
          </cell>
        </row>
        <row r="49">
          <cell r="A49">
            <v>210063</v>
          </cell>
          <cell r="B49" t="str">
            <v>UMMS- St. Joe</v>
          </cell>
          <cell r="C49">
            <v>500504604</v>
          </cell>
          <cell r="D49">
            <v>1605</v>
          </cell>
          <cell r="E49">
            <v>1046</v>
          </cell>
          <cell r="F49">
            <v>19666187.09</v>
          </cell>
          <cell r="G49">
            <v>18801.326000000001</v>
          </cell>
          <cell r="H49">
            <v>30176128.370000001</v>
          </cell>
          <cell r="I49">
            <v>6.0291400000000002E-2</v>
          </cell>
        </row>
        <row r="50">
          <cell r="A50">
            <v>210064</v>
          </cell>
          <cell r="B50" t="str">
            <v>Lifebridge- Levindale</v>
          </cell>
          <cell r="C50">
            <v>68869713</v>
          </cell>
          <cell r="D50">
            <v>52</v>
          </cell>
          <cell r="E50">
            <v>2</v>
          </cell>
          <cell r="F50">
            <v>112016.73</v>
          </cell>
          <cell r="G50">
            <v>56008.364999999998</v>
          </cell>
          <cell r="H50">
            <v>2912434.98</v>
          </cell>
          <cell r="I50">
            <v>4.2289100000000003E-2</v>
          </cell>
        </row>
        <row r="51">
          <cell r="A51">
            <v>210065</v>
          </cell>
          <cell r="B51" t="str">
            <v>Trinity - Holy Cross Germantown</v>
          </cell>
          <cell r="C51">
            <v>171925189</v>
          </cell>
          <cell r="D51">
            <v>724</v>
          </cell>
          <cell r="E51">
            <v>413</v>
          </cell>
          <cell r="F51">
            <v>7024519.8799999999</v>
          </cell>
          <cell r="G51">
            <v>17008.523000000001</v>
          </cell>
          <cell r="H51">
            <v>12314170.439999999</v>
          </cell>
          <cell r="I51">
            <v>7.16252E-2</v>
          </cell>
        </row>
        <row r="52">
          <cell r="A52" t="str">
            <v>Statewide</v>
          </cell>
          <cell r="B52" t="str">
            <v>Statewide</v>
          </cell>
          <cell r="C52">
            <v>21420261891</v>
          </cell>
          <cell r="D52">
            <v>54881</v>
          </cell>
          <cell r="E52">
            <v>37087</v>
          </cell>
          <cell r="F52">
            <v>809494120.10000002</v>
          </cell>
          <cell r="G52">
            <v>956467.98</v>
          </cell>
          <cell r="H52">
            <v>1238298517.0899999</v>
          </cell>
          <cell r="I52">
            <v>5.7809699999999999E-2</v>
          </cell>
        </row>
      </sheetData>
      <sheetData sheetId="4">
        <row r="10">
          <cell r="A10">
            <v>210001</v>
          </cell>
          <cell r="B10" t="str">
            <v>Meritus</v>
          </cell>
          <cell r="C10">
            <v>122416</v>
          </cell>
          <cell r="D10">
            <v>1347.4581000000001</v>
          </cell>
          <cell r="E10">
            <v>1511</v>
          </cell>
          <cell r="F10">
            <v>1899</v>
          </cell>
          <cell r="G10">
            <v>67.635615999999999</v>
          </cell>
          <cell r="H10">
            <v>1511</v>
          </cell>
          <cell r="I10">
            <v>1899</v>
          </cell>
          <cell r="J10">
            <v>67.635615999999999</v>
          </cell>
          <cell r="K10">
            <v>12.343158000000001</v>
          </cell>
          <cell r="L10">
            <v>15.512677999999999</v>
          </cell>
          <cell r="M10">
            <v>16.065183999999999</v>
          </cell>
          <cell r="N10">
            <v>11.660012</v>
          </cell>
          <cell r="O10">
            <v>14.654112</v>
          </cell>
          <cell r="P10">
            <v>15.176038999999999</v>
          </cell>
        </row>
        <row r="11">
          <cell r="A11">
            <v>210002</v>
          </cell>
          <cell r="B11" t="str">
            <v>UMMS- UMMC</v>
          </cell>
          <cell r="C11">
            <v>71105.634000000005</v>
          </cell>
          <cell r="D11">
            <v>673.83776999999998</v>
          </cell>
          <cell r="E11">
            <v>1181.9916000000001</v>
          </cell>
          <cell r="F11">
            <v>1463.8533</v>
          </cell>
          <cell r="G11">
            <v>98.264841000000004</v>
          </cell>
          <cell r="H11">
            <v>1181.9916000000001</v>
          </cell>
          <cell r="I11">
            <v>1463.8533</v>
          </cell>
          <cell r="J11">
            <v>98.264841000000004</v>
          </cell>
          <cell r="K11">
            <v>16.623037</v>
          </cell>
          <cell r="L11">
            <v>20.587022999999999</v>
          </cell>
          <cell r="M11">
            <v>21.968978</v>
          </cell>
          <cell r="N11">
            <v>18.239329000000001</v>
          </cell>
          <cell r="O11">
            <v>22.588740999999999</v>
          </cell>
          <cell r="P11">
            <v>24.105066999999998</v>
          </cell>
        </row>
        <row r="12">
          <cell r="A12">
            <v>210003</v>
          </cell>
          <cell r="B12" t="str">
            <v>UMMS- Capital Region</v>
          </cell>
          <cell r="C12">
            <v>101051.51</v>
          </cell>
          <cell r="D12">
            <v>985.48140999999998</v>
          </cell>
          <cell r="E12">
            <v>918.85580000000004</v>
          </cell>
          <cell r="F12">
            <v>1161.5391999999999</v>
          </cell>
          <cell r="G12">
            <v>187.48724999999999</v>
          </cell>
          <cell r="H12">
            <v>918.85580000000004</v>
          </cell>
          <cell r="I12">
            <v>1161.5391999999999</v>
          </cell>
          <cell r="J12">
            <v>187.48724999999999</v>
          </cell>
          <cell r="K12">
            <v>9.0929444000000004</v>
          </cell>
          <cell r="L12">
            <v>11.494524999999999</v>
          </cell>
          <cell r="M12">
            <v>13.349888999999999</v>
          </cell>
          <cell r="N12">
            <v>9.6950205999999994</v>
          </cell>
          <cell r="O12">
            <v>12.255618999999999</v>
          </cell>
          <cell r="P12">
            <v>14.233832</v>
          </cell>
        </row>
        <row r="13">
          <cell r="A13">
            <v>210004</v>
          </cell>
          <cell r="B13" t="str">
            <v>Trinity - Holy Cross</v>
          </cell>
          <cell r="C13">
            <v>203862.75</v>
          </cell>
          <cell r="D13">
            <v>2088.4328999999998</v>
          </cell>
          <cell r="E13">
            <v>1341.4112</v>
          </cell>
          <cell r="F13">
            <v>1539.8590999999999</v>
          </cell>
          <cell r="G13">
            <v>233.81969000000001</v>
          </cell>
          <cell r="H13">
            <v>1341.4112</v>
          </cell>
          <cell r="I13">
            <v>1539.8590999999999</v>
          </cell>
          <cell r="J13">
            <v>233.81969000000001</v>
          </cell>
          <cell r="K13">
            <v>6.5799719999999997</v>
          </cell>
          <cell r="L13">
            <v>7.5534106999999997</v>
          </cell>
          <cell r="M13">
            <v>8.7003573000000003</v>
          </cell>
          <cell r="N13">
            <v>6.6786889</v>
          </cell>
          <cell r="O13">
            <v>7.6667318</v>
          </cell>
          <cell r="P13">
            <v>8.8308856000000002</v>
          </cell>
        </row>
        <row r="14">
          <cell r="A14">
            <v>210005</v>
          </cell>
          <cell r="B14" t="str">
            <v>Frederick</v>
          </cell>
          <cell r="C14">
            <v>217227</v>
          </cell>
          <cell r="D14">
            <v>2197.9490000000001</v>
          </cell>
          <cell r="E14">
            <v>1517</v>
          </cell>
          <cell r="F14">
            <v>1960</v>
          </cell>
          <cell r="G14">
            <v>122.20623999999999</v>
          </cell>
          <cell r="H14">
            <v>1517</v>
          </cell>
          <cell r="I14">
            <v>1960</v>
          </cell>
          <cell r="J14">
            <v>122.20623999999999</v>
          </cell>
          <cell r="K14">
            <v>6.9834781000000001</v>
          </cell>
          <cell r="L14">
            <v>9.0228193999999995</v>
          </cell>
          <cell r="M14">
            <v>9.5853932999999998</v>
          </cell>
          <cell r="N14">
            <v>7.1765841000000004</v>
          </cell>
          <cell r="O14">
            <v>9.2723169999999993</v>
          </cell>
          <cell r="P14">
            <v>9.8504471000000002</v>
          </cell>
        </row>
        <row r="15">
          <cell r="A15">
            <v>210008</v>
          </cell>
          <cell r="B15" t="str">
            <v>Mercy</v>
          </cell>
          <cell r="C15">
            <v>85716.835000000006</v>
          </cell>
          <cell r="D15">
            <v>800.42888000000005</v>
          </cell>
          <cell r="E15">
            <v>1407.2714000000001</v>
          </cell>
          <cell r="F15">
            <v>1705.6940999999999</v>
          </cell>
          <cell r="G15">
            <v>164.02273</v>
          </cell>
          <cell r="H15">
            <v>1407.2714000000001</v>
          </cell>
          <cell r="I15">
            <v>1705.6940999999999</v>
          </cell>
          <cell r="J15">
            <v>164.02273</v>
          </cell>
          <cell r="K15">
            <v>16.417677999999999</v>
          </cell>
          <cell r="L15">
            <v>19.899173000000001</v>
          </cell>
          <cell r="M15">
            <v>21.812714</v>
          </cell>
          <cell r="N15">
            <v>18.281209</v>
          </cell>
          <cell r="O15">
            <v>22.157879999999999</v>
          </cell>
          <cell r="P15">
            <v>24.288623000000001</v>
          </cell>
        </row>
        <row r="16">
          <cell r="A16">
            <v>210009</v>
          </cell>
          <cell r="B16" t="str">
            <v>JHH- Johns Hopkins</v>
          </cell>
          <cell r="C16">
            <v>99981.273000000001</v>
          </cell>
          <cell r="D16">
            <v>897.46540000000005</v>
          </cell>
          <cell r="E16">
            <v>1634.5804000000001</v>
          </cell>
          <cell r="F16">
            <v>1932.3552</v>
          </cell>
          <cell r="G16">
            <v>95.76182</v>
          </cell>
          <cell r="H16">
            <v>1634.5804000000001</v>
          </cell>
          <cell r="I16">
            <v>1932.3552</v>
          </cell>
          <cell r="J16">
            <v>95.76182</v>
          </cell>
          <cell r="K16">
            <v>16.348866000000001</v>
          </cell>
          <cell r="L16">
            <v>19.327171</v>
          </cell>
          <cell r="M16">
            <v>20.284969</v>
          </cell>
          <cell r="N16">
            <v>18.938186000000002</v>
          </cell>
          <cell r="O16">
            <v>22.388193999999999</v>
          </cell>
          <cell r="P16">
            <v>23.497686999999999</v>
          </cell>
        </row>
        <row r="17">
          <cell r="A17">
            <v>210011</v>
          </cell>
          <cell r="B17" t="str">
            <v>Saint Agnes</v>
          </cell>
          <cell r="C17">
            <v>91366.322</v>
          </cell>
          <cell r="D17">
            <v>1034.8347000000001</v>
          </cell>
          <cell r="E17">
            <v>935.99929999999995</v>
          </cell>
          <cell r="F17">
            <v>1289.1153999999999</v>
          </cell>
          <cell r="G17">
            <v>29.230656</v>
          </cell>
          <cell r="H17">
            <v>935.99929999999995</v>
          </cell>
          <cell r="I17">
            <v>1289.1153999999999</v>
          </cell>
          <cell r="J17">
            <v>29.230656</v>
          </cell>
          <cell r="K17">
            <v>10.244467</v>
          </cell>
          <cell r="L17">
            <v>14.109306</v>
          </cell>
          <cell r="M17">
            <v>14.429233999999999</v>
          </cell>
          <cell r="N17">
            <v>9.4049034999999996</v>
          </cell>
          <cell r="O17">
            <v>12.953006999999999</v>
          </cell>
          <cell r="P17">
            <v>13.246717</v>
          </cell>
        </row>
        <row r="18">
          <cell r="A18">
            <v>210012</v>
          </cell>
          <cell r="B18" t="str">
            <v>Lifebridge- Sinai</v>
          </cell>
          <cell r="C18">
            <v>112475.67</v>
          </cell>
          <cell r="D18">
            <v>1229.5227</v>
          </cell>
          <cell r="E18">
            <v>1594.4866999999999</v>
          </cell>
          <cell r="F18">
            <v>1999.771</v>
          </cell>
          <cell r="G18">
            <v>79.696976000000006</v>
          </cell>
          <cell r="H18">
            <v>1594.4866999999999</v>
          </cell>
          <cell r="I18">
            <v>1999.771</v>
          </cell>
          <cell r="J18">
            <v>79.696976000000006</v>
          </cell>
          <cell r="K18">
            <v>14.176280999999999</v>
          </cell>
          <cell r="L18">
            <v>17.779586999999999</v>
          </cell>
          <cell r="M18">
            <v>18.488157999999999</v>
          </cell>
          <cell r="N18">
            <v>13.484479</v>
          </cell>
          <cell r="O18">
            <v>16.911943999999998</v>
          </cell>
          <cell r="P18">
            <v>17.585937000000001</v>
          </cell>
        </row>
        <row r="19">
          <cell r="A19">
            <v>210015</v>
          </cell>
          <cell r="B19" t="str">
            <v>MedStar- Franklin Square</v>
          </cell>
          <cell r="C19">
            <v>108443.44</v>
          </cell>
          <cell r="D19">
            <v>1120.8217999999999</v>
          </cell>
          <cell r="E19">
            <v>1634.3579999999999</v>
          </cell>
          <cell r="F19">
            <v>1917.9683</v>
          </cell>
          <cell r="G19">
            <v>17.890768999999999</v>
          </cell>
          <cell r="H19">
            <v>1634.3579999999999</v>
          </cell>
          <cell r="I19">
            <v>1917.9683</v>
          </cell>
          <cell r="J19">
            <v>17.890768999999999</v>
          </cell>
          <cell r="K19">
            <v>15.071063000000001</v>
          </cell>
          <cell r="L19">
            <v>17.686346</v>
          </cell>
          <cell r="M19">
            <v>17.851324000000002</v>
          </cell>
          <cell r="N19">
            <v>15.162137</v>
          </cell>
          <cell r="O19">
            <v>17.793223999999999</v>
          </cell>
          <cell r="P19">
            <v>17.959199000000002</v>
          </cell>
        </row>
        <row r="20">
          <cell r="A20">
            <v>210016</v>
          </cell>
          <cell r="B20" t="str">
            <v>Adventist- White Oak</v>
          </cell>
          <cell r="C20">
            <v>197888.05</v>
          </cell>
          <cell r="D20">
            <v>1639.2954</v>
          </cell>
          <cell r="E20">
            <v>1137.3393000000001</v>
          </cell>
          <cell r="F20">
            <v>1293.1523</v>
          </cell>
          <cell r="G20">
            <v>189.03702000000001</v>
          </cell>
          <cell r="H20">
            <v>1137.3393000000001</v>
          </cell>
          <cell r="I20">
            <v>1293.1523</v>
          </cell>
          <cell r="J20">
            <v>189.03702000000001</v>
          </cell>
          <cell r="K20">
            <v>5.7473875999999997</v>
          </cell>
          <cell r="L20">
            <v>6.5347670999999998</v>
          </cell>
          <cell r="M20">
            <v>7.4900396999999996</v>
          </cell>
          <cell r="N20">
            <v>7.2141080000000004</v>
          </cell>
          <cell r="O20">
            <v>8.2024250999999992</v>
          </cell>
          <cell r="P20">
            <v>9.4014810999999998</v>
          </cell>
        </row>
        <row r="21">
          <cell r="A21">
            <v>210017</v>
          </cell>
          <cell r="B21" t="str">
            <v>Garrett</v>
          </cell>
          <cell r="C21">
            <v>18468</v>
          </cell>
          <cell r="D21">
            <v>231.90455</v>
          </cell>
          <cell r="E21">
            <v>180</v>
          </cell>
          <cell r="F21">
            <v>210</v>
          </cell>
          <cell r="G21">
            <v>27.5625</v>
          </cell>
          <cell r="H21">
            <v>180</v>
          </cell>
          <cell r="I21">
            <v>210</v>
          </cell>
          <cell r="J21">
            <v>27.5625</v>
          </cell>
          <cell r="K21">
            <v>9.7465887000000002</v>
          </cell>
          <cell r="L21">
            <v>11.37102</v>
          </cell>
          <cell r="M21">
            <v>12.863467</v>
          </cell>
          <cell r="N21">
            <v>8.0707343999999992</v>
          </cell>
          <cell r="O21">
            <v>9.4158567000000009</v>
          </cell>
          <cell r="P21">
            <v>10.651688</v>
          </cell>
        </row>
        <row r="22">
          <cell r="A22">
            <v>210018</v>
          </cell>
          <cell r="B22" t="str">
            <v>MedStar- Montgomery</v>
          </cell>
          <cell r="C22">
            <v>90780.222999999998</v>
          </cell>
          <cell r="D22">
            <v>1067.5621000000001</v>
          </cell>
          <cell r="E22">
            <v>515.13679999999999</v>
          </cell>
          <cell r="F22">
            <v>668.26279999999997</v>
          </cell>
          <cell r="G22">
            <v>52.155242999999999</v>
          </cell>
          <cell r="H22">
            <v>515.13679999999999</v>
          </cell>
          <cell r="I22">
            <v>668.26279999999997</v>
          </cell>
          <cell r="J22">
            <v>52.155242999999999</v>
          </cell>
          <cell r="K22">
            <v>5.6745488000000002</v>
          </cell>
          <cell r="L22">
            <v>7.3613258000000004</v>
          </cell>
          <cell r="M22">
            <v>7.9358478999999997</v>
          </cell>
          <cell r="N22">
            <v>5.0174059</v>
          </cell>
          <cell r="O22">
            <v>6.5088452999999999</v>
          </cell>
          <cell r="P22">
            <v>7.0168347000000004</v>
          </cell>
        </row>
        <row r="23">
          <cell r="A23">
            <v>210019</v>
          </cell>
          <cell r="B23" t="str">
            <v>Tidal- Peninsula</v>
          </cell>
          <cell r="C23">
            <v>124178.65</v>
          </cell>
          <cell r="D23">
            <v>1320.7462</v>
          </cell>
          <cell r="E23">
            <v>1337.0930000000001</v>
          </cell>
          <cell r="F23">
            <v>1779.6645000000001</v>
          </cell>
          <cell r="G23">
            <v>63.369492999999999</v>
          </cell>
          <cell r="H23">
            <v>1337.0930000000001</v>
          </cell>
          <cell r="I23">
            <v>1779.6645000000001</v>
          </cell>
          <cell r="J23">
            <v>63.369492999999999</v>
          </cell>
          <cell r="K23">
            <v>10.767495</v>
          </cell>
          <cell r="L23">
            <v>14.331486</v>
          </cell>
          <cell r="M23">
            <v>14.841794999999999</v>
          </cell>
          <cell r="N23">
            <v>10.526695999999999</v>
          </cell>
          <cell r="O23">
            <v>14.010982</v>
          </cell>
          <cell r="P23">
            <v>14.509879</v>
          </cell>
        </row>
        <row r="24">
          <cell r="A24">
            <v>210022</v>
          </cell>
          <cell r="B24" t="str">
            <v>JHH- Suburban</v>
          </cell>
          <cell r="C24">
            <v>189204.89</v>
          </cell>
          <cell r="D24">
            <v>2299.9913999999999</v>
          </cell>
          <cell r="E24">
            <v>832.78340000000003</v>
          </cell>
          <cell r="F24">
            <v>1030.6581000000001</v>
          </cell>
          <cell r="G24">
            <v>173.27939000000001</v>
          </cell>
          <cell r="H24">
            <v>832.78340000000003</v>
          </cell>
          <cell r="I24">
            <v>1030.6581000000001</v>
          </cell>
          <cell r="J24">
            <v>173.27939000000001</v>
          </cell>
          <cell r="K24">
            <v>4.4014898000000002</v>
          </cell>
          <cell r="L24">
            <v>5.4473121999999998</v>
          </cell>
          <cell r="M24">
            <v>6.3631415000000002</v>
          </cell>
          <cell r="N24">
            <v>3.7649192999999999</v>
          </cell>
          <cell r="O24">
            <v>4.6594882999999996</v>
          </cell>
          <cell r="P24">
            <v>5.4428647999999997</v>
          </cell>
        </row>
        <row r="25">
          <cell r="A25">
            <v>210023</v>
          </cell>
          <cell r="B25" t="str">
            <v>Luminis- Anne Arundel</v>
          </cell>
          <cell r="C25">
            <v>286393</v>
          </cell>
          <cell r="D25">
            <v>3188.7640999999999</v>
          </cell>
          <cell r="E25">
            <v>2576</v>
          </cell>
          <cell r="F25">
            <v>2989</v>
          </cell>
          <cell r="G25">
            <v>81.571150000000003</v>
          </cell>
          <cell r="H25">
            <v>2576</v>
          </cell>
          <cell r="I25">
            <v>2989</v>
          </cell>
          <cell r="J25">
            <v>81.571150000000003</v>
          </cell>
          <cell r="K25">
            <v>8.9946332000000009</v>
          </cell>
          <cell r="L25">
            <v>10.436707999999999</v>
          </cell>
          <cell r="M25">
            <v>10.72153</v>
          </cell>
          <cell r="N25">
            <v>8.3998839000000007</v>
          </cell>
          <cell r="O25">
            <v>9.7466044000000007</v>
          </cell>
          <cell r="P25">
            <v>10.012594</v>
          </cell>
        </row>
        <row r="26">
          <cell r="A26">
            <v>210024</v>
          </cell>
          <cell r="B26" t="str">
            <v>MedStar- Union Mem</v>
          </cell>
          <cell r="C26">
            <v>78798.44</v>
          </cell>
          <cell r="D26">
            <v>774.70061999999996</v>
          </cell>
          <cell r="E26">
            <v>1239.953</v>
          </cell>
          <cell r="F26">
            <v>1476.3596</v>
          </cell>
          <cell r="G26">
            <v>62.643323000000002</v>
          </cell>
          <cell r="H26">
            <v>1239.953</v>
          </cell>
          <cell r="I26">
            <v>1476.3596</v>
          </cell>
          <cell r="J26">
            <v>62.643323000000002</v>
          </cell>
          <cell r="K26">
            <v>15.735756</v>
          </cell>
          <cell r="L26">
            <v>18.735899</v>
          </cell>
          <cell r="M26">
            <v>19.530881000000001</v>
          </cell>
          <cell r="N26">
            <v>16.642598</v>
          </cell>
          <cell r="O26">
            <v>19.815638</v>
          </cell>
          <cell r="P26">
            <v>20.656434000000001</v>
          </cell>
        </row>
        <row r="27">
          <cell r="A27">
            <v>210027</v>
          </cell>
          <cell r="B27" t="str">
            <v>Western Maryland</v>
          </cell>
          <cell r="C27">
            <v>61358</v>
          </cell>
          <cell r="D27">
            <v>719.41974000000005</v>
          </cell>
          <cell r="E27">
            <v>753</v>
          </cell>
          <cell r="F27">
            <v>994</v>
          </cell>
          <cell r="G27">
            <v>82.199081000000007</v>
          </cell>
          <cell r="H27">
            <v>753</v>
          </cell>
          <cell r="I27">
            <v>994</v>
          </cell>
          <cell r="J27">
            <v>82.199081000000007</v>
          </cell>
          <cell r="K27">
            <v>12.272238</v>
          </cell>
          <cell r="L27">
            <v>16.200006999999999</v>
          </cell>
          <cell r="M27">
            <v>17.539670000000001</v>
          </cell>
          <cell r="N27">
            <v>10.883346</v>
          </cell>
          <cell r="O27">
            <v>14.366595</v>
          </cell>
          <cell r="P27">
            <v>15.554644</v>
          </cell>
        </row>
        <row r="28">
          <cell r="A28">
            <v>210028</v>
          </cell>
          <cell r="B28" t="str">
            <v>MedStar- St. Mary's</v>
          </cell>
          <cell r="C28">
            <v>89188</v>
          </cell>
          <cell r="D28">
            <v>859.67786999999998</v>
          </cell>
          <cell r="E28">
            <v>708</v>
          </cell>
          <cell r="F28">
            <v>1004</v>
          </cell>
          <cell r="G28">
            <v>51.311754999999998</v>
          </cell>
          <cell r="H28">
            <v>708</v>
          </cell>
          <cell r="I28">
            <v>1004</v>
          </cell>
          <cell r="J28">
            <v>51.311754999999998</v>
          </cell>
          <cell r="K28">
            <v>7.9382877000000001</v>
          </cell>
          <cell r="L28">
            <v>11.25712</v>
          </cell>
          <cell r="M28">
            <v>11.832440999999999</v>
          </cell>
          <cell r="N28">
            <v>8.5634215999999999</v>
          </cell>
          <cell r="O28">
            <v>12.143609</v>
          </cell>
          <cell r="P28">
            <v>12.764237</v>
          </cell>
        </row>
        <row r="29">
          <cell r="A29">
            <v>210029</v>
          </cell>
          <cell r="B29" t="str">
            <v>JHH- Bayview</v>
          </cell>
          <cell r="C29">
            <v>85439.78</v>
          </cell>
          <cell r="D29">
            <v>816.51160000000004</v>
          </cell>
          <cell r="E29">
            <v>1515.6398999999999</v>
          </cell>
          <cell r="F29">
            <v>1712.7641000000001</v>
          </cell>
          <cell r="G29">
            <v>24.760838</v>
          </cell>
          <cell r="H29">
            <v>1515.6398999999999</v>
          </cell>
          <cell r="I29">
            <v>1712.7641000000001</v>
          </cell>
          <cell r="J29">
            <v>24.760838</v>
          </cell>
          <cell r="K29">
            <v>17.739277000000001</v>
          </cell>
          <cell r="L29">
            <v>20.046448000000002</v>
          </cell>
          <cell r="M29">
            <v>20.336252000000002</v>
          </cell>
          <cell r="N29">
            <v>19.301162999999999</v>
          </cell>
          <cell r="O29">
            <v>21.811472999999999</v>
          </cell>
          <cell r="P29">
            <v>22.126794</v>
          </cell>
        </row>
        <row r="30">
          <cell r="A30">
            <v>210030</v>
          </cell>
          <cell r="B30" t="str">
            <v>UMMS- Chestertown</v>
          </cell>
          <cell r="C30">
            <v>22397.928</v>
          </cell>
          <cell r="D30">
            <v>280.77346</v>
          </cell>
          <cell r="E30">
            <v>118.4843</v>
          </cell>
          <cell r="F30">
            <v>156.13679999999999</v>
          </cell>
          <cell r="G30">
            <v>56.409643000000003</v>
          </cell>
          <cell r="H30">
            <v>118.4843</v>
          </cell>
          <cell r="I30">
            <v>156.13679999999999</v>
          </cell>
          <cell r="J30">
            <v>56.409643000000003</v>
          </cell>
          <cell r="K30">
            <v>5.2899669999999999</v>
          </cell>
          <cell r="L30">
            <v>6.9710375999999998</v>
          </cell>
          <cell r="M30">
            <v>9.4895581999999994</v>
          </cell>
          <cell r="N30">
            <v>4.3878782999999997</v>
          </cell>
          <cell r="O30">
            <v>5.7822789999999999</v>
          </cell>
          <cell r="P30">
            <v>7.8713207000000001</v>
          </cell>
        </row>
        <row r="31">
          <cell r="A31">
            <v>210032</v>
          </cell>
          <cell r="B31" t="str">
            <v>ChristianaCare, Union</v>
          </cell>
          <cell r="C31">
            <v>80710</v>
          </cell>
          <cell r="D31">
            <v>852.39355999999998</v>
          </cell>
          <cell r="E31">
            <v>1055</v>
          </cell>
          <cell r="F31">
            <v>1172</v>
          </cell>
          <cell r="G31">
            <v>136.94082</v>
          </cell>
          <cell r="H31">
            <v>1055</v>
          </cell>
          <cell r="I31">
            <v>1172</v>
          </cell>
          <cell r="J31">
            <v>136.94082</v>
          </cell>
          <cell r="K31">
            <v>13.071491</v>
          </cell>
          <cell r="L31">
            <v>14.521125</v>
          </cell>
          <cell r="M31">
            <v>16.217827</v>
          </cell>
          <cell r="N31">
            <v>12.869513</v>
          </cell>
          <cell r="O31">
            <v>14.296747999999999</v>
          </cell>
          <cell r="P31">
            <v>15.967233</v>
          </cell>
        </row>
        <row r="32">
          <cell r="A32">
            <v>210033</v>
          </cell>
          <cell r="B32" t="str">
            <v>Lifebridge- Carroll</v>
          </cell>
          <cell r="C32">
            <v>131440.70000000001</v>
          </cell>
          <cell r="D32">
            <v>1474.6294</v>
          </cell>
          <cell r="E32">
            <v>1276.038</v>
          </cell>
          <cell r="F32">
            <v>1493.1463000000001</v>
          </cell>
          <cell r="G32">
            <v>74.360532000000006</v>
          </cell>
          <cell r="H32">
            <v>1276.038</v>
          </cell>
          <cell r="I32">
            <v>1493.1463000000001</v>
          </cell>
          <cell r="J32">
            <v>74.360532000000006</v>
          </cell>
          <cell r="K32">
            <v>9.7080889999999993</v>
          </cell>
          <cell r="L32">
            <v>11.359848</v>
          </cell>
          <cell r="M32">
            <v>11.925582</v>
          </cell>
          <cell r="N32">
            <v>8.9976798999999996</v>
          </cell>
          <cell r="O32">
            <v>10.528568</v>
          </cell>
          <cell r="P32">
            <v>11.052903000000001</v>
          </cell>
        </row>
        <row r="33">
          <cell r="A33">
            <v>210034</v>
          </cell>
          <cell r="B33" t="str">
            <v>MedStar- Harbor</v>
          </cell>
          <cell r="C33">
            <v>35131.088000000003</v>
          </cell>
          <cell r="D33">
            <v>321.59163000000001</v>
          </cell>
          <cell r="E33">
            <v>540.5598</v>
          </cell>
          <cell r="F33">
            <v>656.50559999999996</v>
          </cell>
          <cell r="G33">
            <v>15.485407</v>
          </cell>
          <cell r="H33">
            <v>540.5598</v>
          </cell>
          <cell r="I33">
            <v>656.50559999999996</v>
          </cell>
          <cell r="J33">
            <v>15.485407</v>
          </cell>
          <cell r="K33">
            <v>15.386936</v>
          </cell>
          <cell r="L33">
            <v>18.687311999999999</v>
          </cell>
          <cell r="M33">
            <v>19.128101000000001</v>
          </cell>
          <cell r="N33">
            <v>17.477882999999999</v>
          </cell>
          <cell r="O33">
            <v>21.226751</v>
          </cell>
          <cell r="P33">
            <v>21.727439</v>
          </cell>
        </row>
        <row r="34">
          <cell r="A34">
            <v>210035</v>
          </cell>
          <cell r="B34" t="str">
            <v>UMMS- Charles</v>
          </cell>
          <cell r="C34">
            <v>123436</v>
          </cell>
          <cell r="D34">
            <v>1162.0039999999999</v>
          </cell>
          <cell r="E34">
            <v>887</v>
          </cell>
          <cell r="F34">
            <v>1080</v>
          </cell>
          <cell r="G34">
            <v>87.039473999999998</v>
          </cell>
          <cell r="H34">
            <v>887</v>
          </cell>
          <cell r="I34">
            <v>1080</v>
          </cell>
          <cell r="J34">
            <v>87.039473999999998</v>
          </cell>
          <cell r="K34">
            <v>7.1859101000000001</v>
          </cell>
          <cell r="L34">
            <v>8.7494733999999994</v>
          </cell>
          <cell r="M34">
            <v>9.4546118999999997</v>
          </cell>
          <cell r="N34">
            <v>7.9371723999999997</v>
          </cell>
          <cell r="O34">
            <v>9.6642009000000009</v>
          </cell>
          <cell r="P34">
            <v>10.443059</v>
          </cell>
        </row>
        <row r="35">
          <cell r="A35">
            <v>210037</v>
          </cell>
          <cell r="B35" t="str">
            <v>UMMS- Easton</v>
          </cell>
          <cell r="C35">
            <v>90388.072</v>
          </cell>
          <cell r="D35">
            <v>1161.2915</v>
          </cell>
          <cell r="E35">
            <v>756.51570000000004</v>
          </cell>
          <cell r="F35">
            <v>981.86320000000001</v>
          </cell>
          <cell r="G35">
            <v>90.925711000000007</v>
          </cell>
          <cell r="H35">
            <v>756.51570000000004</v>
          </cell>
          <cell r="I35">
            <v>981.86320000000001</v>
          </cell>
          <cell r="J35">
            <v>90.925711000000007</v>
          </cell>
          <cell r="K35">
            <v>8.3696409000000003</v>
          </cell>
          <cell r="L35">
            <v>10.862752</v>
          </cell>
          <cell r="M35">
            <v>11.8687</v>
          </cell>
          <cell r="N35">
            <v>6.7737087000000002</v>
          </cell>
          <cell r="O35">
            <v>8.7914306</v>
          </cell>
          <cell r="P35">
            <v>9.6055633999999994</v>
          </cell>
        </row>
        <row r="36">
          <cell r="A36">
            <v>210038</v>
          </cell>
          <cell r="B36" t="str">
            <v>UMMS- Midtown</v>
          </cell>
          <cell r="C36">
            <v>18665.933000000001</v>
          </cell>
          <cell r="D36">
            <v>183.99442999999999</v>
          </cell>
          <cell r="E36">
            <v>343.8612</v>
          </cell>
          <cell r="F36">
            <v>433.36829999999998</v>
          </cell>
          <cell r="G36">
            <v>72.932698000000002</v>
          </cell>
          <cell r="H36">
            <v>343.8612</v>
          </cell>
          <cell r="I36">
            <v>433.36829999999998</v>
          </cell>
          <cell r="J36">
            <v>72.932698000000002</v>
          </cell>
          <cell r="K36">
            <v>18.421859999999999</v>
          </cell>
          <cell r="L36">
            <v>23.217072000000002</v>
          </cell>
          <cell r="M36">
            <v>27.124334999999999</v>
          </cell>
          <cell r="N36">
            <v>19.432483000000001</v>
          </cell>
          <cell r="O36">
            <v>24.490760000000002</v>
          </cell>
          <cell r="P36">
            <v>28.612375</v>
          </cell>
        </row>
        <row r="37">
          <cell r="A37">
            <v>210039</v>
          </cell>
          <cell r="B37" t="str">
            <v>Calvert</v>
          </cell>
          <cell r="C37">
            <v>73404</v>
          </cell>
          <cell r="D37">
            <v>767.37909000000002</v>
          </cell>
          <cell r="E37">
            <v>746</v>
          </cell>
          <cell r="F37">
            <v>873</v>
          </cell>
          <cell r="G37">
            <v>30.945896000000001</v>
          </cell>
          <cell r="H37">
            <v>746</v>
          </cell>
          <cell r="I37">
            <v>873</v>
          </cell>
          <cell r="J37">
            <v>30.945896000000001</v>
          </cell>
          <cell r="K37">
            <v>10.162934</v>
          </cell>
          <cell r="L37">
            <v>11.893084999999999</v>
          </cell>
          <cell r="M37">
            <v>12.314667999999999</v>
          </cell>
          <cell r="N37">
            <v>10.108313000000001</v>
          </cell>
          <cell r="O37">
            <v>11.829165</v>
          </cell>
          <cell r="P37">
            <v>12.248483</v>
          </cell>
        </row>
        <row r="38">
          <cell r="A38">
            <v>210040</v>
          </cell>
          <cell r="B38" t="str">
            <v>Lifebridge- Northwest</v>
          </cell>
          <cell r="C38">
            <v>64239.705000000002</v>
          </cell>
          <cell r="D38">
            <v>666.96560999999997</v>
          </cell>
          <cell r="E38">
            <v>719.51400000000001</v>
          </cell>
          <cell r="F38">
            <v>934.24310000000003</v>
          </cell>
          <cell r="G38">
            <v>30.612866</v>
          </cell>
          <cell r="H38">
            <v>719.51400000000001</v>
          </cell>
          <cell r="I38">
            <v>934.24310000000003</v>
          </cell>
          <cell r="J38">
            <v>30.612866</v>
          </cell>
          <cell r="K38">
            <v>11.200456000000001</v>
          </cell>
          <cell r="L38">
            <v>14.543079000000001</v>
          </cell>
          <cell r="M38">
            <v>15.01962</v>
          </cell>
          <cell r="N38">
            <v>11.217230000000001</v>
          </cell>
          <cell r="O38">
            <v>14.564859</v>
          </cell>
          <cell r="P38">
            <v>15.042113000000001</v>
          </cell>
        </row>
        <row r="39">
          <cell r="A39">
            <v>210043</v>
          </cell>
          <cell r="B39" t="str">
            <v>UMMS- BWMC</v>
          </cell>
          <cell r="C39">
            <v>198186.96</v>
          </cell>
          <cell r="D39">
            <v>1803.3190999999999</v>
          </cell>
          <cell r="E39">
            <v>1647.498</v>
          </cell>
          <cell r="F39">
            <v>1979.9398000000001</v>
          </cell>
          <cell r="G39">
            <v>44.496896999999997</v>
          </cell>
          <cell r="H39">
            <v>1647.498</v>
          </cell>
          <cell r="I39">
            <v>1979.9398000000001</v>
          </cell>
          <cell r="J39">
            <v>44.496896999999997</v>
          </cell>
          <cell r="K39">
            <v>8.3128475000000002</v>
          </cell>
          <cell r="L39">
            <v>9.9902625</v>
          </cell>
          <cell r="M39">
            <v>10.214782</v>
          </cell>
          <cell r="N39">
            <v>9.49953</v>
          </cell>
          <cell r="O39">
            <v>11.416401</v>
          </cell>
          <cell r="P39">
            <v>11.672971</v>
          </cell>
        </row>
        <row r="40">
          <cell r="A40">
            <v>210044</v>
          </cell>
          <cell r="B40" t="str">
            <v>GBMC</v>
          </cell>
          <cell r="C40">
            <v>126082.21</v>
          </cell>
          <cell r="D40">
            <v>1471.7781</v>
          </cell>
          <cell r="E40">
            <v>1245.1367</v>
          </cell>
          <cell r="F40">
            <v>1512.2005999999999</v>
          </cell>
          <cell r="G40">
            <v>85.731376999999995</v>
          </cell>
          <cell r="H40">
            <v>1245.1367</v>
          </cell>
          <cell r="I40">
            <v>1512.2005999999999</v>
          </cell>
          <cell r="J40">
            <v>85.731376999999995</v>
          </cell>
          <cell r="K40">
            <v>9.8755942000000001</v>
          </cell>
          <cell r="L40">
            <v>11.993767</v>
          </cell>
          <cell r="M40">
            <v>12.673731</v>
          </cell>
          <cell r="N40">
            <v>8.7967960000000005</v>
          </cell>
          <cell r="O40">
            <v>10.683581999999999</v>
          </cell>
          <cell r="P40">
            <v>11.289268</v>
          </cell>
        </row>
        <row r="41">
          <cell r="A41">
            <v>210048</v>
          </cell>
          <cell r="B41" t="str">
            <v>JHH- Howard County</v>
          </cell>
          <cell r="C41">
            <v>248195</v>
          </cell>
          <cell r="D41">
            <v>2458.2377000000001</v>
          </cell>
          <cell r="E41">
            <v>1420</v>
          </cell>
          <cell r="F41">
            <v>1688</v>
          </cell>
          <cell r="G41">
            <v>46.672811000000003</v>
          </cell>
          <cell r="H41">
            <v>1420</v>
          </cell>
          <cell r="I41">
            <v>1688</v>
          </cell>
          <cell r="J41">
            <v>46.672811000000003</v>
          </cell>
          <cell r="K41">
            <v>5.7213077999999999</v>
          </cell>
          <cell r="L41">
            <v>6.8011039999999996</v>
          </cell>
          <cell r="M41">
            <v>6.9891528999999997</v>
          </cell>
          <cell r="N41">
            <v>6.0064004000000004</v>
          </cell>
          <cell r="O41">
            <v>7.1400028000000004</v>
          </cell>
          <cell r="P41">
            <v>7.3374221999999998</v>
          </cell>
        </row>
        <row r="42">
          <cell r="A42">
            <v>210049</v>
          </cell>
          <cell r="B42" t="str">
            <v>UMMS-Upper Chesapeake</v>
          </cell>
          <cell r="C42">
            <v>186338.84</v>
          </cell>
          <cell r="D42">
            <v>1982.5051000000001</v>
          </cell>
          <cell r="E42">
            <v>1658.4594</v>
          </cell>
          <cell r="F42">
            <v>2037.0128</v>
          </cell>
          <cell r="G42">
            <v>61.911518999999998</v>
          </cell>
          <cell r="H42">
            <v>1658.4594</v>
          </cell>
          <cell r="I42">
            <v>2037.0128</v>
          </cell>
          <cell r="J42">
            <v>61.911518999999998</v>
          </cell>
          <cell r="K42">
            <v>8.9002347000000004</v>
          </cell>
          <cell r="L42">
            <v>10.931767000000001</v>
          </cell>
          <cell r="M42">
            <v>11.26402</v>
          </cell>
          <cell r="N42">
            <v>8.6984192999999994</v>
          </cell>
          <cell r="O42">
            <v>10.683885999999999</v>
          </cell>
          <cell r="P42">
            <v>11.008604999999999</v>
          </cell>
        </row>
        <row r="43">
          <cell r="A43">
            <v>210051</v>
          </cell>
          <cell r="B43" t="str">
            <v>Luminis- Doctors</v>
          </cell>
          <cell r="C43">
            <v>172494.53</v>
          </cell>
          <cell r="D43">
            <v>1680.0159000000001</v>
          </cell>
          <cell r="E43">
            <v>1517.374</v>
          </cell>
          <cell r="F43">
            <v>1875.25</v>
          </cell>
          <cell r="G43">
            <v>193.12764999999999</v>
          </cell>
          <cell r="H43">
            <v>1517.374</v>
          </cell>
          <cell r="I43">
            <v>1875.25</v>
          </cell>
          <cell r="J43">
            <v>193.12764999999999</v>
          </cell>
          <cell r="K43">
            <v>8.7966499000000002</v>
          </cell>
          <cell r="L43">
            <v>10.871359</v>
          </cell>
          <cell r="M43">
            <v>11.990975000000001</v>
          </cell>
          <cell r="N43">
            <v>9.3913724999999992</v>
          </cell>
          <cell r="O43">
            <v>11.606348000000001</v>
          </cell>
          <cell r="P43">
            <v>12.801659000000001</v>
          </cell>
        </row>
        <row r="44">
          <cell r="A44">
            <v>210056</v>
          </cell>
          <cell r="B44" t="str">
            <v>MedStar- Good Sam</v>
          </cell>
          <cell r="C44">
            <v>44788.004999999997</v>
          </cell>
          <cell r="D44">
            <v>451.51760999999999</v>
          </cell>
          <cell r="E44">
            <v>733.87139999999999</v>
          </cell>
          <cell r="F44">
            <v>880.21040000000005</v>
          </cell>
          <cell r="G44">
            <v>12.90056</v>
          </cell>
          <cell r="H44">
            <v>733.87139999999999</v>
          </cell>
          <cell r="I44">
            <v>880.21040000000005</v>
          </cell>
          <cell r="J44">
            <v>12.90056</v>
          </cell>
          <cell r="K44">
            <v>16.385445000000001</v>
          </cell>
          <cell r="L44">
            <v>19.652816000000001</v>
          </cell>
          <cell r="M44">
            <v>19.940852</v>
          </cell>
          <cell r="N44">
            <v>16.900326</v>
          </cell>
          <cell r="O44">
            <v>20.270367</v>
          </cell>
          <cell r="P44">
            <v>20.567454000000001</v>
          </cell>
        </row>
        <row r="45">
          <cell r="A45">
            <v>210057</v>
          </cell>
          <cell r="B45" t="str">
            <v>Adventist- Shady Grove</v>
          </cell>
          <cell r="C45">
            <v>191021.28</v>
          </cell>
          <cell r="D45">
            <v>1958.2528</v>
          </cell>
          <cell r="E45">
            <v>1049.3096</v>
          </cell>
          <cell r="F45">
            <v>1271.3919000000001</v>
          </cell>
          <cell r="G45">
            <v>104.71575</v>
          </cell>
          <cell r="H45">
            <v>1049.3096</v>
          </cell>
          <cell r="I45">
            <v>1271.3919000000001</v>
          </cell>
          <cell r="J45">
            <v>104.71575</v>
          </cell>
          <cell r="K45">
            <v>5.4931555999999997</v>
          </cell>
          <cell r="L45">
            <v>6.6557607000000001</v>
          </cell>
          <cell r="M45">
            <v>7.2039495999999996</v>
          </cell>
          <cell r="N45">
            <v>5.5716614</v>
          </cell>
          <cell r="O45">
            <v>6.7508818000000002</v>
          </cell>
          <cell r="P45">
            <v>7.3069052000000001</v>
          </cell>
        </row>
        <row r="46">
          <cell r="A46">
            <v>210060</v>
          </cell>
          <cell r="B46" t="str">
            <v>Adventist-Ft. Washington</v>
          </cell>
          <cell r="C46">
            <v>43330.582000000002</v>
          </cell>
          <cell r="D46">
            <v>434.39094999999998</v>
          </cell>
          <cell r="E46">
            <v>279.39100000000002</v>
          </cell>
          <cell r="F46">
            <v>353.31799999999998</v>
          </cell>
          <cell r="G46">
            <v>146.10187999999999</v>
          </cell>
          <cell r="H46">
            <v>279.39100000000002</v>
          </cell>
          <cell r="I46">
            <v>353.31799999999998</v>
          </cell>
          <cell r="J46">
            <v>146.10187999999999</v>
          </cell>
          <cell r="K46">
            <v>6.4478939999999998</v>
          </cell>
          <cell r="L46">
            <v>8.1540099999999995</v>
          </cell>
          <cell r="M46">
            <v>11.525805999999999</v>
          </cell>
          <cell r="N46">
            <v>6.6877719000000004</v>
          </cell>
          <cell r="O46">
            <v>8.4573596999999996</v>
          </cell>
          <cell r="P46">
            <v>11.954594999999999</v>
          </cell>
        </row>
        <row r="47">
          <cell r="A47">
            <v>210061</v>
          </cell>
          <cell r="B47" t="str">
            <v>Atlantic General</v>
          </cell>
          <cell r="C47">
            <v>18740.804</v>
          </cell>
          <cell r="D47">
            <v>285.52658000000002</v>
          </cell>
          <cell r="E47">
            <v>209.69839999999999</v>
          </cell>
          <cell r="F47">
            <v>284.41559999999998</v>
          </cell>
          <cell r="G47">
            <v>29.599786999999999</v>
          </cell>
          <cell r="H47">
            <v>209.69839999999999</v>
          </cell>
          <cell r="I47">
            <v>284.41559999999998</v>
          </cell>
          <cell r="J47">
            <v>29.599786999999999</v>
          </cell>
          <cell r="K47">
            <v>11.189403</v>
          </cell>
          <cell r="L47">
            <v>15.176276</v>
          </cell>
          <cell r="M47">
            <v>16.755706</v>
          </cell>
          <cell r="N47">
            <v>7.6365707</v>
          </cell>
          <cell r="O47">
            <v>10.357540999999999</v>
          </cell>
          <cell r="P47">
            <v>11.435475</v>
          </cell>
        </row>
        <row r="48">
          <cell r="A48">
            <v>210062</v>
          </cell>
          <cell r="B48" t="str">
            <v>MedStar- Southern MD</v>
          </cell>
          <cell r="C48">
            <v>174161.32</v>
          </cell>
          <cell r="D48">
            <v>1764.3235999999999</v>
          </cell>
          <cell r="E48">
            <v>1319.1769999999999</v>
          </cell>
          <cell r="F48">
            <v>1756.346</v>
          </cell>
          <cell r="G48">
            <v>329.28397999999999</v>
          </cell>
          <cell r="H48">
            <v>1319.1769999999999</v>
          </cell>
          <cell r="I48">
            <v>1756.346</v>
          </cell>
          <cell r="J48">
            <v>329.28397999999999</v>
          </cell>
          <cell r="K48">
            <v>7.5744543999999996</v>
          </cell>
          <cell r="L48">
            <v>10.084593</v>
          </cell>
          <cell r="M48">
            <v>11.975275999999999</v>
          </cell>
          <cell r="N48">
            <v>7.7745389999999999</v>
          </cell>
          <cell r="O48">
            <v>10.350984</v>
          </cell>
          <cell r="P48">
            <v>12.291612000000001</v>
          </cell>
        </row>
        <row r="49">
          <cell r="A49">
            <v>210063</v>
          </cell>
          <cell r="B49" t="str">
            <v>UMMS- St. Joe</v>
          </cell>
          <cell r="C49">
            <v>120880.48</v>
          </cell>
          <cell r="D49">
            <v>1351.6385</v>
          </cell>
          <cell r="E49">
            <v>1181.1255000000001</v>
          </cell>
          <cell r="F49">
            <v>1422.3117999999999</v>
          </cell>
          <cell r="G49">
            <v>106.46664</v>
          </cell>
          <cell r="H49">
            <v>1181.1255000000001</v>
          </cell>
          <cell r="I49">
            <v>1422.3117999999999</v>
          </cell>
          <cell r="J49">
            <v>106.46664</v>
          </cell>
          <cell r="K49">
            <v>9.7710194999999995</v>
          </cell>
          <cell r="L49">
            <v>11.766266</v>
          </cell>
          <cell r="M49">
            <v>12.647024999999999</v>
          </cell>
          <cell r="N49">
            <v>9.0862628999999995</v>
          </cell>
          <cell r="O49">
            <v>10.941681000000001</v>
          </cell>
          <cell r="P49">
            <v>11.760717</v>
          </cell>
        </row>
        <row r="50">
          <cell r="A50">
            <v>210065</v>
          </cell>
          <cell r="B50" t="str">
            <v>Trinity - Holy Cross Germantown</v>
          </cell>
          <cell r="C50">
            <v>114713.43</v>
          </cell>
          <cell r="D50">
            <v>1031.2155</v>
          </cell>
          <cell r="E50">
            <v>613.40620000000001</v>
          </cell>
          <cell r="F50">
            <v>705.19399999999996</v>
          </cell>
          <cell r="G50">
            <v>27.945036999999999</v>
          </cell>
          <cell r="H50">
            <v>613.40620000000001</v>
          </cell>
          <cell r="I50">
            <v>705.19399999999996</v>
          </cell>
          <cell r="J50">
            <v>27.945036999999999</v>
          </cell>
          <cell r="K50">
            <v>5.3472920000000004</v>
          </cell>
          <cell r="L50">
            <v>6.1474406999999998</v>
          </cell>
          <cell r="M50">
            <v>6.3910480999999999</v>
          </cell>
          <cell r="N50">
            <v>6.1851260000000003</v>
          </cell>
          <cell r="O50">
            <v>7.1106449999999999</v>
          </cell>
          <cell r="P50">
            <v>7.3924216999999999</v>
          </cell>
        </row>
        <row r="51">
          <cell r="A51" t="str">
            <v>Statewide</v>
          </cell>
          <cell r="B51" t="str">
            <v>Statewide</v>
          </cell>
          <cell r="C51">
            <v>4714090.3</v>
          </cell>
          <cell r="D51">
            <v>48838.55</v>
          </cell>
          <cell r="E51">
            <v>43789.32</v>
          </cell>
          <cell r="F51">
            <v>53572.870999999999</v>
          </cell>
          <cell r="G51">
            <v>3688.5133000000001</v>
          </cell>
          <cell r="H51">
            <v>43789.32</v>
          </cell>
          <cell r="I51">
            <v>53572.870999999999</v>
          </cell>
          <cell r="J51">
            <v>3688.5133000000001</v>
          </cell>
          <cell r="K51">
            <v>9.2890286</v>
          </cell>
          <cell r="L51">
            <v>11.364413000000001</v>
          </cell>
          <cell r="M51">
            <v>12.146858</v>
          </cell>
          <cell r="N51">
            <v>9.3229907000000001</v>
          </cell>
          <cell r="O51">
            <v>11.405963</v>
          </cell>
          <cell r="P51">
            <v>12.191268000000001</v>
          </cell>
        </row>
      </sheetData>
      <sheetData sheetId="5">
        <row r="9">
          <cell r="A9">
            <v>210001</v>
          </cell>
          <cell r="B9" t="str">
            <v>Meritus</v>
          </cell>
          <cell r="C9">
            <v>23348.799999999999</v>
          </cell>
          <cell r="D9">
            <v>15.215384</v>
          </cell>
          <cell r="E9">
            <v>29.4</v>
          </cell>
          <cell r="F9">
            <v>29.4</v>
          </cell>
          <cell r="G9">
            <v>1.2591654000000001</v>
          </cell>
          <cell r="H9">
            <v>1.2578978999999999</v>
          </cell>
        </row>
        <row r="10">
          <cell r="A10">
            <v>210002</v>
          </cell>
          <cell r="B10" t="str">
            <v>UMMS- UMMC</v>
          </cell>
          <cell r="C10">
            <v>11829.395</v>
          </cell>
          <cell r="D10">
            <v>7.7049653999999999</v>
          </cell>
          <cell r="E10">
            <v>35.037640000000003</v>
          </cell>
          <cell r="F10">
            <v>35.037640000000003</v>
          </cell>
          <cell r="G10">
            <v>2.9619132000000001</v>
          </cell>
          <cell r="H10">
            <v>2.9603641999999999</v>
          </cell>
        </row>
        <row r="11">
          <cell r="A11">
            <v>210003</v>
          </cell>
          <cell r="B11" t="str">
            <v>UMMS- Capital Region</v>
          </cell>
          <cell r="C11">
            <v>20409.530999999999</v>
          </cell>
          <cell r="D11">
            <v>13.309298</v>
          </cell>
          <cell r="E11">
            <v>2.1149</v>
          </cell>
          <cell r="F11">
            <v>2.1149</v>
          </cell>
          <cell r="G11">
            <v>0.1036232</v>
          </cell>
          <cell r="H11">
            <v>0.1034465</v>
          </cell>
        </row>
        <row r="12">
          <cell r="A12">
            <v>210004</v>
          </cell>
          <cell r="B12" t="str">
            <v>Trinity - Holy Cross</v>
          </cell>
          <cell r="C12">
            <v>40348.872000000003</v>
          </cell>
          <cell r="D12">
            <v>26.358528</v>
          </cell>
          <cell r="E12">
            <v>10.37406</v>
          </cell>
          <cell r="F12">
            <v>10.37406</v>
          </cell>
          <cell r="G12">
            <v>0.25710899999999998</v>
          </cell>
          <cell r="H12">
            <v>0.25621739999999998</v>
          </cell>
        </row>
        <row r="13">
          <cell r="A13">
            <v>210005</v>
          </cell>
          <cell r="B13" t="str">
            <v>Frederick</v>
          </cell>
          <cell r="C13">
            <v>45450.6</v>
          </cell>
          <cell r="D13">
            <v>29.609404000000001</v>
          </cell>
          <cell r="E13">
            <v>12.8</v>
          </cell>
          <cell r="F13">
            <v>12.8</v>
          </cell>
          <cell r="G13">
            <v>0.2816244</v>
          </cell>
          <cell r="H13">
            <v>0.28142410000000001</v>
          </cell>
        </row>
        <row r="14">
          <cell r="A14">
            <v>210008</v>
          </cell>
          <cell r="B14" t="str">
            <v>Mercy</v>
          </cell>
          <cell r="C14">
            <v>14410.956</v>
          </cell>
          <cell r="D14">
            <v>9.3858925000000006</v>
          </cell>
          <cell r="E14">
            <v>37.02946</v>
          </cell>
          <cell r="F14">
            <v>37.02946</v>
          </cell>
          <cell r="G14">
            <v>2.5695351999999998</v>
          </cell>
          <cell r="H14">
            <v>2.5683416000000001</v>
          </cell>
        </row>
        <row r="15">
          <cell r="A15">
            <v>210009</v>
          </cell>
          <cell r="B15" t="str">
            <v>JHH- Johns Hopkins</v>
          </cell>
          <cell r="C15">
            <v>16134.57</v>
          </cell>
          <cell r="D15">
            <v>10.499012</v>
          </cell>
          <cell r="E15">
            <v>43.277340000000002</v>
          </cell>
          <cell r="F15">
            <v>43.277340000000002</v>
          </cell>
          <cell r="G15">
            <v>2.6822740999999999</v>
          </cell>
          <cell r="H15">
            <v>2.6834475000000002</v>
          </cell>
        </row>
        <row r="16">
          <cell r="A16">
            <v>210011</v>
          </cell>
          <cell r="B16" t="str">
            <v>Saint Agnes</v>
          </cell>
          <cell r="C16">
            <v>16704.164000000001</v>
          </cell>
          <cell r="D16">
            <v>10.89719</v>
          </cell>
          <cell r="E16">
            <v>28.567319999999999</v>
          </cell>
          <cell r="F16">
            <v>28.567319999999999</v>
          </cell>
          <cell r="G16">
            <v>1.7101915000000001</v>
          </cell>
          <cell r="H16">
            <v>1.7066167000000001</v>
          </cell>
        </row>
        <row r="17">
          <cell r="A17">
            <v>210012</v>
          </cell>
          <cell r="B17" t="str">
            <v>Lifebridge- Sinai</v>
          </cell>
          <cell r="C17">
            <v>21361.112000000001</v>
          </cell>
          <cell r="D17">
            <v>13.903057</v>
          </cell>
          <cell r="E17">
            <v>35.406460000000003</v>
          </cell>
          <cell r="F17">
            <v>35.406460000000003</v>
          </cell>
          <cell r="G17">
            <v>1.6575195</v>
          </cell>
          <cell r="H17">
            <v>1.6578804</v>
          </cell>
        </row>
        <row r="18">
          <cell r="A18">
            <v>210015</v>
          </cell>
          <cell r="B18" t="str">
            <v>MedStar- Franklin Square</v>
          </cell>
          <cell r="C18">
            <v>20042.886999999999</v>
          </cell>
          <cell r="D18">
            <v>12.989698000000001</v>
          </cell>
          <cell r="E18">
            <v>24.96246</v>
          </cell>
          <cell r="F18">
            <v>24.96246</v>
          </cell>
          <cell r="G18">
            <v>1.2454523</v>
          </cell>
          <cell r="H18">
            <v>1.2510346000000001</v>
          </cell>
        </row>
        <row r="19">
          <cell r="A19">
            <v>210016</v>
          </cell>
          <cell r="B19" t="str">
            <v>Adventist- White Oak</v>
          </cell>
          <cell r="C19">
            <v>37716.25</v>
          </cell>
          <cell r="D19">
            <v>24.486476</v>
          </cell>
          <cell r="E19">
            <v>4.8648999999999996</v>
          </cell>
          <cell r="F19">
            <v>4.8648999999999996</v>
          </cell>
          <cell r="G19">
            <v>0.12898680000000001</v>
          </cell>
          <cell r="H19">
            <v>0.1293387</v>
          </cell>
        </row>
        <row r="20">
          <cell r="A20">
            <v>210017</v>
          </cell>
          <cell r="B20" t="str">
            <v>Garrett</v>
          </cell>
          <cell r="C20">
            <v>2618.6</v>
          </cell>
          <cell r="D20">
            <v>1.6959111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210018</v>
          </cell>
          <cell r="B21" t="str">
            <v>MedStar- Montgomery</v>
          </cell>
          <cell r="C21">
            <v>19329.736000000001</v>
          </cell>
          <cell r="D21">
            <v>12.566148999999999</v>
          </cell>
          <cell r="E21">
            <v>5.3432000000000004</v>
          </cell>
          <cell r="F21">
            <v>5.3432000000000004</v>
          </cell>
          <cell r="G21">
            <v>0.2764238</v>
          </cell>
          <cell r="H21">
            <v>0.27680900000000003</v>
          </cell>
        </row>
        <row r="22">
          <cell r="A22">
            <v>210019</v>
          </cell>
          <cell r="B22" t="str">
            <v>Tidal- Peninsula</v>
          </cell>
          <cell r="C22">
            <v>21827.477999999999</v>
          </cell>
          <cell r="D22">
            <v>14.181748000000001</v>
          </cell>
          <cell r="E22">
            <v>31.20382</v>
          </cell>
          <cell r="F22">
            <v>31.20382</v>
          </cell>
          <cell r="G22">
            <v>1.4295659999999999</v>
          </cell>
          <cell r="H22">
            <v>1.4323824999999999</v>
          </cell>
        </row>
        <row r="23">
          <cell r="A23">
            <v>210022</v>
          </cell>
          <cell r="B23" t="str">
            <v>JHH- Suburban</v>
          </cell>
          <cell r="C23">
            <v>39158.021999999997</v>
          </cell>
          <cell r="D23">
            <v>25.424543</v>
          </cell>
          <cell r="E23">
            <v>2.1374200000000001</v>
          </cell>
          <cell r="F23">
            <v>2.1374200000000001</v>
          </cell>
          <cell r="G23">
            <v>5.4584500000000001E-2</v>
          </cell>
          <cell r="H23">
            <v>5.4729E-2</v>
          </cell>
        </row>
        <row r="24">
          <cell r="A24">
            <v>210023</v>
          </cell>
          <cell r="B24" t="str">
            <v>Luminis- Anne Arundel</v>
          </cell>
          <cell r="C24">
            <v>57342.6</v>
          </cell>
          <cell r="D24">
            <v>37.255057000000001</v>
          </cell>
          <cell r="E24">
            <v>21.8</v>
          </cell>
          <cell r="F24">
            <v>21.8</v>
          </cell>
          <cell r="G24">
            <v>0.38017109999999998</v>
          </cell>
          <cell r="H24">
            <v>0.3809362</v>
          </cell>
        </row>
        <row r="25">
          <cell r="A25">
            <v>210024</v>
          </cell>
          <cell r="B25" t="str">
            <v>MedStar- Union Mem</v>
          </cell>
          <cell r="C25">
            <v>12629.861999999999</v>
          </cell>
          <cell r="D25">
            <v>8.2127926000000002</v>
          </cell>
          <cell r="E25">
            <v>29.16788</v>
          </cell>
          <cell r="F25">
            <v>29.16788</v>
          </cell>
          <cell r="G25">
            <v>2.3094377000000001</v>
          </cell>
          <cell r="H25">
            <v>2.3120381000000001</v>
          </cell>
        </row>
        <row r="26">
          <cell r="A26">
            <v>210027</v>
          </cell>
          <cell r="B26" t="str">
            <v>Western Maryland</v>
          </cell>
          <cell r="C26">
            <v>9116.7999999999993</v>
          </cell>
          <cell r="D26">
            <v>5.9450681999999997</v>
          </cell>
          <cell r="E26">
            <v>2</v>
          </cell>
          <cell r="F26">
            <v>2</v>
          </cell>
          <cell r="G26">
            <v>0.21937519999999999</v>
          </cell>
          <cell r="H26">
            <v>0.21900510000000001</v>
          </cell>
        </row>
        <row r="27">
          <cell r="A27">
            <v>210028</v>
          </cell>
          <cell r="B27" t="str">
            <v>MedStar- St. Mary's</v>
          </cell>
          <cell r="C27">
            <v>19665.400000000001</v>
          </cell>
          <cell r="D27">
            <v>12.822775</v>
          </cell>
          <cell r="E27">
            <v>2.6</v>
          </cell>
          <cell r="F27">
            <v>2.6</v>
          </cell>
          <cell r="G27">
            <v>0.13221189999999999</v>
          </cell>
          <cell r="H27">
            <v>0.13199949999999999</v>
          </cell>
        </row>
        <row r="28">
          <cell r="A28">
            <v>210029</v>
          </cell>
          <cell r="B28" t="str">
            <v>JHH- Bayview</v>
          </cell>
          <cell r="C28">
            <v>16695.919000000002</v>
          </cell>
          <cell r="D28">
            <v>10.866177</v>
          </cell>
          <cell r="E28">
            <v>26.473559999999999</v>
          </cell>
          <cell r="F28">
            <v>26.473559999999999</v>
          </cell>
          <cell r="G28">
            <v>1.5856306</v>
          </cell>
          <cell r="H28">
            <v>1.5860489</v>
          </cell>
        </row>
        <row r="29">
          <cell r="A29">
            <v>210030</v>
          </cell>
          <cell r="B29" t="str">
            <v>UMMS- Chestertown</v>
          </cell>
          <cell r="C29">
            <v>3451.5852</v>
          </cell>
          <cell r="D29">
            <v>2.2698877</v>
          </cell>
          <cell r="E29">
            <v>1</v>
          </cell>
          <cell r="F29">
            <v>1</v>
          </cell>
          <cell r="G29">
            <v>0.28972199999999998</v>
          </cell>
          <cell r="H29">
            <v>0.28679830000000001</v>
          </cell>
        </row>
        <row r="30">
          <cell r="A30">
            <v>210032</v>
          </cell>
          <cell r="B30" t="str">
            <v>ChristianaCare, Union</v>
          </cell>
          <cell r="C30">
            <v>16116.4</v>
          </cell>
          <cell r="D30">
            <v>10.460564</v>
          </cell>
          <cell r="E30">
            <v>1.6</v>
          </cell>
          <cell r="F30">
            <v>1.6</v>
          </cell>
          <cell r="G30">
            <v>9.9277799999999999E-2</v>
          </cell>
          <cell r="H30">
            <v>9.9573999999999996E-2</v>
          </cell>
        </row>
        <row r="31">
          <cell r="A31">
            <v>210033</v>
          </cell>
          <cell r="B31" t="str">
            <v>Lifebridge- Carroll</v>
          </cell>
          <cell r="C31">
            <v>25728.542000000001</v>
          </cell>
          <cell r="D31">
            <v>16.786225999999999</v>
          </cell>
          <cell r="E31">
            <v>14.52036</v>
          </cell>
          <cell r="F31">
            <v>14.52036</v>
          </cell>
          <cell r="G31">
            <v>0.56436779999999998</v>
          </cell>
          <cell r="H31">
            <v>0.56312569999999995</v>
          </cell>
        </row>
        <row r="32">
          <cell r="A32">
            <v>210034</v>
          </cell>
          <cell r="B32" t="str">
            <v>MedStar- Harbor</v>
          </cell>
          <cell r="C32">
            <v>7759.4660000000003</v>
          </cell>
          <cell r="D32">
            <v>5.0216558999999998</v>
          </cell>
          <cell r="E32">
            <v>12.89658</v>
          </cell>
          <cell r="F32">
            <v>12.89658</v>
          </cell>
          <cell r="G32">
            <v>1.6620448000000001</v>
          </cell>
          <cell r="H32">
            <v>1.6718934000000001</v>
          </cell>
        </row>
        <row r="33">
          <cell r="A33">
            <v>210035</v>
          </cell>
          <cell r="B33" t="str">
            <v>UMMS- Charles</v>
          </cell>
          <cell r="C33">
            <v>26713.8</v>
          </cell>
          <cell r="D33">
            <v>17.444165999999999</v>
          </cell>
          <cell r="E33">
            <v>2.8</v>
          </cell>
          <cell r="F33">
            <v>2.8</v>
          </cell>
          <cell r="G33">
            <v>0.1048147</v>
          </cell>
          <cell r="H33">
            <v>0.1044934</v>
          </cell>
        </row>
        <row r="34">
          <cell r="A34">
            <v>210037</v>
          </cell>
          <cell r="B34" t="str">
            <v>UMMS- Easton</v>
          </cell>
          <cell r="C34">
            <v>16736.415000000001</v>
          </cell>
          <cell r="D34">
            <v>10.944888000000001</v>
          </cell>
          <cell r="E34">
            <v>5.6</v>
          </cell>
          <cell r="F34">
            <v>5.6</v>
          </cell>
          <cell r="G34">
            <v>0.3345997</v>
          </cell>
          <cell r="H34">
            <v>0.33308700000000002</v>
          </cell>
        </row>
        <row r="35">
          <cell r="A35">
            <v>210038</v>
          </cell>
          <cell r="B35" t="str">
            <v>UMMS- Midtown</v>
          </cell>
          <cell r="C35">
            <v>3030.5907999999999</v>
          </cell>
          <cell r="D35">
            <v>1.9669359</v>
          </cell>
          <cell r="E35">
            <v>10.68394</v>
          </cell>
          <cell r="F35">
            <v>10.68394</v>
          </cell>
          <cell r="G35">
            <v>3.5253654000000001</v>
          </cell>
          <cell r="H35">
            <v>3.5360811999999999</v>
          </cell>
        </row>
        <row r="36">
          <cell r="A36">
            <v>210039</v>
          </cell>
          <cell r="B36" t="str">
            <v>Calvert</v>
          </cell>
          <cell r="C36">
            <v>15881.8</v>
          </cell>
          <cell r="D36">
            <v>10.380107000000001</v>
          </cell>
          <cell r="E36">
            <v>4.4000000000000004</v>
          </cell>
          <cell r="F36">
            <v>4.4000000000000004</v>
          </cell>
          <cell r="G36">
            <v>0.27704669999999998</v>
          </cell>
          <cell r="H36">
            <v>0.2759509</v>
          </cell>
        </row>
        <row r="37">
          <cell r="A37">
            <v>210040</v>
          </cell>
          <cell r="B37" t="str">
            <v>Lifebridge- Northwest</v>
          </cell>
          <cell r="C37">
            <v>12260.950999999999</v>
          </cell>
          <cell r="D37">
            <v>7.9760761999999996</v>
          </cell>
          <cell r="E37">
            <v>15.591340000000001</v>
          </cell>
          <cell r="F37">
            <v>15.591340000000001</v>
          </cell>
          <cell r="G37">
            <v>1.2716257</v>
          </cell>
          <cell r="H37">
            <v>1.2725508000000001</v>
          </cell>
        </row>
        <row r="38">
          <cell r="A38">
            <v>210043</v>
          </cell>
          <cell r="B38" t="str">
            <v>UMMS- BWMC</v>
          </cell>
          <cell r="C38">
            <v>36540.864999999998</v>
          </cell>
          <cell r="D38">
            <v>23.833393000000001</v>
          </cell>
          <cell r="E38">
            <v>54.300400000000003</v>
          </cell>
          <cell r="F38">
            <v>54.300400000000003</v>
          </cell>
          <cell r="G38">
            <v>1.4860184000000001</v>
          </cell>
          <cell r="H38">
            <v>1.4831946</v>
          </cell>
        </row>
        <row r="39">
          <cell r="A39">
            <v>210044</v>
          </cell>
          <cell r="B39" t="str">
            <v>GBMC</v>
          </cell>
          <cell r="C39">
            <v>23208.723999999998</v>
          </cell>
          <cell r="D39">
            <v>15.114108999999999</v>
          </cell>
          <cell r="E39">
            <v>20.824539999999999</v>
          </cell>
          <cell r="F39">
            <v>20.824539999999999</v>
          </cell>
          <cell r="G39">
            <v>0.89727210000000002</v>
          </cell>
          <cell r="H39">
            <v>0.89696160000000003</v>
          </cell>
        </row>
        <row r="40">
          <cell r="A40">
            <v>210048</v>
          </cell>
          <cell r="B40" t="str">
            <v>JHH- Howard County</v>
          </cell>
          <cell r="C40">
            <v>54438.2</v>
          </cell>
          <cell r="D40">
            <v>35.485931999999998</v>
          </cell>
          <cell r="E40">
            <v>26.8</v>
          </cell>
          <cell r="F40">
            <v>26.8</v>
          </cell>
          <cell r="G40">
            <v>0.4923014</v>
          </cell>
          <cell r="H40">
            <v>0.49165399999999998</v>
          </cell>
        </row>
        <row r="41">
          <cell r="A41">
            <v>210049</v>
          </cell>
          <cell r="B41" t="str">
            <v>UMMS-Upper Chesapeake</v>
          </cell>
          <cell r="C41">
            <v>36770.101999999999</v>
          </cell>
          <cell r="D41">
            <v>23.888088</v>
          </cell>
          <cell r="E41">
            <v>33.387239999999998</v>
          </cell>
          <cell r="F41">
            <v>33.387239999999998</v>
          </cell>
          <cell r="G41">
            <v>0.90799969999999997</v>
          </cell>
          <cell r="H41">
            <v>0.9098716</v>
          </cell>
        </row>
        <row r="42">
          <cell r="A42">
            <v>210051</v>
          </cell>
          <cell r="B42" t="str">
            <v>Luminis- Doctors</v>
          </cell>
          <cell r="C42">
            <v>33655.597000000002</v>
          </cell>
          <cell r="D42">
            <v>21.923318999999999</v>
          </cell>
          <cell r="E42">
            <v>3.18798</v>
          </cell>
          <cell r="F42">
            <v>3.18798</v>
          </cell>
          <cell r="G42">
            <v>9.4723600000000005E-2</v>
          </cell>
          <cell r="H42">
            <v>9.4665200000000005E-2</v>
          </cell>
        </row>
        <row r="43">
          <cell r="A43">
            <v>210056</v>
          </cell>
          <cell r="B43" t="str">
            <v>MedStar- Good Sam</v>
          </cell>
          <cell r="C43">
            <v>7744.2614999999996</v>
          </cell>
          <cell r="D43">
            <v>5.0441365999999999</v>
          </cell>
          <cell r="E43">
            <v>17.260380000000001</v>
          </cell>
          <cell r="F43">
            <v>17.260380000000001</v>
          </cell>
          <cell r="G43">
            <v>2.2287960999999998</v>
          </cell>
          <cell r="H43">
            <v>2.2276373999999999</v>
          </cell>
        </row>
        <row r="44">
          <cell r="A44">
            <v>210057</v>
          </cell>
          <cell r="B44" t="str">
            <v>Adventist- Shady Grove</v>
          </cell>
          <cell r="C44">
            <v>37205.199000000001</v>
          </cell>
          <cell r="D44">
            <v>24.194445999999999</v>
          </cell>
          <cell r="E44">
            <v>18.589739999999999</v>
          </cell>
          <cell r="F44">
            <v>18.589739999999999</v>
          </cell>
          <cell r="G44">
            <v>0.4996544</v>
          </cell>
          <cell r="H44">
            <v>0.50019420000000003</v>
          </cell>
        </row>
        <row r="45">
          <cell r="A45">
            <v>210060</v>
          </cell>
          <cell r="B45" t="str">
            <v>Adventist-Ft. Washington</v>
          </cell>
          <cell r="C45">
            <v>7254.8396000000002</v>
          </cell>
          <cell r="D45">
            <v>4.7142847999999997</v>
          </cell>
          <cell r="E45">
            <v>0.45610000000000001</v>
          </cell>
          <cell r="F45">
            <v>0.45610000000000001</v>
          </cell>
          <cell r="G45">
            <v>6.2868400000000005E-2</v>
          </cell>
          <cell r="H45">
            <v>6.2983300000000006E-2</v>
          </cell>
        </row>
        <row r="46">
          <cell r="A46">
            <v>210061</v>
          </cell>
          <cell r="B46" t="str">
            <v>Atlantic General</v>
          </cell>
          <cell r="C46">
            <v>2486.8310999999999</v>
          </cell>
          <cell r="D46">
            <v>1.6074339</v>
          </cell>
          <cell r="E46">
            <v>2.3810799999999999</v>
          </cell>
          <cell r="F46">
            <v>2.3810799999999999</v>
          </cell>
          <cell r="G46">
            <v>0.95747559999999998</v>
          </cell>
          <cell r="H46">
            <v>0.96432150000000005</v>
          </cell>
        </row>
        <row r="47">
          <cell r="A47">
            <v>210062</v>
          </cell>
          <cell r="B47" t="str">
            <v>MedStar- Southern MD</v>
          </cell>
          <cell r="C47">
            <v>29716.504000000001</v>
          </cell>
          <cell r="D47">
            <v>19.33417</v>
          </cell>
          <cell r="E47">
            <v>1.4167000000000001</v>
          </cell>
          <cell r="F47">
            <v>1.4167000000000001</v>
          </cell>
          <cell r="G47">
            <v>4.7673800000000002E-2</v>
          </cell>
          <cell r="H47">
            <v>4.7701599999999997E-2</v>
          </cell>
        </row>
        <row r="48">
          <cell r="A48">
            <v>210063</v>
          </cell>
          <cell r="B48" t="str">
            <v>UMMS- St. Joe</v>
          </cell>
          <cell r="C48">
            <v>21699.217000000001</v>
          </cell>
          <cell r="D48">
            <v>14.134093999999999</v>
          </cell>
          <cell r="E48">
            <v>20.38222</v>
          </cell>
          <cell r="F48">
            <v>20.38222</v>
          </cell>
          <cell r="G48">
            <v>0.93930670000000005</v>
          </cell>
          <cell r="H48">
            <v>0.93878139999999999</v>
          </cell>
        </row>
        <row r="49">
          <cell r="A49">
            <v>210065</v>
          </cell>
          <cell r="B49" t="str">
            <v>Trinity - Holy Cross Germantown</v>
          </cell>
          <cell r="C49">
            <v>24975.272000000001</v>
          </cell>
          <cell r="D49">
            <v>16.343494</v>
          </cell>
          <cell r="E49">
            <v>16.879079999999998</v>
          </cell>
          <cell r="F49">
            <v>16.879079999999998</v>
          </cell>
          <cell r="G49">
            <v>0.67583170000000004</v>
          </cell>
          <cell r="H49">
            <v>0.67233359999999998</v>
          </cell>
        </row>
        <row r="50">
          <cell r="A50" t="str">
            <v>Statewide</v>
          </cell>
          <cell r="B50" t="str">
            <v>Statewide</v>
          </cell>
          <cell r="C50">
            <v>909516.72</v>
          </cell>
          <cell r="D50">
            <v>592.19653000000005</v>
          </cell>
          <cell r="E50">
            <v>669.5181</v>
          </cell>
          <cell r="F50">
            <v>669.5181</v>
          </cell>
          <cell r="G50">
            <v>0.73612509999999998</v>
          </cell>
          <cell r="H50">
            <v>0.73599939999999997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- All Payers"/>
      <sheetName val="Summary - Medicare FFS"/>
      <sheetName val="Summary - Medicaid"/>
    </sheetNames>
    <sheetDataSet>
      <sheetData sheetId="0">
        <row r="7">
          <cell r="A7">
            <v>210001</v>
          </cell>
          <cell r="B7" t="str">
            <v>Meritus</v>
          </cell>
          <cell r="C7" t="str">
            <v>TPR</v>
          </cell>
          <cell r="D7">
            <v>21655</v>
          </cell>
          <cell r="E7">
            <v>2255</v>
          </cell>
          <cell r="F7">
            <v>2123</v>
          </cell>
          <cell r="G7">
            <v>31</v>
          </cell>
          <cell r="H7">
            <v>0.1041</v>
          </cell>
          <cell r="I7">
            <v>9.8000000000000004E-2</v>
          </cell>
          <cell r="J7">
            <v>1.4E-3</v>
          </cell>
          <cell r="K7">
            <v>4409</v>
          </cell>
          <cell r="L7">
            <v>0.2036</v>
          </cell>
          <cell r="M7">
            <v>227931596.15000001</v>
          </cell>
          <cell r="N7">
            <v>266878159.72</v>
          </cell>
          <cell r="O7">
            <v>25435790.719999999</v>
          </cell>
          <cell r="P7">
            <v>36827139.310000002</v>
          </cell>
          <cell r="Q7">
            <v>24319304.870000001</v>
          </cell>
          <cell r="R7">
            <v>180746.74</v>
          </cell>
          <cell r="S7">
            <v>61327190.920000002</v>
          </cell>
          <cell r="T7">
            <v>494809755.87</v>
          </cell>
          <cell r="U7">
            <v>7.4399999999999994E-2</v>
          </cell>
          <cell r="V7">
            <v>4.9099999999999998E-2</v>
          </cell>
          <cell r="W7">
            <v>4.0000000000000002E-4</v>
          </cell>
          <cell r="X7">
            <v>0.1239</v>
          </cell>
        </row>
        <row r="8">
          <cell r="A8">
            <v>210002</v>
          </cell>
          <cell r="B8" t="str">
            <v>UMMS- UMMC</v>
          </cell>
          <cell r="C8" t="str">
            <v>GBR</v>
          </cell>
          <cell r="D8">
            <v>27040</v>
          </cell>
          <cell r="E8">
            <v>2278</v>
          </cell>
          <cell r="F8">
            <v>1123</v>
          </cell>
          <cell r="G8">
            <v>101</v>
          </cell>
          <cell r="H8">
            <v>8.4199999999999997E-2</v>
          </cell>
          <cell r="I8">
            <v>4.1500000000000002E-2</v>
          </cell>
          <cell r="J8">
            <v>3.7000000000000002E-3</v>
          </cell>
          <cell r="K8">
            <v>3502</v>
          </cell>
          <cell r="L8">
            <v>0.1295</v>
          </cell>
          <cell r="M8">
            <v>652180782.83000004</v>
          </cell>
          <cell r="N8">
            <v>1604287161.03</v>
          </cell>
          <cell r="O8">
            <v>14605570.48</v>
          </cell>
          <cell r="P8">
            <v>106803379.29000001</v>
          </cell>
          <cell r="Q8">
            <v>47464524.119999997</v>
          </cell>
          <cell r="R8">
            <v>1392248</v>
          </cell>
          <cell r="S8">
            <v>155660151.41</v>
          </cell>
          <cell r="T8">
            <v>2256467943.8600001</v>
          </cell>
          <cell r="U8">
            <v>4.7300000000000002E-2</v>
          </cell>
          <cell r="V8">
            <v>2.1000000000000001E-2</v>
          </cell>
          <cell r="W8">
            <v>5.9999999999999995E-4</v>
          </cell>
          <cell r="X8">
            <v>6.9000000000000006E-2</v>
          </cell>
        </row>
        <row r="9">
          <cell r="A9">
            <v>210003</v>
          </cell>
          <cell r="B9" t="str">
            <v>UMMS- Capital Region</v>
          </cell>
          <cell r="C9" t="str">
            <v>GBR</v>
          </cell>
          <cell r="D9">
            <v>14787</v>
          </cell>
          <cell r="E9">
            <v>1017</v>
          </cell>
          <cell r="F9">
            <v>972</v>
          </cell>
          <cell r="G9">
            <v>1</v>
          </cell>
          <cell r="H9">
            <v>6.88E-2</v>
          </cell>
          <cell r="I9">
            <v>6.5699999999999995E-2</v>
          </cell>
          <cell r="J9">
            <v>1E-4</v>
          </cell>
          <cell r="K9">
            <v>1990</v>
          </cell>
          <cell r="L9">
            <v>0.1346</v>
          </cell>
          <cell r="M9">
            <v>122175867.73</v>
          </cell>
          <cell r="N9">
            <v>327933909.25</v>
          </cell>
          <cell r="O9">
            <v>14819703.59</v>
          </cell>
          <cell r="P9">
            <v>27976773.23</v>
          </cell>
          <cell r="Q9">
            <v>17257705.039999999</v>
          </cell>
          <cell r="R9">
            <v>13549.66</v>
          </cell>
          <cell r="S9">
            <v>45248027.93</v>
          </cell>
          <cell r="T9">
            <v>450109776.98000002</v>
          </cell>
          <cell r="U9">
            <v>6.2199999999999998E-2</v>
          </cell>
          <cell r="V9">
            <v>3.8300000000000001E-2</v>
          </cell>
          <cell r="W9">
            <v>0</v>
          </cell>
          <cell r="X9">
            <v>0.10050000000000001</v>
          </cell>
        </row>
        <row r="10">
          <cell r="A10">
            <v>210004</v>
          </cell>
          <cell r="B10" t="str">
            <v>Trinity - Holy Cross</v>
          </cell>
          <cell r="C10" t="str">
            <v>GBR</v>
          </cell>
          <cell r="D10">
            <v>31178</v>
          </cell>
          <cell r="E10">
            <v>1866</v>
          </cell>
          <cell r="F10">
            <v>1715</v>
          </cell>
          <cell r="G10">
            <v>16</v>
          </cell>
          <cell r="H10">
            <v>5.9799999999999999E-2</v>
          </cell>
          <cell r="I10">
            <v>5.5E-2</v>
          </cell>
          <cell r="J10">
            <v>5.0000000000000001E-4</v>
          </cell>
          <cell r="K10">
            <v>3597</v>
          </cell>
          <cell r="L10">
            <v>0.1154</v>
          </cell>
          <cell r="M10">
            <v>175071496.16999999</v>
          </cell>
          <cell r="N10">
            <v>439396796.56</v>
          </cell>
          <cell r="O10">
            <v>18376652.879999999</v>
          </cell>
          <cell r="P10">
            <v>41252260</v>
          </cell>
          <cell r="Q10">
            <v>31821538.73</v>
          </cell>
          <cell r="R10">
            <v>126687.99</v>
          </cell>
          <cell r="S10">
            <v>73200486.719999999</v>
          </cell>
          <cell r="T10">
            <v>614468292.73000002</v>
          </cell>
          <cell r="U10">
            <v>6.7100000000000007E-2</v>
          </cell>
          <cell r="V10">
            <v>5.1799999999999999E-2</v>
          </cell>
          <cell r="W10">
            <v>2.0000000000000001E-4</v>
          </cell>
          <cell r="X10">
            <v>0.1191</v>
          </cell>
        </row>
        <row r="11">
          <cell r="A11">
            <v>210005</v>
          </cell>
          <cell r="B11" t="str">
            <v>Frederick</v>
          </cell>
          <cell r="C11" t="str">
            <v>GBR</v>
          </cell>
          <cell r="D11">
            <v>21369</v>
          </cell>
          <cell r="E11">
            <v>1866</v>
          </cell>
          <cell r="F11">
            <v>1903</v>
          </cell>
          <cell r="G11">
            <v>7</v>
          </cell>
          <cell r="H11">
            <v>8.7300000000000003E-2</v>
          </cell>
          <cell r="I11">
            <v>8.9099999999999999E-2</v>
          </cell>
          <cell r="J11">
            <v>2.9999999999999997E-4</v>
          </cell>
          <cell r="K11">
            <v>3776</v>
          </cell>
          <cell r="L11">
            <v>0.1767</v>
          </cell>
          <cell r="M11">
            <v>178931471.65000001</v>
          </cell>
          <cell r="N11">
            <v>257525316.78999999</v>
          </cell>
          <cell r="O11">
            <v>31699022.399999999</v>
          </cell>
          <cell r="P11">
            <v>29430812.77</v>
          </cell>
          <cell r="Q11">
            <v>24446752.129999999</v>
          </cell>
          <cell r="R11">
            <v>42022.239999999998</v>
          </cell>
          <cell r="S11">
            <v>53919587.140000001</v>
          </cell>
          <cell r="T11">
            <v>436456788.44</v>
          </cell>
          <cell r="U11">
            <v>6.7400000000000002E-2</v>
          </cell>
          <cell r="V11">
            <v>5.6000000000000001E-2</v>
          </cell>
          <cell r="W11">
            <v>1E-4</v>
          </cell>
          <cell r="X11">
            <v>0.1235</v>
          </cell>
        </row>
        <row r="12">
          <cell r="A12">
            <v>210008</v>
          </cell>
          <cell r="B12" t="str">
            <v>Mercy</v>
          </cell>
          <cell r="C12" t="str">
            <v>GBR</v>
          </cell>
          <cell r="D12">
            <v>14168</v>
          </cell>
          <cell r="E12">
            <v>1058</v>
          </cell>
          <cell r="F12">
            <v>1028</v>
          </cell>
          <cell r="G12">
            <v>4</v>
          </cell>
          <cell r="H12">
            <v>7.4700000000000003E-2</v>
          </cell>
          <cell r="I12">
            <v>7.2599999999999998E-2</v>
          </cell>
          <cell r="J12">
            <v>2.9999999999999997E-4</v>
          </cell>
          <cell r="K12">
            <v>2090</v>
          </cell>
          <cell r="L12">
            <v>0.14749999999999999</v>
          </cell>
          <cell r="M12">
            <v>453882973.62</v>
          </cell>
          <cell r="N12">
            <v>241778788.63</v>
          </cell>
          <cell r="O12">
            <v>17045480.84</v>
          </cell>
          <cell r="P12">
            <v>20913435.100000001</v>
          </cell>
          <cell r="Q12">
            <v>17841367.309999999</v>
          </cell>
          <cell r="R12">
            <v>32650.67</v>
          </cell>
          <cell r="S12">
            <v>38787453.079999998</v>
          </cell>
          <cell r="T12">
            <v>695661762.25</v>
          </cell>
          <cell r="U12">
            <v>3.0099999999999998E-2</v>
          </cell>
          <cell r="V12">
            <v>2.5600000000000001E-2</v>
          </cell>
          <cell r="W12">
            <v>0</v>
          </cell>
          <cell r="X12">
            <v>5.5800000000000002E-2</v>
          </cell>
        </row>
        <row r="13">
          <cell r="A13">
            <v>210009</v>
          </cell>
          <cell r="B13" t="str">
            <v>JHH- Johns Hopkins</v>
          </cell>
          <cell r="C13" t="str">
            <v>GBR</v>
          </cell>
          <cell r="D13">
            <v>44281</v>
          </cell>
          <cell r="E13">
            <v>4431</v>
          </cell>
          <cell r="F13">
            <v>2164</v>
          </cell>
          <cell r="G13">
            <v>171</v>
          </cell>
          <cell r="H13">
            <v>0.10009999999999999</v>
          </cell>
          <cell r="I13">
            <v>4.8899999999999999E-2</v>
          </cell>
          <cell r="J13">
            <v>3.8999999999999998E-3</v>
          </cell>
          <cell r="K13">
            <v>6766</v>
          </cell>
          <cell r="L13">
            <v>0.15279999999999999</v>
          </cell>
          <cell r="M13">
            <v>1268944703.23</v>
          </cell>
          <cell r="N13">
            <v>1911108693.25</v>
          </cell>
          <cell r="O13">
            <v>14971179.689999999</v>
          </cell>
          <cell r="P13">
            <v>169804575.43000001</v>
          </cell>
          <cell r="Q13">
            <v>72358344.159999996</v>
          </cell>
          <cell r="R13">
            <v>2266795.44</v>
          </cell>
          <cell r="S13">
            <v>244429715.03</v>
          </cell>
          <cell r="T13">
            <v>3180053396.48</v>
          </cell>
          <cell r="U13">
            <v>5.3400000000000003E-2</v>
          </cell>
          <cell r="V13">
            <v>2.2800000000000001E-2</v>
          </cell>
          <cell r="W13">
            <v>6.9999999999999999E-4</v>
          </cell>
          <cell r="X13">
            <v>7.6899999999999996E-2</v>
          </cell>
        </row>
        <row r="14">
          <cell r="A14">
            <v>210011</v>
          </cell>
          <cell r="B14" t="str">
            <v>Saint Agnes</v>
          </cell>
          <cell r="C14" t="str">
            <v>GBR</v>
          </cell>
          <cell r="D14">
            <v>15212</v>
          </cell>
          <cell r="E14">
            <v>1486</v>
          </cell>
          <cell r="F14">
            <v>1583</v>
          </cell>
          <cell r="G14">
            <v>38</v>
          </cell>
          <cell r="H14">
            <v>9.7699999999999995E-2</v>
          </cell>
          <cell r="I14">
            <v>0.1041</v>
          </cell>
          <cell r="J14">
            <v>2.5000000000000001E-3</v>
          </cell>
          <cell r="K14">
            <v>3107</v>
          </cell>
          <cell r="L14">
            <v>0.20419999999999999</v>
          </cell>
          <cell r="M14">
            <v>254597006.91999999</v>
          </cell>
          <cell r="N14">
            <v>263480443.18000001</v>
          </cell>
          <cell r="O14">
            <v>48056996.840000004</v>
          </cell>
          <cell r="P14">
            <v>41185489.719999999</v>
          </cell>
          <cell r="Q14">
            <v>27435707.969999999</v>
          </cell>
          <cell r="R14">
            <v>300230.3</v>
          </cell>
          <cell r="S14">
            <v>68921427.989999995</v>
          </cell>
          <cell r="T14">
            <v>518077450.10000002</v>
          </cell>
          <cell r="U14">
            <v>7.9500000000000001E-2</v>
          </cell>
          <cell r="V14">
            <v>5.2999999999999999E-2</v>
          </cell>
          <cell r="W14">
            <v>5.9999999999999995E-4</v>
          </cell>
          <cell r="X14">
            <v>0.13300000000000001</v>
          </cell>
        </row>
        <row r="15">
          <cell r="A15">
            <v>210012</v>
          </cell>
          <cell r="B15" t="str">
            <v>Lifebridge- Sinai</v>
          </cell>
          <cell r="C15" t="str">
            <v>GBR</v>
          </cell>
          <cell r="D15">
            <v>20191</v>
          </cell>
          <cell r="E15">
            <v>1865</v>
          </cell>
          <cell r="F15">
            <v>1685</v>
          </cell>
          <cell r="G15">
            <v>54</v>
          </cell>
          <cell r="H15">
            <v>9.2399999999999996E-2</v>
          </cell>
          <cell r="I15">
            <v>8.3500000000000005E-2</v>
          </cell>
          <cell r="J15">
            <v>2.7000000000000001E-3</v>
          </cell>
          <cell r="K15">
            <v>3604</v>
          </cell>
          <cell r="L15">
            <v>0.17849999999999999</v>
          </cell>
          <cell r="M15">
            <v>417457254.31</v>
          </cell>
          <cell r="N15">
            <v>545232473.45000005</v>
          </cell>
          <cell r="O15">
            <v>20421066.920000002</v>
          </cell>
          <cell r="P15">
            <v>57617855.229999997</v>
          </cell>
          <cell r="Q15">
            <v>35493102.490000002</v>
          </cell>
          <cell r="R15">
            <v>738770.1</v>
          </cell>
          <cell r="S15">
            <v>93849727.819999993</v>
          </cell>
          <cell r="T15">
            <v>962689727.75999999</v>
          </cell>
          <cell r="U15">
            <v>5.9900000000000002E-2</v>
          </cell>
          <cell r="V15">
            <v>3.6900000000000002E-2</v>
          </cell>
          <cell r="W15">
            <v>8.0000000000000004E-4</v>
          </cell>
          <cell r="X15">
            <v>9.7500000000000003E-2</v>
          </cell>
        </row>
        <row r="16">
          <cell r="A16">
            <v>210015</v>
          </cell>
          <cell r="B16" t="str">
            <v>MedStar- Franklin Square</v>
          </cell>
          <cell r="C16" t="str">
            <v>GBR</v>
          </cell>
          <cell r="D16">
            <v>23884</v>
          </cell>
          <cell r="E16">
            <v>2456</v>
          </cell>
          <cell r="F16">
            <v>2611</v>
          </cell>
          <cell r="G16">
            <v>1</v>
          </cell>
          <cell r="H16">
            <v>0.1028</v>
          </cell>
          <cell r="I16">
            <v>0.10929999999999999</v>
          </cell>
          <cell r="J16">
            <v>0</v>
          </cell>
          <cell r="K16">
            <v>5068</v>
          </cell>
          <cell r="L16">
            <v>0.2122</v>
          </cell>
          <cell r="M16">
            <v>296734663.30000001</v>
          </cell>
          <cell r="N16">
            <v>403110319.44</v>
          </cell>
          <cell r="O16">
            <v>23525515.219999999</v>
          </cell>
          <cell r="P16">
            <v>46399170.359999999</v>
          </cell>
          <cell r="Q16">
            <v>40383082.990000002</v>
          </cell>
          <cell r="R16">
            <v>4222.47</v>
          </cell>
          <cell r="S16">
            <v>86786475.819999993</v>
          </cell>
          <cell r="T16">
            <v>699844982.74000001</v>
          </cell>
          <cell r="U16">
            <v>6.6299999999999998E-2</v>
          </cell>
          <cell r="V16">
            <v>5.7700000000000001E-2</v>
          </cell>
          <cell r="W16">
            <v>0</v>
          </cell>
          <cell r="X16">
            <v>0.124</v>
          </cell>
        </row>
        <row r="17">
          <cell r="A17">
            <v>210016</v>
          </cell>
          <cell r="B17" t="str">
            <v>Adventist- White Oak</v>
          </cell>
          <cell r="C17" t="str">
            <v>GBR</v>
          </cell>
          <cell r="D17">
            <v>15058</v>
          </cell>
          <cell r="E17">
            <v>1227</v>
          </cell>
          <cell r="F17">
            <v>1582</v>
          </cell>
          <cell r="G17" t="str">
            <v xml:space="preserve"> </v>
          </cell>
          <cell r="H17">
            <v>8.1500000000000003E-2</v>
          </cell>
          <cell r="I17">
            <v>0.1051</v>
          </cell>
          <cell r="J17" t="str">
            <v xml:space="preserve"> </v>
          </cell>
          <cell r="K17">
            <v>2809</v>
          </cell>
          <cell r="L17">
            <v>0.1865</v>
          </cell>
          <cell r="M17">
            <v>119195929.03</v>
          </cell>
          <cell r="N17">
            <v>260843985.36000001</v>
          </cell>
          <cell r="O17">
            <v>23194432.039999999</v>
          </cell>
          <cell r="P17">
            <v>29538006.780000001</v>
          </cell>
          <cell r="Q17">
            <v>27797033.34</v>
          </cell>
          <cell r="R17" t="str">
            <v xml:space="preserve"> </v>
          </cell>
          <cell r="S17">
            <v>57335040.119999997</v>
          </cell>
          <cell r="T17">
            <v>380039914.38999999</v>
          </cell>
          <cell r="U17">
            <v>7.7700000000000005E-2</v>
          </cell>
          <cell r="V17">
            <v>7.3099999999999998E-2</v>
          </cell>
          <cell r="W17" t="str">
            <v xml:space="preserve"> </v>
          </cell>
          <cell r="X17">
            <v>0.15090000000000001</v>
          </cell>
        </row>
        <row r="18">
          <cell r="A18">
            <v>210017</v>
          </cell>
          <cell r="B18" t="str">
            <v>Garrett</v>
          </cell>
          <cell r="C18" t="str">
            <v>TPR</v>
          </cell>
          <cell r="D18">
            <v>2252</v>
          </cell>
          <cell r="E18">
            <v>133</v>
          </cell>
          <cell r="F18">
            <v>297</v>
          </cell>
          <cell r="G18">
            <v>1</v>
          </cell>
          <cell r="H18">
            <v>5.91E-2</v>
          </cell>
          <cell r="I18">
            <v>0.13189999999999999</v>
          </cell>
          <cell r="J18">
            <v>4.0000000000000002E-4</v>
          </cell>
          <cell r="K18">
            <v>431</v>
          </cell>
          <cell r="L18">
            <v>0.19139999999999999</v>
          </cell>
          <cell r="M18">
            <v>66732164.479999997</v>
          </cell>
          <cell r="N18">
            <v>29724366.879999999</v>
          </cell>
          <cell r="O18">
            <v>3472565.12</v>
          </cell>
          <cell r="P18">
            <v>2132854.9300000002</v>
          </cell>
          <cell r="Q18">
            <v>4223658.5999999996</v>
          </cell>
          <cell r="R18">
            <v>9511.4</v>
          </cell>
          <cell r="S18">
            <v>6366024.9299999997</v>
          </cell>
          <cell r="T18">
            <v>96456531.359999999</v>
          </cell>
          <cell r="U18">
            <v>2.2100000000000002E-2</v>
          </cell>
          <cell r="V18">
            <v>4.3799999999999999E-2</v>
          </cell>
          <cell r="W18">
            <v>1E-4</v>
          </cell>
          <cell r="X18">
            <v>6.6000000000000003E-2</v>
          </cell>
        </row>
        <row r="19">
          <cell r="A19">
            <v>210018</v>
          </cell>
          <cell r="B19" t="str">
            <v>MedStar- Montgomery</v>
          </cell>
          <cell r="C19" t="str">
            <v>GBR</v>
          </cell>
          <cell r="D19">
            <v>8406</v>
          </cell>
          <cell r="E19">
            <v>873</v>
          </cell>
          <cell r="F19">
            <v>776</v>
          </cell>
          <cell r="G19">
            <v>6</v>
          </cell>
          <cell r="H19">
            <v>0.10390000000000001</v>
          </cell>
          <cell r="I19">
            <v>9.2299999999999993E-2</v>
          </cell>
          <cell r="J19">
            <v>6.9999999999999999E-4</v>
          </cell>
          <cell r="K19">
            <v>1655</v>
          </cell>
          <cell r="L19">
            <v>0.19689999999999999</v>
          </cell>
          <cell r="M19">
            <v>121164973.56</v>
          </cell>
          <cell r="N19">
            <v>107643246.95999999</v>
          </cell>
          <cell r="O19">
            <v>15720517.390000001</v>
          </cell>
          <cell r="P19">
            <v>15180742.23</v>
          </cell>
          <cell r="Q19">
            <v>10594140.5</v>
          </cell>
          <cell r="R19">
            <v>39646.74</v>
          </cell>
          <cell r="S19">
            <v>25814529.469999999</v>
          </cell>
          <cell r="T19">
            <v>228808220.52000001</v>
          </cell>
          <cell r="U19">
            <v>6.6299999999999998E-2</v>
          </cell>
          <cell r="V19">
            <v>4.6300000000000001E-2</v>
          </cell>
          <cell r="W19">
            <v>2.0000000000000001E-4</v>
          </cell>
          <cell r="X19">
            <v>0.1128</v>
          </cell>
        </row>
        <row r="20">
          <cell r="A20">
            <v>210019</v>
          </cell>
          <cell r="B20" t="str">
            <v>Tidal- Peninsula</v>
          </cell>
          <cell r="C20" t="str">
            <v>GBR</v>
          </cell>
          <cell r="D20">
            <v>21792</v>
          </cell>
          <cell r="E20">
            <v>1793</v>
          </cell>
          <cell r="F20">
            <v>1957</v>
          </cell>
          <cell r="G20">
            <v>30</v>
          </cell>
          <cell r="H20">
            <v>8.2299999999999998E-2</v>
          </cell>
          <cell r="I20">
            <v>8.9800000000000005E-2</v>
          </cell>
          <cell r="J20">
            <v>1.4E-3</v>
          </cell>
          <cell r="K20">
            <v>3780</v>
          </cell>
          <cell r="L20">
            <v>0.17349999999999999</v>
          </cell>
          <cell r="M20">
            <v>268584464.75</v>
          </cell>
          <cell r="N20">
            <v>354782078.86000001</v>
          </cell>
          <cell r="O20">
            <v>32914629.550000001</v>
          </cell>
          <cell r="P20">
            <v>33781910.100000001</v>
          </cell>
          <cell r="Q20">
            <v>28175599.16</v>
          </cell>
          <cell r="R20">
            <v>211085.94</v>
          </cell>
          <cell r="S20">
            <v>62168595.200000003</v>
          </cell>
          <cell r="T20">
            <v>623366543.61000001</v>
          </cell>
          <cell r="U20">
            <v>5.4199999999999998E-2</v>
          </cell>
          <cell r="V20">
            <v>4.5199999999999997E-2</v>
          </cell>
          <cell r="W20">
            <v>2.9999999999999997E-4</v>
          </cell>
          <cell r="X20">
            <v>9.9699999999999997E-2</v>
          </cell>
        </row>
        <row r="21">
          <cell r="A21">
            <v>210022</v>
          </cell>
          <cell r="B21" t="str">
            <v>JHH- Suburban</v>
          </cell>
          <cell r="C21" t="str">
            <v>GBR</v>
          </cell>
          <cell r="D21">
            <v>14426</v>
          </cell>
          <cell r="E21">
            <v>1484</v>
          </cell>
          <cell r="F21">
            <v>1314</v>
          </cell>
          <cell r="G21" t="str">
            <v xml:space="preserve"> </v>
          </cell>
          <cell r="H21">
            <v>0.10290000000000001</v>
          </cell>
          <cell r="I21">
            <v>9.11E-2</v>
          </cell>
          <cell r="J21" t="str">
            <v xml:space="preserve"> </v>
          </cell>
          <cell r="K21">
            <v>2798</v>
          </cell>
          <cell r="L21">
            <v>0.19400000000000001</v>
          </cell>
          <cell r="M21">
            <v>172892882.97</v>
          </cell>
          <cell r="N21">
            <v>268746500.06999999</v>
          </cell>
          <cell r="O21">
            <v>26100602.120000001</v>
          </cell>
          <cell r="P21">
            <v>28769368.829999998</v>
          </cell>
          <cell r="Q21">
            <v>17919597.100000001</v>
          </cell>
          <cell r="R21" t="str">
            <v xml:space="preserve"> </v>
          </cell>
          <cell r="S21">
            <v>46688965.93</v>
          </cell>
          <cell r="T21">
            <v>441639383.04000002</v>
          </cell>
          <cell r="U21">
            <v>6.5100000000000005E-2</v>
          </cell>
          <cell r="V21">
            <v>4.0599999999999997E-2</v>
          </cell>
          <cell r="W21" t="str">
            <v xml:space="preserve"> </v>
          </cell>
          <cell r="X21">
            <v>0.1057</v>
          </cell>
        </row>
        <row r="22">
          <cell r="A22">
            <v>210023</v>
          </cell>
          <cell r="B22" t="str">
            <v>Luminis- Anne Arundel</v>
          </cell>
          <cell r="C22" t="str">
            <v>GBR</v>
          </cell>
          <cell r="D22">
            <v>33204</v>
          </cell>
          <cell r="E22">
            <v>2660</v>
          </cell>
          <cell r="F22">
            <v>3428</v>
          </cell>
          <cell r="G22">
            <v>26</v>
          </cell>
          <cell r="H22">
            <v>8.0100000000000005E-2</v>
          </cell>
          <cell r="I22">
            <v>0.1032</v>
          </cell>
          <cell r="J22">
            <v>8.0000000000000004E-4</v>
          </cell>
          <cell r="K22">
            <v>6114</v>
          </cell>
          <cell r="L22">
            <v>0.18410000000000001</v>
          </cell>
          <cell r="M22">
            <v>330475928.17000002</v>
          </cell>
          <cell r="N22">
            <v>428345768.75999999</v>
          </cell>
          <cell r="O22">
            <v>25929397.440000001</v>
          </cell>
          <cell r="P22">
            <v>46944744.049999997</v>
          </cell>
          <cell r="Q22">
            <v>48014595.030000001</v>
          </cell>
          <cell r="R22">
            <v>148076.92000000001</v>
          </cell>
          <cell r="S22">
            <v>95107416</v>
          </cell>
          <cell r="T22">
            <v>758821696.92999995</v>
          </cell>
          <cell r="U22">
            <v>6.1899999999999997E-2</v>
          </cell>
          <cell r="V22">
            <v>6.3299999999999995E-2</v>
          </cell>
          <cell r="W22">
            <v>2.0000000000000001E-4</v>
          </cell>
          <cell r="X22">
            <v>0.12529999999999999</v>
          </cell>
        </row>
        <row r="23">
          <cell r="A23">
            <v>210024</v>
          </cell>
          <cell r="B23" t="str">
            <v>MedStar- Union Mem</v>
          </cell>
          <cell r="C23" t="str">
            <v>GBR</v>
          </cell>
          <cell r="D23">
            <v>10168</v>
          </cell>
          <cell r="E23">
            <v>1152</v>
          </cell>
          <cell r="F23">
            <v>1444</v>
          </cell>
          <cell r="G23" t="str">
            <v xml:space="preserve"> </v>
          </cell>
          <cell r="H23">
            <v>0.1133</v>
          </cell>
          <cell r="I23">
            <v>0.14199999999999999</v>
          </cell>
          <cell r="J23" t="str">
            <v xml:space="preserve"> </v>
          </cell>
          <cell r="K23">
            <v>2596</v>
          </cell>
          <cell r="L23">
            <v>0.25530000000000003</v>
          </cell>
          <cell r="M23">
            <v>194417096.44</v>
          </cell>
          <cell r="N23">
            <v>307609899.75</v>
          </cell>
          <cell r="O23">
            <v>13060033.42</v>
          </cell>
          <cell r="P23">
            <v>35165667.109999999</v>
          </cell>
          <cell r="Q23">
            <v>34122641.350000001</v>
          </cell>
          <cell r="R23" t="str">
            <v xml:space="preserve"> </v>
          </cell>
          <cell r="S23">
            <v>69288308.459999993</v>
          </cell>
          <cell r="T23">
            <v>502026996.19</v>
          </cell>
          <cell r="U23">
            <v>7.0000000000000007E-2</v>
          </cell>
          <cell r="V23">
            <v>6.8000000000000005E-2</v>
          </cell>
          <cell r="W23" t="str">
            <v xml:space="preserve"> </v>
          </cell>
          <cell r="X23">
            <v>0.13800000000000001</v>
          </cell>
        </row>
        <row r="24">
          <cell r="A24">
            <v>210027</v>
          </cell>
          <cell r="B24" t="str">
            <v>Western Maryland</v>
          </cell>
          <cell r="C24" t="str">
            <v>TPR</v>
          </cell>
          <cell r="D24">
            <v>11654</v>
          </cell>
          <cell r="E24">
            <v>1070</v>
          </cell>
          <cell r="F24">
            <v>1192</v>
          </cell>
          <cell r="G24" t="str">
            <v xml:space="preserve"> </v>
          </cell>
          <cell r="H24">
            <v>9.1800000000000007E-2</v>
          </cell>
          <cell r="I24">
            <v>0.1023</v>
          </cell>
          <cell r="J24" t="str">
            <v xml:space="preserve"> </v>
          </cell>
          <cell r="K24">
            <v>2262</v>
          </cell>
          <cell r="L24">
            <v>0.19409999999999999</v>
          </cell>
          <cell r="M24">
            <v>192583963.96000001</v>
          </cell>
          <cell r="N24">
            <v>207379558.96000001</v>
          </cell>
          <cell r="O24">
            <v>17017188.530000001</v>
          </cell>
          <cell r="P24">
            <v>22571541.859999999</v>
          </cell>
          <cell r="Q24">
            <v>18778416.030000001</v>
          </cell>
          <cell r="R24" t="str">
            <v xml:space="preserve"> </v>
          </cell>
          <cell r="S24">
            <v>41349957.890000001</v>
          </cell>
          <cell r="T24">
            <v>399963522.92000002</v>
          </cell>
          <cell r="U24">
            <v>5.6399999999999999E-2</v>
          </cell>
          <cell r="V24">
            <v>4.7E-2</v>
          </cell>
          <cell r="W24" t="str">
            <v xml:space="preserve"> </v>
          </cell>
          <cell r="X24">
            <v>0.10340000000000001</v>
          </cell>
        </row>
        <row r="25">
          <cell r="A25">
            <v>210028</v>
          </cell>
          <cell r="B25" t="str">
            <v>MedStar- St. Mary's</v>
          </cell>
          <cell r="C25" t="str">
            <v>GBR</v>
          </cell>
          <cell r="D25">
            <v>8523</v>
          </cell>
          <cell r="E25">
            <v>637</v>
          </cell>
          <cell r="F25">
            <v>994</v>
          </cell>
          <cell r="G25">
            <v>1</v>
          </cell>
          <cell r="H25">
            <v>7.4700000000000003E-2</v>
          </cell>
          <cell r="I25">
            <v>0.1166</v>
          </cell>
          <cell r="J25">
            <v>1E-4</v>
          </cell>
          <cell r="K25">
            <v>1632</v>
          </cell>
          <cell r="L25">
            <v>0.1915</v>
          </cell>
          <cell r="M25">
            <v>145878978.44999999</v>
          </cell>
          <cell r="N25">
            <v>93829254.829999998</v>
          </cell>
          <cell r="O25">
            <v>13940664.380000001</v>
          </cell>
          <cell r="P25">
            <v>10793475.300000001</v>
          </cell>
          <cell r="Q25">
            <v>12848614.689999999</v>
          </cell>
          <cell r="R25">
            <v>8808.33</v>
          </cell>
          <cell r="S25">
            <v>23650898.32</v>
          </cell>
          <cell r="T25">
            <v>239708233.28</v>
          </cell>
          <cell r="U25">
            <v>4.4999999999999998E-2</v>
          </cell>
          <cell r="V25">
            <v>5.3600000000000002E-2</v>
          </cell>
          <cell r="W25">
            <v>0</v>
          </cell>
          <cell r="X25">
            <v>9.8699999999999996E-2</v>
          </cell>
        </row>
        <row r="26">
          <cell r="A26">
            <v>210029</v>
          </cell>
          <cell r="B26" t="str">
            <v>JHH- Bayview</v>
          </cell>
          <cell r="C26" t="str">
            <v>GBR</v>
          </cell>
          <cell r="D26">
            <v>18184</v>
          </cell>
          <cell r="E26">
            <v>1916</v>
          </cell>
          <cell r="F26">
            <v>1563</v>
          </cell>
          <cell r="G26">
            <v>16</v>
          </cell>
          <cell r="H26">
            <v>0.10539999999999999</v>
          </cell>
          <cell r="I26">
            <v>8.5999999999999993E-2</v>
          </cell>
          <cell r="J26">
            <v>8.9999999999999998E-4</v>
          </cell>
          <cell r="K26">
            <v>3495</v>
          </cell>
          <cell r="L26">
            <v>0.19220000000000001</v>
          </cell>
          <cell r="M26">
            <v>334524205.94</v>
          </cell>
          <cell r="N26">
            <v>501317015.01999998</v>
          </cell>
          <cell r="O26">
            <v>5729297.1200000001</v>
          </cell>
          <cell r="P26">
            <v>56608652.18</v>
          </cell>
          <cell r="Q26">
            <v>36946174.509999998</v>
          </cell>
          <cell r="R26">
            <v>91096.29</v>
          </cell>
          <cell r="S26">
            <v>93645922.980000004</v>
          </cell>
          <cell r="T26">
            <v>835841220.96000004</v>
          </cell>
          <cell r="U26">
            <v>6.7699999999999996E-2</v>
          </cell>
          <cell r="V26">
            <v>4.4200000000000003E-2</v>
          </cell>
          <cell r="W26">
            <v>1E-4</v>
          </cell>
          <cell r="X26">
            <v>0.112</v>
          </cell>
        </row>
        <row r="27">
          <cell r="A27">
            <v>210030</v>
          </cell>
          <cell r="B27" t="str">
            <v>UMMS- Chestertown</v>
          </cell>
          <cell r="C27" t="str">
            <v>TPR</v>
          </cell>
          <cell r="D27">
            <v>694</v>
          </cell>
          <cell r="E27">
            <v>73</v>
          </cell>
          <cell r="F27">
            <v>127</v>
          </cell>
          <cell r="G27" t="str">
            <v xml:space="preserve"> </v>
          </cell>
          <cell r="H27">
            <v>0.1052</v>
          </cell>
          <cell r="I27">
            <v>0.183</v>
          </cell>
          <cell r="J27" t="str">
            <v xml:space="preserve"> </v>
          </cell>
          <cell r="K27">
            <v>200</v>
          </cell>
          <cell r="L27">
            <v>0.28820000000000001</v>
          </cell>
          <cell r="M27">
            <v>42240073.609999999</v>
          </cell>
          <cell r="N27">
            <v>11811329.85</v>
          </cell>
          <cell r="O27">
            <v>2747055.4</v>
          </cell>
          <cell r="P27">
            <v>1587164.39</v>
          </cell>
          <cell r="Q27">
            <v>2710244.51</v>
          </cell>
          <cell r="R27" t="str">
            <v xml:space="preserve"> </v>
          </cell>
          <cell r="S27">
            <v>4297408.9000000004</v>
          </cell>
          <cell r="T27">
            <v>54051403.460000001</v>
          </cell>
          <cell r="U27">
            <v>2.9399999999999999E-2</v>
          </cell>
          <cell r="V27">
            <v>5.0099999999999999E-2</v>
          </cell>
          <cell r="W27" t="str">
            <v xml:space="preserve"> </v>
          </cell>
          <cell r="X27">
            <v>7.9500000000000001E-2</v>
          </cell>
        </row>
        <row r="28">
          <cell r="A28">
            <v>210032</v>
          </cell>
          <cell r="B28" t="str">
            <v>ChristianaCare, Union</v>
          </cell>
          <cell r="C28" t="str">
            <v>TPR</v>
          </cell>
          <cell r="D28">
            <v>7393</v>
          </cell>
          <cell r="E28">
            <v>640</v>
          </cell>
          <cell r="F28">
            <v>1188</v>
          </cell>
          <cell r="G28" t="str">
            <v xml:space="preserve"> </v>
          </cell>
          <cell r="H28">
            <v>8.6599999999999996E-2</v>
          </cell>
          <cell r="I28">
            <v>0.16070000000000001</v>
          </cell>
          <cell r="J28" t="str">
            <v xml:space="preserve"> </v>
          </cell>
          <cell r="K28">
            <v>1828</v>
          </cell>
          <cell r="L28">
            <v>0.24729999999999999</v>
          </cell>
          <cell r="M28">
            <v>95877551.010000005</v>
          </cell>
          <cell r="N28">
            <v>108766199.81</v>
          </cell>
          <cell r="O28">
            <v>7034617.79</v>
          </cell>
          <cell r="P28">
            <v>11889201.810000001</v>
          </cell>
          <cell r="Q28">
            <v>15852085.5</v>
          </cell>
          <cell r="R28" t="str">
            <v xml:space="preserve"> </v>
          </cell>
          <cell r="S28">
            <v>27741287.309999999</v>
          </cell>
          <cell r="T28">
            <v>204643750.81999999</v>
          </cell>
          <cell r="U28">
            <v>5.8099999999999999E-2</v>
          </cell>
          <cell r="V28">
            <v>7.7499999999999999E-2</v>
          </cell>
          <cell r="W28" t="str">
            <v xml:space="preserve"> </v>
          </cell>
          <cell r="X28">
            <v>0.1356</v>
          </cell>
        </row>
        <row r="29">
          <cell r="A29">
            <v>210033</v>
          </cell>
          <cell r="B29" t="str">
            <v>Lifebridge- Carroll</v>
          </cell>
          <cell r="C29" t="str">
            <v>TPR</v>
          </cell>
          <cell r="D29">
            <v>11619</v>
          </cell>
          <cell r="E29">
            <v>1118</v>
          </cell>
          <cell r="F29">
            <v>1554</v>
          </cell>
          <cell r="G29">
            <v>7</v>
          </cell>
          <cell r="H29">
            <v>9.6199999999999994E-2</v>
          </cell>
          <cell r="I29">
            <v>0.13370000000000001</v>
          </cell>
          <cell r="J29">
            <v>5.9999999999999995E-4</v>
          </cell>
          <cell r="K29">
            <v>2679</v>
          </cell>
          <cell r="L29">
            <v>0.2306</v>
          </cell>
          <cell r="M29">
            <v>118152090.05</v>
          </cell>
          <cell r="N29">
            <v>173666738.71000001</v>
          </cell>
          <cell r="O29">
            <v>11053655.5</v>
          </cell>
          <cell r="P29">
            <v>21521199.07</v>
          </cell>
          <cell r="Q29">
            <v>21559686.600000001</v>
          </cell>
          <cell r="R29">
            <v>72381.399999999994</v>
          </cell>
          <cell r="S29">
            <v>43153267.07</v>
          </cell>
          <cell r="T29">
            <v>291818828.75999999</v>
          </cell>
          <cell r="U29">
            <v>7.3700000000000002E-2</v>
          </cell>
          <cell r="V29">
            <v>7.3899999999999993E-2</v>
          </cell>
          <cell r="W29">
            <v>2.0000000000000001E-4</v>
          </cell>
          <cell r="X29">
            <v>0.1479</v>
          </cell>
        </row>
        <row r="30">
          <cell r="A30">
            <v>210034</v>
          </cell>
          <cell r="B30" t="str">
            <v>MedStar- Harbor</v>
          </cell>
          <cell r="C30" t="str">
            <v>GBR</v>
          </cell>
          <cell r="D30">
            <v>9256</v>
          </cell>
          <cell r="E30">
            <v>955</v>
          </cell>
          <cell r="F30">
            <v>1046</v>
          </cell>
          <cell r="G30" t="str">
            <v xml:space="preserve"> </v>
          </cell>
          <cell r="H30">
            <v>0.1032</v>
          </cell>
          <cell r="I30">
            <v>0.113</v>
          </cell>
          <cell r="J30" t="str">
            <v xml:space="preserve"> </v>
          </cell>
          <cell r="K30">
            <v>2001</v>
          </cell>
          <cell r="L30">
            <v>0.2162</v>
          </cell>
          <cell r="M30">
            <v>83379954.650000006</v>
          </cell>
          <cell r="N30">
            <v>144491945.61000001</v>
          </cell>
          <cell r="O30">
            <v>8276560.5800000001</v>
          </cell>
          <cell r="P30">
            <v>18321902.93</v>
          </cell>
          <cell r="Q30">
            <v>16976663.559999999</v>
          </cell>
          <cell r="R30" t="str">
            <v xml:space="preserve"> </v>
          </cell>
          <cell r="S30">
            <v>35298566.490000002</v>
          </cell>
          <cell r="T30">
            <v>227871900.25999999</v>
          </cell>
          <cell r="U30">
            <v>8.0399999999999999E-2</v>
          </cell>
          <cell r="V30">
            <v>7.4499999999999997E-2</v>
          </cell>
          <cell r="W30" t="str">
            <v xml:space="preserve"> </v>
          </cell>
          <cell r="X30">
            <v>0.15490000000000001</v>
          </cell>
        </row>
        <row r="31">
          <cell r="A31">
            <v>210035</v>
          </cell>
          <cell r="B31" t="str">
            <v>UMMS- Charles</v>
          </cell>
          <cell r="C31" t="str">
            <v>GBR</v>
          </cell>
          <cell r="D31">
            <v>6447</v>
          </cell>
          <cell r="E31">
            <v>599</v>
          </cell>
          <cell r="F31">
            <v>855</v>
          </cell>
          <cell r="G31">
            <v>2</v>
          </cell>
          <cell r="H31">
            <v>9.2899999999999996E-2</v>
          </cell>
          <cell r="I31">
            <v>0.1326</v>
          </cell>
          <cell r="J31">
            <v>2.9999999999999997E-4</v>
          </cell>
          <cell r="K31">
            <v>1456</v>
          </cell>
          <cell r="L31">
            <v>0.2258</v>
          </cell>
          <cell r="M31">
            <v>83642611.340000004</v>
          </cell>
          <cell r="N31">
            <v>110484517.23</v>
          </cell>
          <cell r="O31">
            <v>6571301.0199999996</v>
          </cell>
          <cell r="P31">
            <v>14910638.699999999</v>
          </cell>
          <cell r="Q31">
            <v>13727982.039999999</v>
          </cell>
          <cell r="R31">
            <v>11006.7</v>
          </cell>
          <cell r="S31">
            <v>28649627.440000001</v>
          </cell>
          <cell r="T31">
            <v>194127128.56999999</v>
          </cell>
          <cell r="U31">
            <v>7.6799999999999993E-2</v>
          </cell>
          <cell r="V31">
            <v>7.0699999999999999E-2</v>
          </cell>
          <cell r="W31">
            <v>1E-4</v>
          </cell>
          <cell r="X31">
            <v>0.14760000000000001</v>
          </cell>
        </row>
        <row r="32">
          <cell r="A32">
            <v>210037</v>
          </cell>
          <cell r="B32" t="str">
            <v>UMMS- Easton</v>
          </cell>
          <cell r="C32" t="str">
            <v>TPR</v>
          </cell>
          <cell r="D32">
            <v>9787</v>
          </cell>
          <cell r="E32">
            <v>803</v>
          </cell>
          <cell r="F32">
            <v>874</v>
          </cell>
          <cell r="G32">
            <v>4</v>
          </cell>
          <cell r="H32">
            <v>8.2000000000000003E-2</v>
          </cell>
          <cell r="I32">
            <v>8.9300000000000004E-2</v>
          </cell>
          <cell r="J32">
            <v>4.0000000000000002E-4</v>
          </cell>
          <cell r="K32">
            <v>1681</v>
          </cell>
          <cell r="L32">
            <v>0.17180000000000001</v>
          </cell>
          <cell r="M32">
            <v>149218572.38999999</v>
          </cell>
          <cell r="N32">
            <v>156636635.38999999</v>
          </cell>
          <cell r="O32">
            <v>16261214.82</v>
          </cell>
          <cell r="P32">
            <v>17326082.870000001</v>
          </cell>
          <cell r="Q32">
            <v>15407081.199999999</v>
          </cell>
          <cell r="R32">
            <v>27060.65</v>
          </cell>
          <cell r="S32">
            <v>32760224.719999999</v>
          </cell>
          <cell r="T32">
            <v>305855207.77999997</v>
          </cell>
          <cell r="U32">
            <v>5.6599999999999998E-2</v>
          </cell>
          <cell r="V32">
            <v>5.04E-2</v>
          </cell>
          <cell r="W32">
            <v>1E-4</v>
          </cell>
          <cell r="X32">
            <v>0.1071</v>
          </cell>
        </row>
        <row r="33">
          <cell r="A33">
            <v>210038</v>
          </cell>
          <cell r="B33" t="str">
            <v>UMMS- Midtown</v>
          </cell>
          <cell r="C33" t="str">
            <v>GBR</v>
          </cell>
          <cell r="D33">
            <v>4812</v>
          </cell>
          <cell r="E33">
            <v>609</v>
          </cell>
          <cell r="F33">
            <v>603</v>
          </cell>
          <cell r="G33" t="str">
            <v xml:space="preserve"> </v>
          </cell>
          <cell r="H33">
            <v>0.12659999999999999</v>
          </cell>
          <cell r="I33">
            <v>0.12529999999999999</v>
          </cell>
          <cell r="J33" t="str">
            <v xml:space="preserve"> </v>
          </cell>
          <cell r="K33">
            <v>1212</v>
          </cell>
          <cell r="L33">
            <v>0.25190000000000001</v>
          </cell>
          <cell r="M33">
            <v>132623723.97</v>
          </cell>
          <cell r="N33">
            <v>149643380.94999999</v>
          </cell>
          <cell r="O33">
            <v>4857820.42</v>
          </cell>
          <cell r="P33">
            <v>17561113.600000001</v>
          </cell>
          <cell r="Q33">
            <v>19279727.98</v>
          </cell>
          <cell r="R33" t="str">
            <v xml:space="preserve"> </v>
          </cell>
          <cell r="S33">
            <v>36840841.579999998</v>
          </cell>
          <cell r="T33">
            <v>282267104.92000002</v>
          </cell>
          <cell r="U33">
            <v>6.2199999999999998E-2</v>
          </cell>
          <cell r="V33">
            <v>6.83E-2</v>
          </cell>
          <cell r="W33" t="str">
            <v xml:space="preserve"> </v>
          </cell>
          <cell r="X33">
            <v>0.1305</v>
          </cell>
        </row>
        <row r="34">
          <cell r="A34">
            <v>210039</v>
          </cell>
          <cell r="B34" t="str">
            <v>Calvert</v>
          </cell>
          <cell r="C34" t="str">
            <v>TPR</v>
          </cell>
          <cell r="D34">
            <v>6711</v>
          </cell>
          <cell r="E34">
            <v>596</v>
          </cell>
          <cell r="F34">
            <v>922</v>
          </cell>
          <cell r="G34">
            <v>2</v>
          </cell>
          <cell r="H34">
            <v>8.8800000000000004E-2</v>
          </cell>
          <cell r="I34">
            <v>0.13739999999999999</v>
          </cell>
          <cell r="J34">
            <v>2.9999999999999997E-4</v>
          </cell>
          <cell r="K34">
            <v>1520</v>
          </cell>
          <cell r="L34">
            <v>0.22650000000000001</v>
          </cell>
          <cell r="M34">
            <v>108002680.31999999</v>
          </cell>
          <cell r="N34">
            <v>86077023.969999999</v>
          </cell>
          <cell r="O34">
            <v>11988793.41</v>
          </cell>
          <cell r="P34">
            <v>10003871.07</v>
          </cell>
          <cell r="Q34">
            <v>13829899.17</v>
          </cell>
          <cell r="R34">
            <v>16022.03</v>
          </cell>
          <cell r="S34">
            <v>23849792.27</v>
          </cell>
          <cell r="T34">
            <v>194079704.28999999</v>
          </cell>
          <cell r="U34">
            <v>5.1499999999999997E-2</v>
          </cell>
          <cell r="V34">
            <v>7.1300000000000002E-2</v>
          </cell>
          <cell r="W34">
            <v>1E-4</v>
          </cell>
          <cell r="X34">
            <v>0.1229</v>
          </cell>
        </row>
        <row r="35">
          <cell r="A35">
            <v>210040</v>
          </cell>
          <cell r="B35" t="str">
            <v>Lifebridge- Northwest</v>
          </cell>
          <cell r="C35" t="str">
            <v>GBR</v>
          </cell>
          <cell r="D35">
            <v>10124</v>
          </cell>
          <cell r="E35">
            <v>1412</v>
          </cell>
          <cell r="F35">
            <v>1502</v>
          </cell>
          <cell r="G35" t="str">
            <v xml:space="preserve"> </v>
          </cell>
          <cell r="H35">
            <v>0.13950000000000001</v>
          </cell>
          <cell r="I35">
            <v>0.1484</v>
          </cell>
          <cell r="J35" t="str">
            <v xml:space="preserve"> </v>
          </cell>
          <cell r="K35">
            <v>2914</v>
          </cell>
          <cell r="L35">
            <v>0.2878</v>
          </cell>
          <cell r="M35">
            <v>134327010.80000001</v>
          </cell>
          <cell r="N35">
            <v>179058380.91999999</v>
          </cell>
          <cell r="O35">
            <v>13708007.050000001</v>
          </cell>
          <cell r="P35">
            <v>30546046.489999998</v>
          </cell>
          <cell r="Q35">
            <v>22816926.239999998</v>
          </cell>
          <cell r="R35" t="str">
            <v xml:space="preserve"> </v>
          </cell>
          <cell r="S35">
            <v>53362972.729999997</v>
          </cell>
          <cell r="T35">
            <v>313385391.72000003</v>
          </cell>
          <cell r="U35">
            <v>9.7500000000000003E-2</v>
          </cell>
          <cell r="V35">
            <v>7.2800000000000004E-2</v>
          </cell>
          <cell r="W35" t="str">
            <v xml:space="preserve"> </v>
          </cell>
          <cell r="X35">
            <v>0.17030000000000001</v>
          </cell>
        </row>
        <row r="36">
          <cell r="A36">
            <v>210043</v>
          </cell>
          <cell r="B36" t="str">
            <v>UMMS- BWMC</v>
          </cell>
          <cell r="C36" t="str">
            <v>GBR</v>
          </cell>
          <cell r="D36">
            <v>20407</v>
          </cell>
          <cell r="E36">
            <v>2082</v>
          </cell>
          <cell r="F36">
            <v>1789</v>
          </cell>
          <cell r="G36">
            <v>47</v>
          </cell>
          <cell r="H36">
            <v>0.10199999999999999</v>
          </cell>
          <cell r="I36">
            <v>8.77E-2</v>
          </cell>
          <cell r="J36">
            <v>2.3E-3</v>
          </cell>
          <cell r="K36">
            <v>3918</v>
          </cell>
          <cell r="L36">
            <v>0.192</v>
          </cell>
          <cell r="M36">
            <v>209832088.13999999</v>
          </cell>
          <cell r="N36">
            <v>334653804.56999999</v>
          </cell>
          <cell r="O36">
            <v>22090445.039999999</v>
          </cell>
          <cell r="P36">
            <v>45319610.140000001</v>
          </cell>
          <cell r="Q36">
            <v>28776972.460000001</v>
          </cell>
          <cell r="R36">
            <v>353915.8</v>
          </cell>
          <cell r="S36">
            <v>74450498.400000006</v>
          </cell>
          <cell r="T36">
            <v>544485892.71000004</v>
          </cell>
          <cell r="U36">
            <v>8.3199999999999996E-2</v>
          </cell>
          <cell r="V36">
            <v>5.2900000000000003E-2</v>
          </cell>
          <cell r="W36">
            <v>5.9999999999999995E-4</v>
          </cell>
          <cell r="X36">
            <v>0.13669999999999999</v>
          </cell>
        </row>
        <row r="37">
          <cell r="A37">
            <v>210044</v>
          </cell>
          <cell r="B37" t="str">
            <v>GBMC</v>
          </cell>
          <cell r="C37" t="str">
            <v>GBR</v>
          </cell>
          <cell r="D37">
            <v>19136</v>
          </cell>
          <cell r="E37">
            <v>1310</v>
          </cell>
          <cell r="F37">
            <v>1684</v>
          </cell>
          <cell r="G37">
            <v>24</v>
          </cell>
          <cell r="H37">
            <v>6.8500000000000005E-2</v>
          </cell>
          <cell r="I37">
            <v>8.7999999999999995E-2</v>
          </cell>
          <cell r="J37">
            <v>1.2999999999999999E-3</v>
          </cell>
          <cell r="K37">
            <v>3018</v>
          </cell>
          <cell r="L37">
            <v>0.15770000000000001</v>
          </cell>
          <cell r="M37">
            <v>251918298.63</v>
          </cell>
          <cell r="N37">
            <v>286757080.25</v>
          </cell>
          <cell r="O37">
            <v>24006705.010000002</v>
          </cell>
          <cell r="P37">
            <v>29157358.07</v>
          </cell>
          <cell r="Q37">
            <v>29903849.91</v>
          </cell>
          <cell r="R37">
            <v>212646.03</v>
          </cell>
          <cell r="S37">
            <v>59273854.009999998</v>
          </cell>
          <cell r="T37">
            <v>538675378.88</v>
          </cell>
          <cell r="U37">
            <v>5.4100000000000002E-2</v>
          </cell>
          <cell r="V37">
            <v>5.5500000000000001E-2</v>
          </cell>
          <cell r="W37">
            <v>4.0000000000000002E-4</v>
          </cell>
          <cell r="X37">
            <v>0.11</v>
          </cell>
        </row>
        <row r="38">
          <cell r="A38">
            <v>210048</v>
          </cell>
          <cell r="B38" t="str">
            <v>JHH- Howard County</v>
          </cell>
          <cell r="C38" t="str">
            <v>GBR</v>
          </cell>
          <cell r="D38">
            <v>19792</v>
          </cell>
          <cell r="E38">
            <v>1793</v>
          </cell>
          <cell r="F38">
            <v>1705</v>
          </cell>
          <cell r="G38">
            <v>10</v>
          </cell>
          <cell r="H38">
            <v>9.06E-2</v>
          </cell>
          <cell r="I38">
            <v>8.6099999999999996E-2</v>
          </cell>
          <cell r="J38">
            <v>5.0000000000000001E-4</v>
          </cell>
          <cell r="K38">
            <v>3508</v>
          </cell>
          <cell r="L38">
            <v>0.1772</v>
          </cell>
          <cell r="M38">
            <v>135647823.27000001</v>
          </cell>
          <cell r="N38">
            <v>243197521.06999999</v>
          </cell>
          <cell r="O38">
            <v>14726367.84</v>
          </cell>
          <cell r="P38">
            <v>29092706.510000002</v>
          </cell>
          <cell r="Q38">
            <v>18434008.34</v>
          </cell>
          <cell r="R38">
            <v>47964.25</v>
          </cell>
          <cell r="S38">
            <v>47574679.100000001</v>
          </cell>
          <cell r="T38">
            <v>378845344.33999997</v>
          </cell>
          <cell r="U38">
            <v>7.6799999999999993E-2</v>
          </cell>
          <cell r="V38">
            <v>4.87E-2</v>
          </cell>
          <cell r="W38">
            <v>1E-4</v>
          </cell>
          <cell r="X38">
            <v>0.12559999999999999</v>
          </cell>
        </row>
        <row r="39">
          <cell r="A39">
            <v>210049</v>
          </cell>
          <cell r="B39" t="str">
            <v>UMMS-Upper Chesapeake</v>
          </cell>
          <cell r="C39" t="str">
            <v>GBR</v>
          </cell>
          <cell r="D39">
            <v>18074</v>
          </cell>
          <cell r="E39">
            <v>1946</v>
          </cell>
          <cell r="F39">
            <v>1994</v>
          </cell>
          <cell r="G39">
            <v>16</v>
          </cell>
          <cell r="H39">
            <v>0.1077</v>
          </cell>
          <cell r="I39">
            <v>0.1103</v>
          </cell>
          <cell r="J39">
            <v>8.9999999999999998E-4</v>
          </cell>
          <cell r="K39">
            <v>3956</v>
          </cell>
          <cell r="L39">
            <v>0.21890000000000001</v>
          </cell>
          <cell r="M39">
            <v>187604162.81</v>
          </cell>
          <cell r="N39">
            <v>270736765.14999998</v>
          </cell>
          <cell r="O39">
            <v>25910625.239999998</v>
          </cell>
          <cell r="P39">
            <v>37545264.829999998</v>
          </cell>
          <cell r="Q39">
            <v>30909374.32</v>
          </cell>
          <cell r="R39">
            <v>103478.18</v>
          </cell>
          <cell r="S39">
            <v>68558117.329999998</v>
          </cell>
          <cell r="T39">
            <v>458340927.95999998</v>
          </cell>
          <cell r="U39">
            <v>8.1900000000000001E-2</v>
          </cell>
          <cell r="V39">
            <v>6.7400000000000002E-2</v>
          </cell>
          <cell r="W39">
            <v>2.0000000000000001E-4</v>
          </cell>
          <cell r="X39">
            <v>0.14960000000000001</v>
          </cell>
        </row>
        <row r="40">
          <cell r="A40">
            <v>210051</v>
          </cell>
          <cell r="B40" t="str">
            <v>Luminis- Doctors</v>
          </cell>
          <cell r="C40" t="str">
            <v>GBR</v>
          </cell>
          <cell r="D40">
            <v>11778</v>
          </cell>
          <cell r="E40">
            <v>1234</v>
          </cell>
          <cell r="F40">
            <v>2212</v>
          </cell>
          <cell r="G40" t="str">
            <v xml:space="preserve"> </v>
          </cell>
          <cell r="H40">
            <v>0.1048</v>
          </cell>
          <cell r="I40">
            <v>0.18779999999999999</v>
          </cell>
          <cell r="J40" t="str">
            <v xml:space="preserve"> </v>
          </cell>
          <cell r="K40">
            <v>3446</v>
          </cell>
          <cell r="L40">
            <v>0.29260000000000003</v>
          </cell>
          <cell r="M40">
            <v>118745598.26000001</v>
          </cell>
          <cell r="N40">
            <v>190379802.59</v>
          </cell>
          <cell r="O40">
            <v>18627117.239999998</v>
          </cell>
          <cell r="P40">
            <v>25753065.18</v>
          </cell>
          <cell r="Q40">
            <v>32884030.109999999</v>
          </cell>
          <cell r="R40" t="str">
            <v xml:space="preserve"> </v>
          </cell>
          <cell r="S40">
            <v>58637095.289999999</v>
          </cell>
          <cell r="T40">
            <v>309125400.85000002</v>
          </cell>
          <cell r="U40">
            <v>8.3299999999999999E-2</v>
          </cell>
          <cell r="V40">
            <v>0.10639999999999999</v>
          </cell>
          <cell r="W40" t="str">
            <v xml:space="preserve"> </v>
          </cell>
          <cell r="X40">
            <v>0.18970000000000001</v>
          </cell>
        </row>
        <row r="41">
          <cell r="A41">
            <v>210056</v>
          </cell>
          <cell r="B41" t="str">
            <v>MedStar- Good Sam</v>
          </cell>
          <cell r="C41" t="str">
            <v>GBR</v>
          </cell>
          <cell r="D41">
            <v>9804</v>
          </cell>
          <cell r="E41">
            <v>1153</v>
          </cell>
          <cell r="F41">
            <v>1658</v>
          </cell>
          <cell r="G41">
            <v>2</v>
          </cell>
          <cell r="H41">
            <v>0.1176</v>
          </cell>
          <cell r="I41">
            <v>0.1691</v>
          </cell>
          <cell r="J41">
            <v>2.0000000000000001E-4</v>
          </cell>
          <cell r="K41">
            <v>2813</v>
          </cell>
          <cell r="L41">
            <v>0.28689999999999999</v>
          </cell>
          <cell r="M41">
            <v>125789898.65000001</v>
          </cell>
          <cell r="N41">
            <v>198390360.37</v>
          </cell>
          <cell r="O41">
            <v>17879541.629999999</v>
          </cell>
          <cell r="P41">
            <v>27267737.960000001</v>
          </cell>
          <cell r="Q41">
            <v>33501810.539999999</v>
          </cell>
          <cell r="R41">
            <v>18582.82</v>
          </cell>
          <cell r="S41">
            <v>60788131.32</v>
          </cell>
          <cell r="T41">
            <v>324180259.01999998</v>
          </cell>
          <cell r="U41">
            <v>8.4099999999999994E-2</v>
          </cell>
          <cell r="V41">
            <v>0.1033</v>
          </cell>
          <cell r="W41">
            <v>1E-4</v>
          </cell>
          <cell r="X41">
            <v>0.1875</v>
          </cell>
        </row>
        <row r="42">
          <cell r="A42">
            <v>210057</v>
          </cell>
          <cell r="B42" t="str">
            <v>Adventist- Shady Grove</v>
          </cell>
          <cell r="C42" t="str">
            <v>GBR</v>
          </cell>
          <cell r="D42">
            <v>25627</v>
          </cell>
          <cell r="E42">
            <v>1888</v>
          </cell>
          <cell r="F42">
            <v>1386</v>
          </cell>
          <cell r="G42">
            <v>30</v>
          </cell>
          <cell r="H42">
            <v>7.3700000000000002E-2</v>
          </cell>
          <cell r="I42">
            <v>5.4100000000000002E-2</v>
          </cell>
          <cell r="J42">
            <v>1.1999999999999999E-3</v>
          </cell>
          <cell r="K42">
            <v>3304</v>
          </cell>
          <cell r="L42">
            <v>0.12889999999999999</v>
          </cell>
          <cell r="M42">
            <v>178957141.77000001</v>
          </cell>
          <cell r="N42">
            <v>364649886.68000001</v>
          </cell>
          <cell r="O42">
            <v>31665856.949999999</v>
          </cell>
          <cell r="P42">
            <v>37817794.009999998</v>
          </cell>
          <cell r="Q42">
            <v>23992684.16</v>
          </cell>
          <cell r="R42">
            <v>243283.15</v>
          </cell>
          <cell r="S42">
            <v>62053761.32</v>
          </cell>
          <cell r="T42">
            <v>543607028.45000005</v>
          </cell>
          <cell r="U42">
            <v>6.9599999999999995E-2</v>
          </cell>
          <cell r="V42">
            <v>4.41E-2</v>
          </cell>
          <cell r="W42">
            <v>4.0000000000000002E-4</v>
          </cell>
          <cell r="X42">
            <v>0.1142</v>
          </cell>
        </row>
        <row r="43">
          <cell r="A43">
            <v>210058</v>
          </cell>
          <cell r="B43" t="str">
            <v>UMMS- UMROI</v>
          </cell>
          <cell r="C43" t="str">
            <v>GBR</v>
          </cell>
          <cell r="D43">
            <v>1921</v>
          </cell>
          <cell r="E43">
            <v>20</v>
          </cell>
          <cell r="F43" t="str">
            <v xml:space="preserve"> </v>
          </cell>
          <cell r="G43" t="str">
            <v xml:space="preserve"> </v>
          </cell>
          <cell r="H43">
            <v>1.04E-2</v>
          </cell>
          <cell r="I43" t="str">
            <v xml:space="preserve"> </v>
          </cell>
          <cell r="J43" t="str">
            <v xml:space="preserve"> </v>
          </cell>
          <cell r="K43">
            <v>20</v>
          </cell>
          <cell r="L43">
            <v>1.04E-2</v>
          </cell>
          <cell r="M43">
            <v>60042999.020000003</v>
          </cell>
          <cell r="N43">
            <v>87904550.760000005</v>
          </cell>
          <cell r="O43">
            <v>0</v>
          </cell>
          <cell r="P43">
            <v>558867.52</v>
          </cell>
          <cell r="Q43" t="str">
            <v xml:space="preserve"> </v>
          </cell>
          <cell r="R43" t="str">
            <v xml:space="preserve"> </v>
          </cell>
          <cell r="S43">
            <v>558867.52</v>
          </cell>
          <cell r="T43">
            <v>147947549.78</v>
          </cell>
          <cell r="U43">
            <v>3.8E-3</v>
          </cell>
          <cell r="V43" t="str">
            <v xml:space="preserve"> </v>
          </cell>
          <cell r="W43" t="str">
            <v xml:space="preserve"> </v>
          </cell>
          <cell r="X43">
            <v>3.8E-3</v>
          </cell>
        </row>
        <row r="44">
          <cell r="A44">
            <v>210060</v>
          </cell>
          <cell r="B44" t="str">
            <v>Adventist-Ft. Washington</v>
          </cell>
          <cell r="C44" t="str">
            <v>GBR</v>
          </cell>
          <cell r="D44">
            <v>2221</v>
          </cell>
          <cell r="E44">
            <v>181</v>
          </cell>
          <cell r="F44">
            <v>525</v>
          </cell>
          <cell r="G44" t="str">
            <v xml:space="preserve"> </v>
          </cell>
          <cell r="H44">
            <v>8.1500000000000003E-2</v>
          </cell>
          <cell r="I44">
            <v>0.2364</v>
          </cell>
          <cell r="J44" t="str">
            <v xml:space="preserve"> </v>
          </cell>
          <cell r="K44">
            <v>706</v>
          </cell>
          <cell r="L44">
            <v>0.31790000000000002</v>
          </cell>
          <cell r="M44">
            <v>30551702.02</v>
          </cell>
          <cell r="N44">
            <v>35902371.649999999</v>
          </cell>
          <cell r="O44">
            <v>3915811.47</v>
          </cell>
          <cell r="P44">
            <v>3844823.91</v>
          </cell>
          <cell r="Q44">
            <v>8821526.7200000007</v>
          </cell>
          <cell r="R44" t="str">
            <v xml:space="preserve"> </v>
          </cell>
          <cell r="S44">
            <v>12666350.630000001</v>
          </cell>
          <cell r="T44">
            <v>66454073.670000002</v>
          </cell>
          <cell r="U44">
            <v>5.79E-2</v>
          </cell>
          <cell r="V44">
            <v>0.13270000000000001</v>
          </cell>
          <cell r="W44" t="str">
            <v xml:space="preserve"> </v>
          </cell>
          <cell r="X44">
            <v>0.19059999999999999</v>
          </cell>
        </row>
        <row r="45">
          <cell r="A45">
            <v>210061</v>
          </cell>
          <cell r="B45" t="str">
            <v>Atlantic General</v>
          </cell>
          <cell r="C45" t="str">
            <v>GBR</v>
          </cell>
          <cell r="D45">
            <v>3682</v>
          </cell>
          <cell r="E45">
            <v>291</v>
          </cell>
          <cell r="F45">
            <v>732</v>
          </cell>
          <cell r="G45">
            <v>1</v>
          </cell>
          <cell r="H45">
            <v>7.9000000000000001E-2</v>
          </cell>
          <cell r="I45">
            <v>0.1988</v>
          </cell>
          <cell r="J45">
            <v>2.9999999999999997E-4</v>
          </cell>
          <cell r="K45">
            <v>1024</v>
          </cell>
          <cell r="L45">
            <v>0.27810000000000001</v>
          </cell>
          <cell r="M45">
            <v>87829935.319999993</v>
          </cell>
          <cell r="N45">
            <v>48171185.710000001</v>
          </cell>
          <cell r="O45">
            <v>8777569.4600000009</v>
          </cell>
          <cell r="P45">
            <v>5284652.83</v>
          </cell>
          <cell r="Q45">
            <v>9126749.4299999997</v>
          </cell>
          <cell r="R45">
            <v>4063.2</v>
          </cell>
          <cell r="S45">
            <v>14415465.460000001</v>
          </cell>
          <cell r="T45">
            <v>136001121.03</v>
          </cell>
          <cell r="U45">
            <v>3.8899999999999997E-2</v>
          </cell>
          <cell r="V45">
            <v>6.7100000000000007E-2</v>
          </cell>
          <cell r="W45">
            <v>0</v>
          </cell>
          <cell r="X45">
            <v>0.106</v>
          </cell>
        </row>
        <row r="46">
          <cell r="A46">
            <v>210062</v>
          </cell>
          <cell r="B46" t="str">
            <v>MedStar- Southern MD</v>
          </cell>
          <cell r="C46" t="str">
            <v>GBR</v>
          </cell>
          <cell r="D46">
            <v>13351</v>
          </cell>
          <cell r="E46">
            <v>1177</v>
          </cell>
          <cell r="F46">
            <v>1603</v>
          </cell>
          <cell r="G46" t="str">
            <v xml:space="preserve"> </v>
          </cell>
          <cell r="H46">
            <v>8.8200000000000001E-2</v>
          </cell>
          <cell r="I46">
            <v>0.1201</v>
          </cell>
          <cell r="J46" t="str">
            <v xml:space="preserve"> </v>
          </cell>
          <cell r="K46">
            <v>2780</v>
          </cell>
          <cell r="L46">
            <v>0.2082</v>
          </cell>
          <cell r="M46">
            <v>138385725.22</v>
          </cell>
          <cell r="N46">
            <v>209501121.06</v>
          </cell>
          <cell r="O46">
            <v>26560375.989999998</v>
          </cell>
          <cell r="P46">
            <v>25291758.82</v>
          </cell>
          <cell r="Q46">
            <v>23924806.239999998</v>
          </cell>
          <cell r="R46" t="str">
            <v xml:space="preserve"> </v>
          </cell>
          <cell r="S46">
            <v>49216565.060000002</v>
          </cell>
          <cell r="T46">
            <v>347886846.27999997</v>
          </cell>
          <cell r="U46">
            <v>7.2700000000000001E-2</v>
          </cell>
          <cell r="V46">
            <v>6.88E-2</v>
          </cell>
          <cell r="W46" t="str">
            <v xml:space="preserve"> </v>
          </cell>
          <cell r="X46">
            <v>0.14149999999999999</v>
          </cell>
        </row>
        <row r="47">
          <cell r="A47">
            <v>210063</v>
          </cell>
          <cell r="B47" t="str">
            <v>UMMS- St. Joe</v>
          </cell>
          <cell r="C47" t="str">
            <v>GBR</v>
          </cell>
          <cell r="D47">
            <v>18029</v>
          </cell>
          <cell r="E47">
            <v>1639</v>
          </cell>
          <cell r="F47">
            <v>1351</v>
          </cell>
          <cell r="G47">
            <v>12</v>
          </cell>
          <cell r="H47">
            <v>9.0899999999999995E-2</v>
          </cell>
          <cell r="I47">
            <v>7.4899999999999994E-2</v>
          </cell>
          <cell r="J47">
            <v>6.9999999999999999E-4</v>
          </cell>
          <cell r="K47">
            <v>3002</v>
          </cell>
          <cell r="L47">
            <v>0.16650000000000001</v>
          </cell>
          <cell r="M47">
            <v>184119619.40000001</v>
          </cell>
          <cell r="N47">
            <v>316384984.26999998</v>
          </cell>
          <cell r="O47">
            <v>15523032.92</v>
          </cell>
          <cell r="P47">
            <v>33328183.809999999</v>
          </cell>
          <cell r="Q47">
            <v>19378240.329999998</v>
          </cell>
          <cell r="R47">
            <v>74699.05</v>
          </cell>
          <cell r="S47">
            <v>52781123.189999998</v>
          </cell>
          <cell r="T47">
            <v>500504603.67000002</v>
          </cell>
          <cell r="U47">
            <v>6.6600000000000006E-2</v>
          </cell>
          <cell r="V47">
            <v>3.8699999999999998E-2</v>
          </cell>
          <cell r="W47">
            <v>1E-4</v>
          </cell>
          <cell r="X47">
            <v>0.1055</v>
          </cell>
        </row>
        <row r="48">
          <cell r="A48">
            <v>210064</v>
          </cell>
          <cell r="B48" t="str">
            <v>Lifebridge- Levindale</v>
          </cell>
          <cell r="C48" t="str">
            <v>GBR</v>
          </cell>
          <cell r="D48">
            <v>882</v>
          </cell>
          <cell r="E48">
            <v>39</v>
          </cell>
          <cell r="F48" t="str">
            <v xml:space="preserve"> </v>
          </cell>
          <cell r="G48" t="str">
            <v xml:space="preserve"> </v>
          </cell>
          <cell r="H48">
            <v>4.4200000000000003E-2</v>
          </cell>
          <cell r="I48" t="str">
            <v xml:space="preserve"> </v>
          </cell>
          <cell r="J48" t="str">
            <v xml:space="preserve"> </v>
          </cell>
          <cell r="K48">
            <v>39</v>
          </cell>
          <cell r="L48">
            <v>4.4200000000000003E-2</v>
          </cell>
          <cell r="M48">
            <v>2177646.5299999998</v>
          </cell>
          <cell r="N48">
            <v>66692066.950000003</v>
          </cell>
          <cell r="O48">
            <v>0</v>
          </cell>
          <cell r="P48">
            <v>2718375.19</v>
          </cell>
          <cell r="Q48" t="str">
            <v xml:space="preserve"> </v>
          </cell>
          <cell r="R48" t="str">
            <v xml:space="preserve"> </v>
          </cell>
          <cell r="S48">
            <v>2718375.19</v>
          </cell>
          <cell r="T48">
            <v>68869713.480000004</v>
          </cell>
          <cell r="U48">
            <v>3.95E-2</v>
          </cell>
          <cell r="V48" t="str">
            <v xml:space="preserve"> </v>
          </cell>
          <cell r="W48" t="str">
            <v xml:space="preserve"> </v>
          </cell>
          <cell r="X48">
            <v>3.95E-2</v>
          </cell>
        </row>
        <row r="49">
          <cell r="A49">
            <v>210065</v>
          </cell>
          <cell r="B49" t="str">
            <v>Trinity - Holy Cross Germantown</v>
          </cell>
          <cell r="C49" t="str">
            <v>OTH</v>
          </cell>
          <cell r="D49">
            <v>8199</v>
          </cell>
          <cell r="E49">
            <v>740</v>
          </cell>
          <cell r="F49">
            <v>726</v>
          </cell>
          <cell r="G49" t="str">
            <v xml:space="preserve"> </v>
          </cell>
          <cell r="H49">
            <v>9.0300000000000005E-2</v>
          </cell>
          <cell r="I49">
            <v>8.8499999999999995E-2</v>
          </cell>
          <cell r="J49" t="str">
            <v xml:space="preserve"> </v>
          </cell>
          <cell r="K49">
            <v>1466</v>
          </cell>
          <cell r="L49">
            <v>0.17879999999999999</v>
          </cell>
          <cell r="M49">
            <v>70854141.480000004</v>
          </cell>
          <cell r="N49">
            <v>101071047.86</v>
          </cell>
          <cell r="O49">
            <v>6425995.3399999999</v>
          </cell>
          <cell r="P49">
            <v>12443917.380000001</v>
          </cell>
          <cell r="Q49">
            <v>10068106</v>
          </cell>
          <cell r="R49" t="str">
            <v xml:space="preserve"> </v>
          </cell>
          <cell r="S49">
            <v>22512023.379999999</v>
          </cell>
          <cell r="T49">
            <v>171925189.34</v>
          </cell>
          <cell r="U49">
            <v>7.2400000000000006E-2</v>
          </cell>
          <cell r="V49">
            <v>5.8599999999999999E-2</v>
          </cell>
          <cell r="W49" t="str">
            <v xml:space="preserve"> </v>
          </cell>
          <cell r="X49">
            <v>0.13089999999999999</v>
          </cell>
        </row>
        <row r="50">
          <cell r="A50" t="str">
            <v xml:space="preserve"> </v>
          </cell>
          <cell r="B50" t="str">
            <v>STATEWIDE</v>
          </cell>
          <cell r="C50"/>
          <cell r="D50">
            <v>618229</v>
          </cell>
          <cell r="E50">
            <v>55920</v>
          </cell>
          <cell r="F50">
            <v>57697</v>
          </cell>
          <cell r="G50">
            <v>661</v>
          </cell>
          <cell r="H50">
            <v>9.0499999999999997E-2</v>
          </cell>
          <cell r="I50">
            <v>9.3299999999999994E-2</v>
          </cell>
          <cell r="J50">
            <v>1.1000000000000001E-3</v>
          </cell>
          <cell r="K50">
            <v>114278</v>
          </cell>
          <cell r="L50">
            <v>0.18479999999999999</v>
          </cell>
          <cell r="M50">
            <v>8809269928.2199993</v>
          </cell>
          <cell r="N50">
            <v>12703223679.33</v>
          </cell>
          <cell r="O50">
            <v>708998266.34000003</v>
          </cell>
          <cell r="P50">
            <v>1320375923.71</v>
          </cell>
          <cell r="Q50">
            <v>991818223.65999997</v>
          </cell>
          <cell r="R50">
            <v>6791252.4900000002</v>
          </cell>
          <cell r="S50">
            <v>2318985399.8600001</v>
          </cell>
          <cell r="T50">
            <v>21512493607.549999</v>
          </cell>
          <cell r="U50">
            <v>6.1400000000000003E-2</v>
          </cell>
          <cell r="V50">
            <v>4.6100000000000002E-2</v>
          </cell>
          <cell r="W50">
            <v>2.9999999999999997E-4</v>
          </cell>
          <cell r="X50">
            <v>0.10780000000000001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Population"/>
      <sheetName val="Sheet1"/>
      <sheetName val="Sheet2"/>
      <sheetName val="PQI"/>
    </sheetNames>
    <sheetDataSet>
      <sheetData sheetId="0"/>
      <sheetData sheetId="1"/>
      <sheetData sheetId="2"/>
      <sheetData sheetId="3">
        <row r="1">
          <cell r="A1" t="str">
            <v>Row Labels</v>
          </cell>
          <cell r="B1">
            <v>2018</v>
          </cell>
          <cell r="C1">
            <v>2019</v>
          </cell>
          <cell r="D1" t="str">
            <v>Grand Total</v>
          </cell>
          <cell r="E1" t="str">
            <v>Row Labels</v>
          </cell>
          <cell r="F1">
            <v>2018</v>
          </cell>
          <cell r="G1">
            <v>2019</v>
          </cell>
          <cell r="H1" t="str">
            <v>Grand Total</v>
          </cell>
          <cell r="I1">
            <v>2018</v>
          </cell>
          <cell r="J1">
            <v>2019</v>
          </cell>
        </row>
        <row r="2">
          <cell r="A2">
            <v>210001</v>
          </cell>
          <cell r="B2">
            <v>2079</v>
          </cell>
          <cell r="C2">
            <v>1280</v>
          </cell>
          <cell r="D2">
            <v>3359</v>
          </cell>
          <cell r="E2">
            <v>210001</v>
          </cell>
          <cell r="F2">
            <v>115691</v>
          </cell>
          <cell r="G2">
            <v>115691</v>
          </cell>
          <cell r="H2">
            <v>231382</v>
          </cell>
          <cell r="I2">
            <v>17.970282908782881</v>
          </cell>
          <cell r="J2">
            <v>18.96677973468735</v>
          </cell>
        </row>
        <row r="3">
          <cell r="A3">
            <v>210002</v>
          </cell>
          <cell r="B3">
            <v>1113.6068799999998</v>
          </cell>
          <cell r="C3">
            <v>625.34352999999987</v>
          </cell>
          <cell r="D3">
            <v>1738.9504099999997</v>
          </cell>
          <cell r="E3">
            <v>210002</v>
          </cell>
          <cell r="F3">
            <v>46248.005439059001</v>
          </cell>
          <cell r="G3">
            <v>46248.005439059001</v>
          </cell>
          <cell r="H3">
            <v>92496.010878118002</v>
          </cell>
          <cell r="I3">
            <v>24.079025018006444</v>
          </cell>
          <cell r="J3">
            <v>23.179755966181013</v>
          </cell>
        </row>
        <row r="4">
          <cell r="A4">
            <v>210003</v>
          </cell>
          <cell r="B4">
            <v>1516.4463199999998</v>
          </cell>
          <cell r="C4">
            <v>941.02864999999997</v>
          </cell>
          <cell r="D4">
            <v>2457.4749699999998</v>
          </cell>
          <cell r="E4">
            <v>210003</v>
          </cell>
          <cell r="F4">
            <v>105390.85465000001</v>
          </cell>
          <cell r="G4">
            <v>105390.85465000001</v>
          </cell>
          <cell r="H4">
            <v>210781.70930000002</v>
          </cell>
          <cell r="I4">
            <v>14.388784729339887</v>
          </cell>
          <cell r="J4">
            <v>15.306754810803417</v>
          </cell>
        </row>
        <row r="5">
          <cell r="A5">
            <v>210004</v>
          </cell>
          <cell r="B5">
            <v>1545.1928600000003</v>
          </cell>
          <cell r="C5">
            <v>882.97856000000002</v>
          </cell>
          <cell r="D5">
            <v>2428.1714200000006</v>
          </cell>
          <cell r="E5">
            <v>210004</v>
          </cell>
          <cell r="F5">
            <v>235200.69532210997</v>
          </cell>
          <cell r="G5">
            <v>235200.69532210997</v>
          </cell>
          <cell r="H5">
            <v>470401.39064421994</v>
          </cell>
          <cell r="I5">
            <v>6.5696781120644285</v>
          </cell>
          <cell r="J5">
            <v>6.4356847642630184</v>
          </cell>
        </row>
        <row r="6">
          <cell r="A6">
            <v>210005</v>
          </cell>
          <cell r="B6">
            <v>2326</v>
          </cell>
          <cell r="C6">
            <v>1224</v>
          </cell>
          <cell r="D6">
            <v>3550</v>
          </cell>
          <cell r="E6">
            <v>210005</v>
          </cell>
          <cell r="F6">
            <v>197059</v>
          </cell>
          <cell r="G6">
            <v>197059</v>
          </cell>
          <cell r="H6">
            <v>394118</v>
          </cell>
          <cell r="I6">
            <v>11.803571519189685</v>
          </cell>
          <cell r="J6">
            <v>10.648007522040173</v>
          </cell>
        </row>
        <row r="7">
          <cell r="A7">
            <v>210006</v>
          </cell>
          <cell r="B7">
            <v>438.02636999999993</v>
          </cell>
          <cell r="C7">
            <v>244.74227000000002</v>
          </cell>
          <cell r="D7">
            <v>682.76864</v>
          </cell>
          <cell r="E7">
            <v>210006</v>
          </cell>
          <cell r="F7">
            <v>29801.87484</v>
          </cell>
          <cell r="G7">
            <v>29801.87484</v>
          </cell>
          <cell r="H7">
            <v>59603.749680000001</v>
          </cell>
          <cell r="I7">
            <v>14.697946768506055</v>
          </cell>
          <cell r="J7">
            <v>14.078247740968541</v>
          </cell>
        </row>
        <row r="8">
          <cell r="A8">
            <v>210008</v>
          </cell>
          <cell r="B8">
            <v>1657.1093700000001</v>
          </cell>
          <cell r="C8">
            <v>967.66152</v>
          </cell>
          <cell r="D8">
            <v>2624.7708900000002</v>
          </cell>
          <cell r="E8">
            <v>210008</v>
          </cell>
          <cell r="F8">
            <v>78933.928741528027</v>
          </cell>
          <cell r="G8">
            <v>78933.928741528027</v>
          </cell>
          <cell r="H8">
            <v>157867.85748305605</v>
          </cell>
          <cell r="I8">
            <v>20.993625889650875</v>
          </cell>
          <cell r="J8">
            <v>21.015656340025313</v>
          </cell>
        </row>
        <row r="9">
          <cell r="A9">
            <v>210009</v>
          </cell>
          <cell r="B9">
            <v>3208.0174700000007</v>
          </cell>
          <cell r="C9">
            <v>2019.8995200000002</v>
          </cell>
          <cell r="D9">
            <v>5227.9169900000006</v>
          </cell>
          <cell r="E9">
            <v>210009</v>
          </cell>
          <cell r="F9">
            <v>106932.42655361099</v>
          </cell>
          <cell r="G9">
            <v>106932.42655361099</v>
          </cell>
          <cell r="H9">
            <v>213864.85310722198</v>
          </cell>
          <cell r="I9">
            <v>30.000417772167999</v>
          </cell>
          <cell r="J9">
            <v>32.381991160488077</v>
          </cell>
        </row>
        <row r="10">
          <cell r="A10">
            <v>210010</v>
          </cell>
          <cell r="B10"/>
          <cell r="C10"/>
          <cell r="D10"/>
          <cell r="E10">
            <v>210010</v>
          </cell>
          <cell r="F10">
            <v>0</v>
          </cell>
          <cell r="G10">
            <v>0</v>
          </cell>
          <cell r="H10">
            <v>0</v>
          </cell>
          <cell r="I10" t="e">
            <v>#DIV/0!</v>
          </cell>
          <cell r="J10" t="e">
            <v>#DIV/0!</v>
          </cell>
        </row>
        <row r="11">
          <cell r="A11">
            <v>210011</v>
          </cell>
          <cell r="B11">
            <v>1981.3941599999998</v>
          </cell>
          <cell r="C11">
            <v>1162.82546</v>
          </cell>
          <cell r="D11">
            <v>3144.2196199999998</v>
          </cell>
          <cell r="E11">
            <v>210011</v>
          </cell>
          <cell r="F11">
            <v>116544.650051406</v>
          </cell>
          <cell r="G11">
            <v>116544.650051406</v>
          </cell>
          <cell r="H11">
            <v>233089.30010281201</v>
          </cell>
          <cell r="I11">
            <v>17.001159290675616</v>
          </cell>
          <cell r="J11">
            <v>17.10430357297783</v>
          </cell>
        </row>
        <row r="12">
          <cell r="A12">
            <v>210012</v>
          </cell>
          <cell r="B12">
            <v>4781.6957700000003</v>
          </cell>
          <cell r="C12">
            <v>2787.2293300000001</v>
          </cell>
          <cell r="D12">
            <v>7568.9251000000004</v>
          </cell>
          <cell r="E12">
            <v>210012</v>
          </cell>
          <cell r="F12">
            <v>165067.20895899396</v>
          </cell>
          <cell r="G12">
            <v>165067.20895899396</v>
          </cell>
          <cell r="H12">
            <v>330134.41791798791</v>
          </cell>
          <cell r="I12">
            <v>28.968174843180819</v>
          </cell>
          <cell r="J12">
            <v>28.946436139500737</v>
          </cell>
        </row>
        <row r="13">
          <cell r="A13">
            <v>210013</v>
          </cell>
          <cell r="B13">
            <v>374.28052000000002</v>
          </cell>
          <cell r="C13">
            <v>206.87151999999998</v>
          </cell>
          <cell r="D13">
            <v>581.15203999999994</v>
          </cell>
          <cell r="E13">
            <v>210013</v>
          </cell>
          <cell r="F13">
            <v>13568.108464618999</v>
          </cell>
          <cell r="G13">
            <v>13568.108464618999</v>
          </cell>
          <cell r="H13">
            <v>27136.216929237999</v>
          </cell>
          <cell r="I13">
            <v>27.585313087376623</v>
          </cell>
          <cell r="J13">
            <v>26.137533640252322</v>
          </cell>
        </row>
        <row r="14">
          <cell r="A14">
            <v>210015</v>
          </cell>
          <cell r="B14">
            <v>3710.4981999999995</v>
          </cell>
          <cell r="C14">
            <v>1996.2742099999998</v>
          </cell>
          <cell r="D14">
            <v>5706.7724099999996</v>
          </cell>
          <cell r="E14">
            <v>210015</v>
          </cell>
          <cell r="F14">
            <v>112985.01360000001</v>
          </cell>
          <cell r="G14">
            <v>112985.01360000001</v>
          </cell>
          <cell r="H14">
            <v>225970.02720000001</v>
          </cell>
          <cell r="I14">
            <v>32.84062267882932</v>
          </cell>
          <cell r="J14">
            <v>30.288834341477649</v>
          </cell>
        </row>
        <row r="15">
          <cell r="A15">
            <v>210016</v>
          </cell>
          <cell r="B15">
            <v>1550.2061899999999</v>
          </cell>
          <cell r="C15">
            <v>893.11158999999998</v>
          </cell>
          <cell r="D15">
            <v>2443.3177799999999</v>
          </cell>
          <cell r="E15">
            <v>210016</v>
          </cell>
          <cell r="F15">
            <v>196610.60789677003</v>
          </cell>
          <cell r="G15">
            <v>196610.60789677003</v>
          </cell>
          <cell r="H15">
            <v>393221.21579354006</v>
          </cell>
          <cell r="I15">
            <v>7.8846518333025672</v>
          </cell>
          <cell r="J15">
            <v>7.7872117704039328</v>
          </cell>
        </row>
        <row r="16">
          <cell r="A16">
            <v>210017</v>
          </cell>
          <cell r="B16">
            <v>213</v>
          </cell>
          <cell r="C16">
            <v>119</v>
          </cell>
          <cell r="D16">
            <v>332</v>
          </cell>
          <cell r="E16">
            <v>210017</v>
          </cell>
          <cell r="F16">
            <v>18768</v>
          </cell>
          <cell r="G16">
            <v>18768</v>
          </cell>
          <cell r="H16">
            <v>37536</v>
          </cell>
          <cell r="I16">
            <v>11.349104859335037</v>
          </cell>
          <cell r="J16">
            <v>10.869565217391305</v>
          </cell>
        </row>
        <row r="17">
          <cell r="A17">
            <v>210018</v>
          </cell>
          <cell r="B17">
            <v>1774.2394199999999</v>
          </cell>
          <cell r="C17">
            <v>1122.15915</v>
          </cell>
          <cell r="D17">
            <v>2896.3985699999998</v>
          </cell>
          <cell r="E17">
            <v>210018</v>
          </cell>
          <cell r="F17">
            <v>88349.682009030003</v>
          </cell>
          <cell r="G17">
            <v>88349.682009030003</v>
          </cell>
          <cell r="H17">
            <v>176699.36401806001</v>
          </cell>
          <cell r="I17">
            <v>20.082012517245495</v>
          </cell>
          <cell r="J17">
            <v>21.773721831883709</v>
          </cell>
        </row>
        <row r="18">
          <cell r="A18">
            <v>210019</v>
          </cell>
          <cell r="B18">
            <v>2385.5483600000002</v>
          </cell>
          <cell r="C18">
            <v>1375.8398299999999</v>
          </cell>
          <cell r="D18">
            <v>3761.3881900000001</v>
          </cell>
          <cell r="E18">
            <v>210019</v>
          </cell>
          <cell r="F18">
            <v>126698.23135999998</v>
          </cell>
          <cell r="G18">
            <v>126698.23135999998</v>
          </cell>
          <cell r="H18">
            <v>253396.46271999995</v>
          </cell>
          <cell r="I18">
            <v>18.828584538182781</v>
          </cell>
          <cell r="J18">
            <v>18.615749725918555</v>
          </cell>
        </row>
        <row r="19">
          <cell r="A19">
            <v>210022</v>
          </cell>
          <cell r="B19">
            <v>1537.12898</v>
          </cell>
          <cell r="C19">
            <v>997.03221000000008</v>
          </cell>
          <cell r="D19">
            <v>2534.1611899999998</v>
          </cell>
          <cell r="E19">
            <v>210022</v>
          </cell>
          <cell r="F19">
            <v>195934.59138964003</v>
          </cell>
          <cell r="G19">
            <v>195934.59138964003</v>
          </cell>
          <cell r="H19">
            <v>391869.18277928006</v>
          </cell>
          <cell r="I19">
            <v>7.8451128465786315</v>
          </cell>
          <cell r="J19">
            <v>8.723309458342472</v>
          </cell>
        </row>
        <row r="20">
          <cell r="A20">
            <v>210023</v>
          </cell>
          <cell r="B20">
            <v>2338</v>
          </cell>
          <cell r="C20">
            <v>1482</v>
          </cell>
          <cell r="D20">
            <v>3820</v>
          </cell>
          <cell r="E20">
            <v>210023</v>
          </cell>
          <cell r="F20">
            <v>244690</v>
          </cell>
          <cell r="G20">
            <v>244690</v>
          </cell>
          <cell r="H20">
            <v>489380</v>
          </cell>
          <cell r="I20">
            <v>9.5549470758919455</v>
          </cell>
          <cell r="J20">
            <v>10.382816741883316</v>
          </cell>
        </row>
        <row r="21">
          <cell r="A21">
            <v>210024</v>
          </cell>
          <cell r="B21">
            <v>2407.6451900000002</v>
          </cell>
          <cell r="C21">
            <v>1474.1025999999997</v>
          </cell>
          <cell r="D21">
            <v>3881.7477899999999</v>
          </cell>
          <cell r="E21">
            <v>210024</v>
          </cell>
          <cell r="F21">
            <v>84755.866976099991</v>
          </cell>
          <cell r="G21">
            <v>84755.866976099991</v>
          </cell>
          <cell r="H21">
            <v>169511.73395219998</v>
          </cell>
          <cell r="I21">
            <v>28.406826287068995</v>
          </cell>
          <cell r="J21">
            <v>29.815434833366961</v>
          </cell>
        </row>
        <row r="22">
          <cell r="A22">
            <v>210027</v>
          </cell>
          <cell r="B22">
            <v>1185</v>
          </cell>
          <cell r="C22">
            <v>696</v>
          </cell>
          <cell r="D22">
            <v>1881</v>
          </cell>
          <cell r="E22">
            <v>210027</v>
          </cell>
          <cell r="F22">
            <v>65695</v>
          </cell>
          <cell r="G22">
            <v>65695</v>
          </cell>
          <cell r="H22">
            <v>131390</v>
          </cell>
          <cell r="I22">
            <v>18.037902427886447</v>
          </cell>
          <cell r="J22">
            <v>18.161851847824906</v>
          </cell>
        </row>
        <row r="23">
          <cell r="A23">
            <v>210028</v>
          </cell>
          <cell r="B23">
            <v>1922</v>
          </cell>
          <cell r="C23">
            <v>1149</v>
          </cell>
          <cell r="D23">
            <v>3071</v>
          </cell>
          <cell r="E23">
            <v>210028</v>
          </cell>
          <cell r="F23">
            <v>96779</v>
          </cell>
          <cell r="G23">
            <v>96779</v>
          </cell>
          <cell r="H23">
            <v>193558</v>
          </cell>
          <cell r="I23">
            <v>19.859680302544973</v>
          </cell>
          <cell r="J23">
            <v>20.352703434777023</v>
          </cell>
        </row>
        <row r="24">
          <cell r="A24">
            <v>210029</v>
          </cell>
          <cell r="B24">
            <v>2336.8504799999996</v>
          </cell>
          <cell r="C24">
            <v>1303.8076799999999</v>
          </cell>
          <cell r="D24">
            <v>3640.6581599999995</v>
          </cell>
          <cell r="E24">
            <v>210029</v>
          </cell>
          <cell r="F24">
            <v>65708.735592192999</v>
          </cell>
          <cell r="G24">
            <v>65708.735592192999</v>
          </cell>
          <cell r="H24">
            <v>131417.471184386</v>
          </cell>
          <cell r="I24">
            <v>35.563771832457022</v>
          </cell>
          <cell r="J24">
            <v>34.015247133526593</v>
          </cell>
        </row>
        <row r="25">
          <cell r="A25">
            <v>210030</v>
          </cell>
          <cell r="B25">
            <v>152</v>
          </cell>
          <cell r="C25">
            <v>113</v>
          </cell>
          <cell r="D25">
            <v>265</v>
          </cell>
          <cell r="E25">
            <v>210030</v>
          </cell>
          <cell r="F25">
            <v>25307</v>
          </cell>
          <cell r="G25">
            <v>25307</v>
          </cell>
          <cell r="H25">
            <v>50614</v>
          </cell>
          <cell r="I25">
            <v>6.006243331884459</v>
          </cell>
          <cell r="J25">
            <v>7.6545732688301937</v>
          </cell>
        </row>
        <row r="26">
          <cell r="A26">
            <v>210032</v>
          </cell>
          <cell r="B26">
            <v>719.27981999999997</v>
          </cell>
          <cell r="C26">
            <v>445.47703999999999</v>
          </cell>
          <cell r="D26">
            <v>1164.75686</v>
          </cell>
          <cell r="E26">
            <v>210032</v>
          </cell>
          <cell r="F26">
            <v>70359.210899999991</v>
          </cell>
          <cell r="G26">
            <v>70359.210899999991</v>
          </cell>
          <cell r="H26">
            <v>140718.42179999998</v>
          </cell>
          <cell r="I26">
            <v>10.222965988380635</v>
          </cell>
          <cell r="J26">
            <v>10.853943868126665</v>
          </cell>
        </row>
        <row r="27">
          <cell r="A27">
            <v>210033</v>
          </cell>
          <cell r="B27">
            <v>2538</v>
          </cell>
          <cell r="C27">
            <v>1332</v>
          </cell>
          <cell r="D27">
            <v>3870</v>
          </cell>
          <cell r="E27">
            <v>210033</v>
          </cell>
          <cell r="F27">
            <v>133050</v>
          </cell>
          <cell r="G27">
            <v>133050</v>
          </cell>
          <cell r="H27">
            <v>266100</v>
          </cell>
          <cell r="I27">
            <v>19.07553551296505</v>
          </cell>
          <cell r="J27">
            <v>17.162183926558225</v>
          </cell>
        </row>
        <row r="28">
          <cell r="A28">
            <v>210034</v>
          </cell>
          <cell r="B28">
            <v>1314.4390599999997</v>
          </cell>
          <cell r="C28">
            <v>796.63951999999995</v>
          </cell>
          <cell r="D28">
            <v>2111.0785799999994</v>
          </cell>
          <cell r="E28">
            <v>210034</v>
          </cell>
          <cell r="F28">
            <v>39727.607750000003</v>
          </cell>
          <cell r="G28">
            <v>39727.607750000003</v>
          </cell>
          <cell r="H28">
            <v>79455.215500000006</v>
          </cell>
          <cell r="I28">
            <v>33.08628770882887</v>
          </cell>
          <cell r="J28">
            <v>34.375786157711154</v>
          </cell>
        </row>
        <row r="29">
          <cell r="A29">
            <v>210035</v>
          </cell>
          <cell r="B29">
            <v>879</v>
          </cell>
          <cell r="C29">
            <v>577</v>
          </cell>
          <cell r="D29">
            <v>1456</v>
          </cell>
          <cell r="E29">
            <v>210035</v>
          </cell>
          <cell r="F29">
            <v>108469</v>
          </cell>
          <cell r="G29">
            <v>108469</v>
          </cell>
          <cell r="H29">
            <v>216938</v>
          </cell>
          <cell r="I29">
            <v>8.1036978307166105</v>
          </cell>
          <cell r="J29">
            <v>9.1191294945362937</v>
          </cell>
        </row>
        <row r="30">
          <cell r="A30">
            <v>210037</v>
          </cell>
          <cell r="B30">
            <v>880</v>
          </cell>
          <cell r="C30">
            <v>612</v>
          </cell>
          <cell r="D30">
            <v>1492</v>
          </cell>
          <cell r="E30">
            <v>210037</v>
          </cell>
          <cell r="F30">
            <v>85800</v>
          </cell>
          <cell r="G30">
            <v>85800</v>
          </cell>
          <cell r="H30">
            <v>171600</v>
          </cell>
          <cell r="I30">
            <v>10.256410256410257</v>
          </cell>
          <cell r="J30">
            <v>12.227772227772228</v>
          </cell>
        </row>
        <row r="31">
          <cell r="A31">
            <v>210038</v>
          </cell>
          <cell r="B31">
            <v>681.33125999999993</v>
          </cell>
          <cell r="C31">
            <v>405.39812999999998</v>
          </cell>
          <cell r="D31">
            <v>1086.72939</v>
          </cell>
          <cell r="E31">
            <v>210038</v>
          </cell>
          <cell r="F31">
            <v>23596.618043622002</v>
          </cell>
          <cell r="G31">
            <v>23596.618043621998</v>
          </cell>
          <cell r="H31">
            <v>47193.236087244004</v>
          </cell>
          <cell r="I31">
            <v>28.874106396961359</v>
          </cell>
          <cell r="J31">
            <v>29.452026624001231</v>
          </cell>
        </row>
        <row r="32">
          <cell r="A32">
            <v>210039</v>
          </cell>
          <cell r="B32">
            <v>571</v>
          </cell>
          <cell r="C32">
            <v>341</v>
          </cell>
          <cell r="D32">
            <v>912</v>
          </cell>
          <cell r="E32">
            <v>210039</v>
          </cell>
          <cell r="F32">
            <v>69022</v>
          </cell>
          <cell r="G32">
            <v>69022</v>
          </cell>
          <cell r="H32">
            <v>138044</v>
          </cell>
          <cell r="I32">
            <v>8.2727246385210513</v>
          </cell>
          <cell r="J32">
            <v>8.469349317194931</v>
          </cell>
        </row>
        <row r="33">
          <cell r="A33">
            <v>210040</v>
          </cell>
          <cell r="B33">
            <v>1565.0043600000006</v>
          </cell>
          <cell r="C33">
            <v>803.53098</v>
          </cell>
          <cell r="D33">
            <v>2368.5353400000004</v>
          </cell>
          <cell r="E33">
            <v>210040</v>
          </cell>
          <cell r="F33">
            <v>71112.011139098002</v>
          </cell>
          <cell r="G33">
            <v>71112.011139098002</v>
          </cell>
          <cell r="H33">
            <v>142224.022278196</v>
          </cell>
          <cell r="I33">
            <v>22.007595270210935</v>
          </cell>
          <cell r="J33">
            <v>19.370590958334585</v>
          </cell>
        </row>
        <row r="34">
          <cell r="A34">
            <v>210043</v>
          </cell>
          <cell r="B34">
            <v>2407.4000999999998</v>
          </cell>
          <cell r="C34">
            <v>1425.8165000000004</v>
          </cell>
          <cell r="D34">
            <v>3833.2166000000002</v>
          </cell>
          <cell r="E34">
            <v>210043</v>
          </cell>
          <cell r="F34">
            <v>203092.5091</v>
          </cell>
          <cell r="G34">
            <v>203092.50910000005</v>
          </cell>
          <cell r="H34">
            <v>406185.01820000005</v>
          </cell>
          <cell r="I34">
            <v>11.853711939787146</v>
          </cell>
          <cell r="J34">
            <v>12.035189618635016</v>
          </cell>
        </row>
        <row r="35">
          <cell r="A35">
            <v>210044</v>
          </cell>
          <cell r="B35">
            <v>1214.8490400000001</v>
          </cell>
          <cell r="C35">
            <v>688.76154000000008</v>
          </cell>
          <cell r="D35">
            <v>1903.61058</v>
          </cell>
          <cell r="E35">
            <v>210044</v>
          </cell>
          <cell r="F35">
            <v>108151.98825099799</v>
          </cell>
          <cell r="G35">
            <v>108151.98825099798</v>
          </cell>
          <cell r="H35">
            <v>216303.97650199599</v>
          </cell>
          <cell r="I35">
            <v>11.232794326264177</v>
          </cell>
          <cell r="J35">
            <v>10.917358873062915</v>
          </cell>
        </row>
        <row r="36">
          <cell r="A36">
            <v>210045</v>
          </cell>
          <cell r="B36">
            <v>30.957060000000002</v>
          </cell>
          <cell r="C36">
            <v>16.904649999999997</v>
          </cell>
          <cell r="D36">
            <v>47.861710000000002</v>
          </cell>
          <cell r="E36">
            <v>210045</v>
          </cell>
          <cell r="F36">
            <v>2282.4738400000001</v>
          </cell>
          <cell r="G36">
            <v>2282.4738399999997</v>
          </cell>
          <cell r="H36">
            <v>4564.9476799999993</v>
          </cell>
          <cell r="I36">
            <v>13.562941864867112</v>
          </cell>
          <cell r="J36">
            <v>12.69648724648691</v>
          </cell>
        </row>
        <row r="37">
          <cell r="A37">
            <v>210048</v>
          </cell>
          <cell r="B37">
            <v>1975.7261999999998</v>
          </cell>
          <cell r="C37">
            <v>1091.1761399999998</v>
          </cell>
          <cell r="D37">
            <v>3066.9023399999996</v>
          </cell>
          <cell r="E37">
            <v>210048</v>
          </cell>
          <cell r="F37">
            <v>227166.07521999997</v>
          </cell>
          <cell r="G37">
            <v>227166.07522000003</v>
          </cell>
          <cell r="H37">
            <v>454332.15044</v>
          </cell>
          <cell r="I37">
            <v>8.6972766425911061</v>
          </cell>
          <cell r="J37">
            <v>8.2344499140545029</v>
          </cell>
        </row>
        <row r="38">
          <cell r="A38">
            <v>210049</v>
          </cell>
          <cell r="B38">
            <v>2111.6067199999998</v>
          </cell>
          <cell r="C38">
            <v>1218.5809100000001</v>
          </cell>
          <cell r="D38">
            <v>3330.1876299999999</v>
          </cell>
          <cell r="E38">
            <v>210049</v>
          </cell>
          <cell r="F38">
            <v>158741.14883999998</v>
          </cell>
          <cell r="G38">
            <v>158741.14883999995</v>
          </cell>
          <cell r="H38">
            <v>317482.29767999996</v>
          </cell>
          <cell r="I38">
            <v>13.302201322281926</v>
          </cell>
          <cell r="J38">
            <v>13.159762676405023</v>
          </cell>
        </row>
        <row r="39">
          <cell r="A39">
            <v>210051</v>
          </cell>
          <cell r="B39">
            <v>1823.1019700000002</v>
          </cell>
          <cell r="C39">
            <v>1093.7161400000002</v>
          </cell>
          <cell r="D39">
            <v>2916.8181100000002</v>
          </cell>
          <cell r="E39">
            <v>210051</v>
          </cell>
          <cell r="F39">
            <v>143995.11116836002</v>
          </cell>
          <cell r="G39">
            <v>143995.11116835999</v>
          </cell>
          <cell r="H39">
            <v>287990.22233671998</v>
          </cell>
          <cell r="I39">
            <v>12.660860186207415</v>
          </cell>
          <cell r="J39">
            <v>13.020872299570788</v>
          </cell>
        </row>
        <row r="40">
          <cell r="A40">
            <v>210055</v>
          </cell>
          <cell r="B40">
            <v>0</v>
          </cell>
          <cell r="C40"/>
          <cell r="D40">
            <v>0</v>
          </cell>
          <cell r="E40">
            <v>210055</v>
          </cell>
          <cell r="F40">
            <v>0</v>
          </cell>
          <cell r="G40">
            <v>0</v>
          </cell>
          <cell r="H40">
            <v>0</v>
          </cell>
          <cell r="I40" t="e">
            <v>#DIV/0!</v>
          </cell>
          <cell r="J40" t="e">
            <v>#DIV/0!</v>
          </cell>
        </row>
        <row r="41">
          <cell r="A41">
            <v>210056</v>
          </cell>
          <cell r="B41">
            <v>2186.9071100000001</v>
          </cell>
          <cell r="C41">
            <v>1286.2522000000004</v>
          </cell>
          <cell r="D41">
            <v>3473.1593100000005</v>
          </cell>
          <cell r="E41">
            <v>210056</v>
          </cell>
          <cell r="F41">
            <v>72488.716461100004</v>
          </cell>
          <cell r="G41">
            <v>72488.716461100004</v>
          </cell>
          <cell r="H41">
            <v>144977.43292220001</v>
          </cell>
          <cell r="I41">
            <v>30.168931342212019</v>
          </cell>
          <cell r="J41">
            <v>30.418579319332476</v>
          </cell>
        </row>
        <row r="42">
          <cell r="A42">
            <v>210057</v>
          </cell>
          <cell r="B42">
            <v>1690.6557300000006</v>
          </cell>
          <cell r="C42">
            <v>1049.3412999999998</v>
          </cell>
          <cell r="D42">
            <v>2739.9970300000004</v>
          </cell>
          <cell r="E42">
            <v>210057</v>
          </cell>
          <cell r="F42">
            <v>263742.16328456998</v>
          </cell>
          <cell r="G42">
            <v>263742.16328457004</v>
          </cell>
          <cell r="H42">
            <v>527484.32656913996</v>
          </cell>
          <cell r="I42">
            <v>6.4102595843798893</v>
          </cell>
          <cell r="J42">
            <v>6.8205658799388518</v>
          </cell>
        </row>
        <row r="43">
          <cell r="A43">
            <v>210058</v>
          </cell>
          <cell r="B43"/>
          <cell r="C43"/>
          <cell r="D43"/>
          <cell r="E43">
            <v>210058</v>
          </cell>
          <cell r="F43"/>
          <cell r="G43">
            <v>0</v>
          </cell>
          <cell r="H43">
            <v>0</v>
          </cell>
          <cell r="I43" t="e">
            <v>#DIV/0!</v>
          </cell>
          <cell r="J43" t="e">
            <v>#DIV/0!</v>
          </cell>
        </row>
        <row r="44">
          <cell r="A44">
            <v>210060</v>
          </cell>
          <cell r="B44">
            <v>411.71875</v>
          </cell>
          <cell r="C44">
            <v>246.90981000000002</v>
          </cell>
          <cell r="D44">
            <v>658.62855999999999</v>
          </cell>
          <cell r="E44">
            <v>210060</v>
          </cell>
          <cell r="F44">
            <v>46403.210319999998</v>
          </cell>
          <cell r="G44">
            <v>46403.210320000006</v>
          </cell>
          <cell r="H44">
            <v>92806.420639999997</v>
          </cell>
          <cell r="I44">
            <v>8.872635043152334</v>
          </cell>
          <cell r="J44">
            <v>9.1216525124247045</v>
          </cell>
        </row>
        <row r="45">
          <cell r="A45">
            <v>210061</v>
          </cell>
          <cell r="B45">
            <v>227.49458000000001</v>
          </cell>
          <cell r="C45">
            <v>156.25551999999999</v>
          </cell>
          <cell r="D45">
            <v>383.75009999999997</v>
          </cell>
          <cell r="E45">
            <v>210061</v>
          </cell>
          <cell r="F45">
            <v>19438.294800000003</v>
          </cell>
          <cell r="G45">
            <v>19438.2948</v>
          </cell>
          <cell r="H45">
            <v>38876.589600000007</v>
          </cell>
          <cell r="I45">
            <v>11.703422668535717</v>
          </cell>
          <cell r="J45">
            <v>13.780355142791933</v>
          </cell>
        </row>
        <row r="46">
          <cell r="A46">
            <v>210062</v>
          </cell>
          <cell r="B46">
            <v>2440.7861300000009</v>
          </cell>
          <cell r="C46">
            <v>1392.0357300000001</v>
          </cell>
          <cell r="D46">
            <v>3832.8218600000009</v>
          </cell>
          <cell r="E46">
            <v>210062</v>
          </cell>
          <cell r="F46">
            <v>148027.49160000001</v>
          </cell>
          <cell r="G46">
            <v>148027.49159999998</v>
          </cell>
          <cell r="H46">
            <v>296054.98320000002</v>
          </cell>
          <cell r="I46">
            <v>16.488735326242608</v>
          </cell>
          <cell r="J46">
            <v>16.120971448754094</v>
          </cell>
        </row>
        <row r="47">
          <cell r="A47">
            <v>210063</v>
          </cell>
          <cell r="B47">
            <v>1730.9716400000007</v>
          </cell>
          <cell r="C47">
            <v>1057.40888</v>
          </cell>
          <cell r="D47">
            <v>2788.3805200000006</v>
          </cell>
          <cell r="E47">
            <v>210063</v>
          </cell>
          <cell r="F47">
            <v>136112.35972306799</v>
          </cell>
          <cell r="G47">
            <v>136112.35972306799</v>
          </cell>
          <cell r="H47">
            <v>272224.71944613598</v>
          </cell>
          <cell r="I47">
            <v>12.717226000062062</v>
          </cell>
          <cell r="J47">
            <v>13.317680634080176</v>
          </cell>
        </row>
        <row r="48">
          <cell r="A48">
            <v>210064</v>
          </cell>
          <cell r="B48">
            <v>0.36596000000000001</v>
          </cell>
          <cell r="C48">
            <v>0.20286999999999994</v>
          </cell>
          <cell r="D48">
            <v>0.56882999999999995</v>
          </cell>
          <cell r="E48">
            <v>210064</v>
          </cell>
          <cell r="F48">
            <v>24.165000315999993</v>
          </cell>
          <cell r="G48">
            <v>24.165000316</v>
          </cell>
          <cell r="H48">
            <v>48.330000631999994</v>
          </cell>
          <cell r="I48">
            <v>15.144216644503524</v>
          </cell>
          <cell r="J48">
            <v>14.391770672846812</v>
          </cell>
        </row>
        <row r="49">
          <cell r="A49">
            <v>210065</v>
          </cell>
          <cell r="B49">
            <v>214.60290000000001</v>
          </cell>
          <cell r="C49">
            <v>118.74141000000002</v>
          </cell>
          <cell r="D49">
            <v>333.34431000000001</v>
          </cell>
          <cell r="E49">
            <v>210065</v>
          </cell>
          <cell r="F49">
            <v>33520.615311999994</v>
          </cell>
          <cell r="G49">
            <v>33520.615312000009</v>
          </cell>
          <cell r="H49">
            <v>67041.230624000003</v>
          </cell>
          <cell r="I49">
            <v>6.4021169660085153</v>
          </cell>
          <cell r="J49">
            <v>6.0725825275728704</v>
          </cell>
        </row>
        <row r="50">
          <cell r="A50" t="str">
            <v>UNASSN</v>
          </cell>
          <cell r="B50">
            <v>31</v>
          </cell>
          <cell r="C50">
            <v>7</v>
          </cell>
          <cell r="D50">
            <v>38</v>
          </cell>
          <cell r="E50" t="str">
            <v>UNASSN</v>
          </cell>
          <cell r="F50">
            <v>19</v>
          </cell>
          <cell r="G50">
            <v>19</v>
          </cell>
          <cell r="H50">
            <v>38</v>
          </cell>
          <cell r="I50">
            <v>1631.578947368421</v>
          </cell>
          <cell r="J50">
            <v>631.57894736842104</v>
          </cell>
        </row>
        <row r="51">
          <cell r="A51" t="str">
            <v>Total</v>
          </cell>
          <cell r="B51">
            <v>70179.084930000012</v>
          </cell>
          <cell r="C51">
            <v>41226.056900000011</v>
          </cell>
          <cell r="D51">
            <v>111405.14182999999</v>
          </cell>
          <cell r="E51" t="str">
            <v>Grand Total</v>
          </cell>
          <cell r="F51">
            <v>4697061.2525981907</v>
          </cell>
          <cell r="G51">
            <v>4697061.2525981907</v>
          </cell>
          <cell r="H51">
            <v>9394122.5051963814</v>
          </cell>
          <cell r="I51">
            <v>14.94106232725415</v>
          </cell>
          <cell r="J51">
            <v>15.046267570155051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2:I20"/>
  <sheetViews>
    <sheetView zoomScaleNormal="100" workbookViewId="0">
      <selection activeCell="D5" sqref="D5"/>
    </sheetView>
  </sheetViews>
  <sheetFormatPr defaultColWidth="8.85546875" defaultRowHeight="15" x14ac:dyDescent="0.25"/>
  <cols>
    <col min="1" max="1" width="62.7109375" customWidth="1"/>
    <col min="2" max="3" width="19.28515625" customWidth="1"/>
    <col min="4" max="4" width="37.42578125" customWidth="1"/>
    <col min="5" max="5" width="15.28515625" bestFit="1" customWidth="1"/>
    <col min="6" max="6" width="11.140625" customWidth="1"/>
    <col min="7" max="7" width="12.42578125" customWidth="1"/>
    <col min="9" max="9" width="37.85546875" customWidth="1"/>
  </cols>
  <sheetData>
    <row r="2" spans="1:9" ht="15.75" x14ac:dyDescent="0.25">
      <c r="A2" s="35" t="s">
        <v>176</v>
      </c>
      <c r="B2" s="35" t="s">
        <v>50</v>
      </c>
      <c r="C2" s="43"/>
    </row>
    <row r="3" spans="1:9" ht="15" customHeight="1" x14ac:dyDescent="0.25">
      <c r="A3" s="111" t="s">
        <v>222</v>
      </c>
      <c r="B3" s="36" t="s">
        <v>51</v>
      </c>
      <c r="C3" s="94">
        <f>'Hospital PAU Savings'!C53</f>
        <v>21466950321.117382</v>
      </c>
      <c r="D3" s="66"/>
      <c r="F3" s="55"/>
    </row>
    <row r="4" spans="1:9" ht="15" customHeight="1" x14ac:dyDescent="0.25">
      <c r="A4" s="111" t="s">
        <v>223</v>
      </c>
      <c r="B4" s="36" t="s">
        <v>53</v>
      </c>
      <c r="C4" s="141">
        <f xml:space="preserve"> 3.36% + 1.51%</f>
        <v>4.87E-2</v>
      </c>
      <c r="D4" s="66"/>
      <c r="H4" s="113"/>
      <c r="I4" s="113"/>
    </row>
    <row r="5" spans="1:9" ht="15" customHeight="1" x14ac:dyDescent="0.25">
      <c r="A5" s="111" t="s">
        <v>224</v>
      </c>
      <c r="B5" s="36" t="s">
        <v>62</v>
      </c>
      <c r="C5" s="41">
        <f>'Statewide PAU Revenue'!F52</f>
        <v>2315704798.8700004</v>
      </c>
      <c r="D5" s="66"/>
    </row>
    <row r="6" spans="1:9" ht="15.75" x14ac:dyDescent="0.25">
      <c r="A6" s="37" t="s">
        <v>64</v>
      </c>
      <c r="B6" s="29" t="s">
        <v>63</v>
      </c>
      <c r="C6" s="38">
        <f>-C4*C5</f>
        <v>-112774823.70496902</v>
      </c>
      <c r="D6" s="67"/>
      <c r="E6" s="4"/>
    </row>
    <row r="7" spans="1:9" ht="15.75" x14ac:dyDescent="0.25">
      <c r="A7" s="37" t="s">
        <v>52</v>
      </c>
      <c r="B7" s="29" t="s">
        <v>65</v>
      </c>
      <c r="C7" s="39">
        <f>C6/C3</f>
        <v>-5.2534161591658701E-3</v>
      </c>
      <c r="D7" s="17"/>
      <c r="E7" s="8"/>
    </row>
    <row r="8" spans="1:9" ht="15" customHeight="1" x14ac:dyDescent="0.25">
      <c r="A8" s="97" t="s">
        <v>196</v>
      </c>
      <c r="B8" s="44" t="s">
        <v>167</v>
      </c>
      <c r="C8" s="72">
        <f>ROUND(C7,4)</f>
        <v>-5.3E-3</v>
      </c>
      <c r="D8" s="65"/>
    </row>
    <row r="9" spans="1:9" ht="15.75" x14ac:dyDescent="0.25">
      <c r="A9" s="29" t="s">
        <v>183</v>
      </c>
      <c r="B9" s="29" t="s">
        <v>163</v>
      </c>
      <c r="C9" s="38">
        <f>C8*C3</f>
        <v>-113774836.70192212</v>
      </c>
      <c r="D9" s="5"/>
      <c r="E9" s="64"/>
    </row>
    <row r="10" spans="1:9" ht="15.75" x14ac:dyDescent="0.25">
      <c r="A10" s="37" t="s">
        <v>54</v>
      </c>
      <c r="B10" s="29" t="s">
        <v>164</v>
      </c>
      <c r="C10" s="73">
        <f>'Statewide PAU Revenue'!I52</f>
        <v>0.10810814595606945</v>
      </c>
    </row>
    <row r="11" spans="1:9" ht="15.75" x14ac:dyDescent="0.25">
      <c r="A11" s="37" t="s">
        <v>56</v>
      </c>
      <c r="B11" s="29" t="s">
        <v>165</v>
      </c>
      <c r="C11" s="40">
        <f>C3*C10</f>
        <v>2320752198.54705</v>
      </c>
      <c r="D11" s="5"/>
    </row>
    <row r="12" spans="1:9" ht="15.75" x14ac:dyDescent="0.25">
      <c r="A12" s="44" t="s">
        <v>197</v>
      </c>
      <c r="B12" s="44" t="s">
        <v>166</v>
      </c>
      <c r="C12" s="74">
        <f>C9/C11</f>
        <v>-4.9024982836665183E-2</v>
      </c>
      <c r="D12" s="45"/>
    </row>
    <row r="13" spans="1:9" ht="15.75" x14ac:dyDescent="0.25">
      <c r="A13" s="42"/>
      <c r="B13" s="45"/>
      <c r="C13" s="45"/>
      <c r="D13" s="45"/>
    </row>
    <row r="14" spans="1:9" ht="15.75" x14ac:dyDescent="0.25">
      <c r="A14" s="42"/>
      <c r="B14" s="45"/>
      <c r="C14" s="45"/>
      <c r="D14" s="45"/>
    </row>
    <row r="15" spans="1:9" ht="31.5" x14ac:dyDescent="0.25">
      <c r="A15" s="98" t="s">
        <v>177</v>
      </c>
      <c r="B15" s="98" t="s">
        <v>200</v>
      </c>
      <c r="C15" s="98" t="s">
        <v>195</v>
      </c>
      <c r="D15" s="98" t="s">
        <v>175</v>
      </c>
      <c r="E15" s="98" t="s">
        <v>174</v>
      </c>
    </row>
    <row r="16" spans="1:9" ht="15.75" x14ac:dyDescent="0.25">
      <c r="A16" s="31" t="s">
        <v>184</v>
      </c>
      <c r="B16" s="38">
        <f>'Statewide PAU Revenue'!G52</f>
        <v>996915607.97000003</v>
      </c>
      <c r="C16" s="76">
        <f>B16/B18</f>
        <v>0.43050202618937755</v>
      </c>
      <c r="D16" s="70">
        <f>C16*C8</f>
        <v>-2.281660738803701E-3</v>
      </c>
      <c r="E16" s="38">
        <f>C16*C9</f>
        <v>-48980297.72954303</v>
      </c>
    </row>
    <row r="17" spans="1:5" ht="15.75" x14ac:dyDescent="0.25">
      <c r="A17" s="31" t="s">
        <v>173</v>
      </c>
      <c r="B17" s="38">
        <f>'Statewide PAU Revenue'!E52</f>
        <v>1318789190.9000001</v>
      </c>
      <c r="C17" s="76">
        <f>B17/B18</f>
        <v>0.5694979738106225</v>
      </c>
      <c r="D17" s="70">
        <f>C17*C8</f>
        <v>-3.0183392611962995E-3</v>
      </c>
      <c r="E17" s="38">
        <f>C17*C9</f>
        <v>-64794538.972379096</v>
      </c>
    </row>
    <row r="18" spans="1:5" ht="15.75" x14ac:dyDescent="0.25">
      <c r="A18" s="31" t="s">
        <v>66</v>
      </c>
      <c r="B18" s="38">
        <f>SUM(B16:B17)</f>
        <v>2315704798.8699999</v>
      </c>
      <c r="C18" s="76">
        <f>SUM(C16:C17)</f>
        <v>1</v>
      </c>
      <c r="D18" s="76">
        <f>SUM(D16:D17)</f>
        <v>-5.3000000000000009E-3</v>
      </c>
      <c r="E18" s="38">
        <f>SUM(E16:E17)</f>
        <v>-113774836.70192212</v>
      </c>
    </row>
    <row r="20" spans="1:5" x14ac:dyDescent="0.25">
      <c r="A20" s="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N61"/>
  <sheetViews>
    <sheetView zoomScaleNormal="100" workbookViewId="0">
      <pane xSplit="2" ySplit="4" topLeftCell="G29" activePane="bottomRight" state="frozen"/>
      <selection pane="topRight" activeCell="C1" sqref="C1"/>
      <selection pane="bottomLeft" activeCell="A5" sqref="A5"/>
      <selection pane="bottomRight" activeCell="C38" sqref="C38"/>
    </sheetView>
  </sheetViews>
  <sheetFormatPr defaultColWidth="9.28515625" defaultRowHeight="14.25" x14ac:dyDescent="0.2"/>
  <cols>
    <col min="1" max="1" width="11" style="9" customWidth="1"/>
    <col min="2" max="2" width="21" style="9" customWidth="1"/>
    <col min="3" max="3" width="19.5703125" style="9" bestFit="1" customWidth="1"/>
    <col min="4" max="4" width="17.85546875" style="9" customWidth="1"/>
    <col min="5" max="5" width="23" style="9" customWidth="1"/>
    <col min="6" max="6" width="18.7109375" style="9" customWidth="1"/>
    <col min="7" max="7" width="22.140625" style="9" customWidth="1"/>
    <col min="8" max="8" width="14.42578125" style="9" customWidth="1"/>
    <col min="9" max="10" width="16.140625" style="9" customWidth="1"/>
    <col min="11" max="11" width="15.85546875" style="50" bestFit="1" customWidth="1"/>
    <col min="12" max="12" width="14.85546875" style="9" customWidth="1"/>
    <col min="13" max="13" width="12.28515625" style="9" customWidth="1"/>
    <col min="14" max="14" width="16.42578125" style="9" customWidth="1"/>
    <col min="15" max="223" width="9.28515625" style="9"/>
    <col min="224" max="224" width="11.7109375" style="9" customWidth="1"/>
    <col min="225" max="225" width="28.28515625" style="9" customWidth="1"/>
    <col min="226" max="226" width="25.7109375" style="9" customWidth="1"/>
    <col min="227" max="227" width="16" style="9" customWidth="1"/>
    <col min="228" max="228" width="16.7109375" style="9" customWidth="1"/>
    <col min="229" max="229" width="13.42578125" style="9" customWidth="1"/>
    <col min="230" max="230" width="14.28515625" style="9" customWidth="1"/>
    <col min="231" max="231" width="18.28515625" style="9" customWidth="1"/>
    <col min="232" max="232" width="17.42578125" style="9" bestFit="1" customWidth="1"/>
    <col min="233" max="233" width="18.28515625" style="9" bestFit="1" customWidth="1"/>
    <col min="234" max="479" width="9.28515625" style="9"/>
    <col min="480" max="480" width="11.7109375" style="9" customWidth="1"/>
    <col min="481" max="481" width="28.28515625" style="9" customWidth="1"/>
    <col min="482" max="482" width="25.7109375" style="9" customWidth="1"/>
    <col min="483" max="483" width="16" style="9" customWidth="1"/>
    <col min="484" max="484" width="16.7109375" style="9" customWidth="1"/>
    <col min="485" max="485" width="13.42578125" style="9" customWidth="1"/>
    <col min="486" max="486" width="14.28515625" style="9" customWidth="1"/>
    <col min="487" max="487" width="18.28515625" style="9" customWidth="1"/>
    <col min="488" max="488" width="17.42578125" style="9" bestFit="1" customWidth="1"/>
    <col min="489" max="489" width="18.28515625" style="9" bestFit="1" customWidth="1"/>
    <col min="490" max="735" width="9.28515625" style="9"/>
    <col min="736" max="736" width="11.7109375" style="9" customWidth="1"/>
    <col min="737" max="737" width="28.28515625" style="9" customWidth="1"/>
    <col min="738" max="738" width="25.7109375" style="9" customWidth="1"/>
    <col min="739" max="739" width="16" style="9" customWidth="1"/>
    <col min="740" max="740" width="16.7109375" style="9" customWidth="1"/>
    <col min="741" max="741" width="13.42578125" style="9" customWidth="1"/>
    <col min="742" max="742" width="14.28515625" style="9" customWidth="1"/>
    <col min="743" max="743" width="18.28515625" style="9" customWidth="1"/>
    <col min="744" max="744" width="17.42578125" style="9" bestFit="1" customWidth="1"/>
    <col min="745" max="745" width="18.28515625" style="9" bestFit="1" customWidth="1"/>
    <col min="746" max="991" width="9.28515625" style="9"/>
    <col min="992" max="992" width="11.7109375" style="9" customWidth="1"/>
    <col min="993" max="993" width="28.28515625" style="9" customWidth="1"/>
    <col min="994" max="994" width="25.7109375" style="9" customWidth="1"/>
    <col min="995" max="995" width="16" style="9" customWidth="1"/>
    <col min="996" max="996" width="16.7109375" style="9" customWidth="1"/>
    <col min="997" max="997" width="13.42578125" style="9" customWidth="1"/>
    <col min="998" max="998" width="14.28515625" style="9" customWidth="1"/>
    <col min="999" max="999" width="18.28515625" style="9" customWidth="1"/>
    <col min="1000" max="1000" width="17.42578125" style="9" bestFit="1" customWidth="1"/>
    <col min="1001" max="1001" width="18.28515625" style="9" bestFit="1" customWidth="1"/>
    <col min="1002" max="1247" width="9.28515625" style="9"/>
    <col min="1248" max="1248" width="11.7109375" style="9" customWidth="1"/>
    <col min="1249" max="1249" width="28.28515625" style="9" customWidth="1"/>
    <col min="1250" max="1250" width="25.7109375" style="9" customWidth="1"/>
    <col min="1251" max="1251" width="16" style="9" customWidth="1"/>
    <col min="1252" max="1252" width="16.7109375" style="9" customWidth="1"/>
    <col min="1253" max="1253" width="13.42578125" style="9" customWidth="1"/>
    <col min="1254" max="1254" width="14.28515625" style="9" customWidth="1"/>
    <col min="1255" max="1255" width="18.28515625" style="9" customWidth="1"/>
    <col min="1256" max="1256" width="17.42578125" style="9" bestFit="1" customWidth="1"/>
    <col min="1257" max="1257" width="18.28515625" style="9" bestFit="1" customWidth="1"/>
    <col min="1258" max="1503" width="9.28515625" style="9"/>
    <col min="1504" max="1504" width="11.7109375" style="9" customWidth="1"/>
    <col min="1505" max="1505" width="28.28515625" style="9" customWidth="1"/>
    <col min="1506" max="1506" width="25.7109375" style="9" customWidth="1"/>
    <col min="1507" max="1507" width="16" style="9" customWidth="1"/>
    <col min="1508" max="1508" width="16.7109375" style="9" customWidth="1"/>
    <col min="1509" max="1509" width="13.42578125" style="9" customWidth="1"/>
    <col min="1510" max="1510" width="14.28515625" style="9" customWidth="1"/>
    <col min="1511" max="1511" width="18.28515625" style="9" customWidth="1"/>
    <col min="1512" max="1512" width="17.42578125" style="9" bestFit="1" customWidth="1"/>
    <col min="1513" max="1513" width="18.28515625" style="9" bestFit="1" customWidth="1"/>
    <col min="1514" max="1759" width="9.28515625" style="9"/>
    <col min="1760" max="1760" width="11.7109375" style="9" customWidth="1"/>
    <col min="1761" max="1761" width="28.28515625" style="9" customWidth="1"/>
    <col min="1762" max="1762" width="25.7109375" style="9" customWidth="1"/>
    <col min="1763" max="1763" width="16" style="9" customWidth="1"/>
    <col min="1764" max="1764" width="16.7109375" style="9" customWidth="1"/>
    <col min="1765" max="1765" width="13.42578125" style="9" customWidth="1"/>
    <col min="1766" max="1766" width="14.28515625" style="9" customWidth="1"/>
    <col min="1767" max="1767" width="18.28515625" style="9" customWidth="1"/>
    <col min="1768" max="1768" width="17.42578125" style="9" bestFit="1" customWidth="1"/>
    <col min="1769" max="1769" width="18.28515625" style="9" bestFit="1" customWidth="1"/>
    <col min="1770" max="2015" width="9.28515625" style="9"/>
    <col min="2016" max="2016" width="11.7109375" style="9" customWidth="1"/>
    <col min="2017" max="2017" width="28.28515625" style="9" customWidth="1"/>
    <col min="2018" max="2018" width="25.7109375" style="9" customWidth="1"/>
    <col min="2019" max="2019" width="16" style="9" customWidth="1"/>
    <col min="2020" max="2020" width="16.7109375" style="9" customWidth="1"/>
    <col min="2021" max="2021" width="13.42578125" style="9" customWidth="1"/>
    <col min="2022" max="2022" width="14.28515625" style="9" customWidth="1"/>
    <col min="2023" max="2023" width="18.28515625" style="9" customWidth="1"/>
    <col min="2024" max="2024" width="17.42578125" style="9" bestFit="1" customWidth="1"/>
    <col min="2025" max="2025" width="18.28515625" style="9" bestFit="1" customWidth="1"/>
    <col min="2026" max="2271" width="9.28515625" style="9"/>
    <col min="2272" max="2272" width="11.7109375" style="9" customWidth="1"/>
    <col min="2273" max="2273" width="28.28515625" style="9" customWidth="1"/>
    <col min="2274" max="2274" width="25.7109375" style="9" customWidth="1"/>
    <col min="2275" max="2275" width="16" style="9" customWidth="1"/>
    <col min="2276" max="2276" width="16.7109375" style="9" customWidth="1"/>
    <col min="2277" max="2277" width="13.42578125" style="9" customWidth="1"/>
    <col min="2278" max="2278" width="14.28515625" style="9" customWidth="1"/>
    <col min="2279" max="2279" width="18.28515625" style="9" customWidth="1"/>
    <col min="2280" max="2280" width="17.42578125" style="9" bestFit="1" customWidth="1"/>
    <col min="2281" max="2281" width="18.28515625" style="9" bestFit="1" customWidth="1"/>
    <col min="2282" max="2527" width="9.28515625" style="9"/>
    <col min="2528" max="2528" width="11.7109375" style="9" customWidth="1"/>
    <col min="2529" max="2529" width="28.28515625" style="9" customWidth="1"/>
    <col min="2530" max="2530" width="25.7109375" style="9" customWidth="1"/>
    <col min="2531" max="2531" width="16" style="9" customWidth="1"/>
    <col min="2532" max="2532" width="16.7109375" style="9" customWidth="1"/>
    <col min="2533" max="2533" width="13.42578125" style="9" customWidth="1"/>
    <col min="2534" max="2534" width="14.28515625" style="9" customWidth="1"/>
    <col min="2535" max="2535" width="18.28515625" style="9" customWidth="1"/>
    <col min="2536" max="2536" width="17.42578125" style="9" bestFit="1" customWidth="1"/>
    <col min="2537" max="2537" width="18.28515625" style="9" bestFit="1" customWidth="1"/>
    <col min="2538" max="2783" width="9.28515625" style="9"/>
    <col min="2784" max="2784" width="11.7109375" style="9" customWidth="1"/>
    <col min="2785" max="2785" width="28.28515625" style="9" customWidth="1"/>
    <col min="2786" max="2786" width="25.7109375" style="9" customWidth="1"/>
    <col min="2787" max="2787" width="16" style="9" customWidth="1"/>
    <col min="2788" max="2788" width="16.7109375" style="9" customWidth="1"/>
    <col min="2789" max="2789" width="13.42578125" style="9" customWidth="1"/>
    <col min="2790" max="2790" width="14.28515625" style="9" customWidth="1"/>
    <col min="2791" max="2791" width="18.28515625" style="9" customWidth="1"/>
    <col min="2792" max="2792" width="17.42578125" style="9" bestFit="1" customWidth="1"/>
    <col min="2793" max="2793" width="18.28515625" style="9" bestFit="1" customWidth="1"/>
    <col min="2794" max="3039" width="9.28515625" style="9"/>
    <col min="3040" max="3040" width="11.7109375" style="9" customWidth="1"/>
    <col min="3041" max="3041" width="28.28515625" style="9" customWidth="1"/>
    <col min="3042" max="3042" width="25.7109375" style="9" customWidth="1"/>
    <col min="3043" max="3043" width="16" style="9" customWidth="1"/>
    <col min="3044" max="3044" width="16.7109375" style="9" customWidth="1"/>
    <col min="3045" max="3045" width="13.42578125" style="9" customWidth="1"/>
    <col min="3046" max="3046" width="14.28515625" style="9" customWidth="1"/>
    <col min="3047" max="3047" width="18.28515625" style="9" customWidth="1"/>
    <col min="3048" max="3048" width="17.42578125" style="9" bestFit="1" customWidth="1"/>
    <col min="3049" max="3049" width="18.28515625" style="9" bestFit="1" customWidth="1"/>
    <col min="3050" max="3295" width="9.28515625" style="9"/>
    <col min="3296" max="3296" width="11.7109375" style="9" customWidth="1"/>
    <col min="3297" max="3297" width="28.28515625" style="9" customWidth="1"/>
    <col min="3298" max="3298" width="25.7109375" style="9" customWidth="1"/>
    <col min="3299" max="3299" width="16" style="9" customWidth="1"/>
    <col min="3300" max="3300" width="16.7109375" style="9" customWidth="1"/>
    <col min="3301" max="3301" width="13.42578125" style="9" customWidth="1"/>
    <col min="3302" max="3302" width="14.28515625" style="9" customWidth="1"/>
    <col min="3303" max="3303" width="18.28515625" style="9" customWidth="1"/>
    <col min="3304" max="3304" width="17.42578125" style="9" bestFit="1" customWidth="1"/>
    <col min="3305" max="3305" width="18.28515625" style="9" bestFit="1" customWidth="1"/>
    <col min="3306" max="3551" width="9.28515625" style="9"/>
    <col min="3552" max="3552" width="11.7109375" style="9" customWidth="1"/>
    <col min="3553" max="3553" width="28.28515625" style="9" customWidth="1"/>
    <col min="3554" max="3554" width="25.7109375" style="9" customWidth="1"/>
    <col min="3555" max="3555" width="16" style="9" customWidth="1"/>
    <col min="3556" max="3556" width="16.7109375" style="9" customWidth="1"/>
    <col min="3557" max="3557" width="13.42578125" style="9" customWidth="1"/>
    <col min="3558" max="3558" width="14.28515625" style="9" customWidth="1"/>
    <col min="3559" max="3559" width="18.28515625" style="9" customWidth="1"/>
    <col min="3560" max="3560" width="17.42578125" style="9" bestFit="1" customWidth="1"/>
    <col min="3561" max="3561" width="18.28515625" style="9" bestFit="1" customWidth="1"/>
    <col min="3562" max="3807" width="9.28515625" style="9"/>
    <col min="3808" max="3808" width="11.7109375" style="9" customWidth="1"/>
    <col min="3809" max="3809" width="28.28515625" style="9" customWidth="1"/>
    <col min="3810" max="3810" width="25.7109375" style="9" customWidth="1"/>
    <col min="3811" max="3811" width="16" style="9" customWidth="1"/>
    <col min="3812" max="3812" width="16.7109375" style="9" customWidth="1"/>
    <col min="3813" max="3813" width="13.42578125" style="9" customWidth="1"/>
    <col min="3814" max="3814" width="14.28515625" style="9" customWidth="1"/>
    <col min="3815" max="3815" width="18.28515625" style="9" customWidth="1"/>
    <col min="3816" max="3816" width="17.42578125" style="9" bestFit="1" customWidth="1"/>
    <col min="3817" max="3817" width="18.28515625" style="9" bestFit="1" customWidth="1"/>
    <col min="3818" max="4063" width="9.28515625" style="9"/>
    <col min="4064" max="4064" width="11.7109375" style="9" customWidth="1"/>
    <col min="4065" max="4065" width="28.28515625" style="9" customWidth="1"/>
    <col min="4066" max="4066" width="25.7109375" style="9" customWidth="1"/>
    <col min="4067" max="4067" width="16" style="9" customWidth="1"/>
    <col min="4068" max="4068" width="16.7109375" style="9" customWidth="1"/>
    <col min="4069" max="4069" width="13.42578125" style="9" customWidth="1"/>
    <col min="4070" max="4070" width="14.28515625" style="9" customWidth="1"/>
    <col min="4071" max="4071" width="18.28515625" style="9" customWidth="1"/>
    <col min="4072" max="4072" width="17.42578125" style="9" bestFit="1" customWidth="1"/>
    <col min="4073" max="4073" width="18.28515625" style="9" bestFit="1" customWidth="1"/>
    <col min="4074" max="4319" width="9.28515625" style="9"/>
    <col min="4320" max="4320" width="11.7109375" style="9" customWidth="1"/>
    <col min="4321" max="4321" width="28.28515625" style="9" customWidth="1"/>
    <col min="4322" max="4322" width="25.7109375" style="9" customWidth="1"/>
    <col min="4323" max="4323" width="16" style="9" customWidth="1"/>
    <col min="4324" max="4324" width="16.7109375" style="9" customWidth="1"/>
    <col min="4325" max="4325" width="13.42578125" style="9" customWidth="1"/>
    <col min="4326" max="4326" width="14.28515625" style="9" customWidth="1"/>
    <col min="4327" max="4327" width="18.28515625" style="9" customWidth="1"/>
    <col min="4328" max="4328" width="17.42578125" style="9" bestFit="1" customWidth="1"/>
    <col min="4329" max="4329" width="18.28515625" style="9" bestFit="1" customWidth="1"/>
    <col min="4330" max="4575" width="9.28515625" style="9"/>
    <col min="4576" max="4576" width="11.7109375" style="9" customWidth="1"/>
    <col min="4577" max="4577" width="28.28515625" style="9" customWidth="1"/>
    <col min="4578" max="4578" width="25.7109375" style="9" customWidth="1"/>
    <col min="4579" max="4579" width="16" style="9" customWidth="1"/>
    <col min="4580" max="4580" width="16.7109375" style="9" customWidth="1"/>
    <col min="4581" max="4581" width="13.42578125" style="9" customWidth="1"/>
    <col min="4582" max="4582" width="14.28515625" style="9" customWidth="1"/>
    <col min="4583" max="4583" width="18.28515625" style="9" customWidth="1"/>
    <col min="4584" max="4584" width="17.42578125" style="9" bestFit="1" customWidth="1"/>
    <col min="4585" max="4585" width="18.28515625" style="9" bestFit="1" customWidth="1"/>
    <col min="4586" max="4831" width="9.28515625" style="9"/>
    <col min="4832" max="4832" width="11.7109375" style="9" customWidth="1"/>
    <col min="4833" max="4833" width="28.28515625" style="9" customWidth="1"/>
    <col min="4834" max="4834" width="25.7109375" style="9" customWidth="1"/>
    <col min="4835" max="4835" width="16" style="9" customWidth="1"/>
    <col min="4836" max="4836" width="16.7109375" style="9" customWidth="1"/>
    <col min="4837" max="4837" width="13.42578125" style="9" customWidth="1"/>
    <col min="4838" max="4838" width="14.28515625" style="9" customWidth="1"/>
    <col min="4839" max="4839" width="18.28515625" style="9" customWidth="1"/>
    <col min="4840" max="4840" width="17.42578125" style="9" bestFit="1" customWidth="1"/>
    <col min="4841" max="4841" width="18.28515625" style="9" bestFit="1" customWidth="1"/>
    <col min="4842" max="5087" width="9.28515625" style="9"/>
    <col min="5088" max="5088" width="11.7109375" style="9" customWidth="1"/>
    <col min="5089" max="5089" width="28.28515625" style="9" customWidth="1"/>
    <col min="5090" max="5090" width="25.7109375" style="9" customWidth="1"/>
    <col min="5091" max="5091" width="16" style="9" customWidth="1"/>
    <col min="5092" max="5092" width="16.7109375" style="9" customWidth="1"/>
    <col min="5093" max="5093" width="13.42578125" style="9" customWidth="1"/>
    <col min="5094" max="5094" width="14.28515625" style="9" customWidth="1"/>
    <col min="5095" max="5095" width="18.28515625" style="9" customWidth="1"/>
    <col min="5096" max="5096" width="17.42578125" style="9" bestFit="1" customWidth="1"/>
    <col min="5097" max="5097" width="18.28515625" style="9" bestFit="1" customWidth="1"/>
    <col min="5098" max="5343" width="9.28515625" style="9"/>
    <col min="5344" max="5344" width="11.7109375" style="9" customWidth="1"/>
    <col min="5345" max="5345" width="28.28515625" style="9" customWidth="1"/>
    <col min="5346" max="5346" width="25.7109375" style="9" customWidth="1"/>
    <col min="5347" max="5347" width="16" style="9" customWidth="1"/>
    <col min="5348" max="5348" width="16.7109375" style="9" customWidth="1"/>
    <col min="5349" max="5349" width="13.42578125" style="9" customWidth="1"/>
    <col min="5350" max="5350" width="14.28515625" style="9" customWidth="1"/>
    <col min="5351" max="5351" width="18.28515625" style="9" customWidth="1"/>
    <col min="5352" max="5352" width="17.42578125" style="9" bestFit="1" customWidth="1"/>
    <col min="5353" max="5353" width="18.28515625" style="9" bestFit="1" customWidth="1"/>
    <col min="5354" max="5599" width="9.28515625" style="9"/>
    <col min="5600" max="5600" width="11.7109375" style="9" customWidth="1"/>
    <col min="5601" max="5601" width="28.28515625" style="9" customWidth="1"/>
    <col min="5602" max="5602" width="25.7109375" style="9" customWidth="1"/>
    <col min="5603" max="5603" width="16" style="9" customWidth="1"/>
    <col min="5604" max="5604" width="16.7109375" style="9" customWidth="1"/>
    <col min="5605" max="5605" width="13.42578125" style="9" customWidth="1"/>
    <col min="5606" max="5606" width="14.28515625" style="9" customWidth="1"/>
    <col min="5607" max="5607" width="18.28515625" style="9" customWidth="1"/>
    <col min="5608" max="5608" width="17.42578125" style="9" bestFit="1" customWidth="1"/>
    <col min="5609" max="5609" width="18.28515625" style="9" bestFit="1" customWidth="1"/>
    <col min="5610" max="5855" width="9.28515625" style="9"/>
    <col min="5856" max="5856" width="11.7109375" style="9" customWidth="1"/>
    <col min="5857" max="5857" width="28.28515625" style="9" customWidth="1"/>
    <col min="5858" max="5858" width="25.7109375" style="9" customWidth="1"/>
    <col min="5859" max="5859" width="16" style="9" customWidth="1"/>
    <col min="5860" max="5860" width="16.7109375" style="9" customWidth="1"/>
    <col min="5861" max="5861" width="13.42578125" style="9" customWidth="1"/>
    <col min="5862" max="5862" width="14.28515625" style="9" customWidth="1"/>
    <col min="5863" max="5863" width="18.28515625" style="9" customWidth="1"/>
    <col min="5864" max="5864" width="17.42578125" style="9" bestFit="1" customWidth="1"/>
    <col min="5865" max="5865" width="18.28515625" style="9" bestFit="1" customWidth="1"/>
    <col min="5866" max="6111" width="9.28515625" style="9"/>
    <col min="6112" max="6112" width="11.7109375" style="9" customWidth="1"/>
    <col min="6113" max="6113" width="28.28515625" style="9" customWidth="1"/>
    <col min="6114" max="6114" width="25.7109375" style="9" customWidth="1"/>
    <col min="6115" max="6115" width="16" style="9" customWidth="1"/>
    <col min="6116" max="6116" width="16.7109375" style="9" customWidth="1"/>
    <col min="6117" max="6117" width="13.42578125" style="9" customWidth="1"/>
    <col min="6118" max="6118" width="14.28515625" style="9" customWidth="1"/>
    <col min="6119" max="6119" width="18.28515625" style="9" customWidth="1"/>
    <col min="6120" max="6120" width="17.42578125" style="9" bestFit="1" customWidth="1"/>
    <col min="6121" max="6121" width="18.28515625" style="9" bestFit="1" customWidth="1"/>
    <col min="6122" max="6367" width="9.28515625" style="9"/>
    <col min="6368" max="6368" width="11.7109375" style="9" customWidth="1"/>
    <col min="6369" max="6369" width="28.28515625" style="9" customWidth="1"/>
    <col min="6370" max="6370" width="25.7109375" style="9" customWidth="1"/>
    <col min="6371" max="6371" width="16" style="9" customWidth="1"/>
    <col min="6372" max="6372" width="16.7109375" style="9" customWidth="1"/>
    <col min="6373" max="6373" width="13.42578125" style="9" customWidth="1"/>
    <col min="6374" max="6374" width="14.28515625" style="9" customWidth="1"/>
    <col min="6375" max="6375" width="18.28515625" style="9" customWidth="1"/>
    <col min="6376" max="6376" width="17.42578125" style="9" bestFit="1" customWidth="1"/>
    <col min="6377" max="6377" width="18.28515625" style="9" bestFit="1" customWidth="1"/>
    <col min="6378" max="6623" width="9.28515625" style="9"/>
    <col min="6624" max="6624" width="11.7109375" style="9" customWidth="1"/>
    <col min="6625" max="6625" width="28.28515625" style="9" customWidth="1"/>
    <col min="6626" max="6626" width="25.7109375" style="9" customWidth="1"/>
    <col min="6627" max="6627" width="16" style="9" customWidth="1"/>
    <col min="6628" max="6628" width="16.7109375" style="9" customWidth="1"/>
    <col min="6629" max="6629" width="13.42578125" style="9" customWidth="1"/>
    <col min="6630" max="6630" width="14.28515625" style="9" customWidth="1"/>
    <col min="6631" max="6631" width="18.28515625" style="9" customWidth="1"/>
    <col min="6632" max="6632" width="17.42578125" style="9" bestFit="1" customWidth="1"/>
    <col min="6633" max="6633" width="18.28515625" style="9" bestFit="1" customWidth="1"/>
    <col min="6634" max="6879" width="9.28515625" style="9"/>
    <col min="6880" max="6880" width="11.7109375" style="9" customWidth="1"/>
    <col min="6881" max="6881" width="28.28515625" style="9" customWidth="1"/>
    <col min="6882" max="6882" width="25.7109375" style="9" customWidth="1"/>
    <col min="6883" max="6883" width="16" style="9" customWidth="1"/>
    <col min="6884" max="6884" width="16.7109375" style="9" customWidth="1"/>
    <col min="6885" max="6885" width="13.42578125" style="9" customWidth="1"/>
    <col min="6886" max="6886" width="14.28515625" style="9" customWidth="1"/>
    <col min="6887" max="6887" width="18.28515625" style="9" customWidth="1"/>
    <col min="6888" max="6888" width="17.42578125" style="9" bestFit="1" customWidth="1"/>
    <col min="6889" max="6889" width="18.28515625" style="9" bestFit="1" customWidth="1"/>
    <col min="6890" max="7135" width="9.28515625" style="9"/>
    <col min="7136" max="7136" width="11.7109375" style="9" customWidth="1"/>
    <col min="7137" max="7137" width="28.28515625" style="9" customWidth="1"/>
    <col min="7138" max="7138" width="25.7109375" style="9" customWidth="1"/>
    <col min="7139" max="7139" width="16" style="9" customWidth="1"/>
    <col min="7140" max="7140" width="16.7109375" style="9" customWidth="1"/>
    <col min="7141" max="7141" width="13.42578125" style="9" customWidth="1"/>
    <col min="7142" max="7142" width="14.28515625" style="9" customWidth="1"/>
    <col min="7143" max="7143" width="18.28515625" style="9" customWidth="1"/>
    <col min="7144" max="7144" width="17.42578125" style="9" bestFit="1" customWidth="1"/>
    <col min="7145" max="7145" width="18.28515625" style="9" bestFit="1" customWidth="1"/>
    <col min="7146" max="7391" width="9.28515625" style="9"/>
    <col min="7392" max="7392" width="11.7109375" style="9" customWidth="1"/>
    <col min="7393" max="7393" width="28.28515625" style="9" customWidth="1"/>
    <col min="7394" max="7394" width="25.7109375" style="9" customWidth="1"/>
    <col min="7395" max="7395" width="16" style="9" customWidth="1"/>
    <col min="7396" max="7396" width="16.7109375" style="9" customWidth="1"/>
    <col min="7397" max="7397" width="13.42578125" style="9" customWidth="1"/>
    <col min="7398" max="7398" width="14.28515625" style="9" customWidth="1"/>
    <col min="7399" max="7399" width="18.28515625" style="9" customWidth="1"/>
    <col min="7400" max="7400" width="17.42578125" style="9" bestFit="1" customWidth="1"/>
    <col min="7401" max="7401" width="18.28515625" style="9" bestFit="1" customWidth="1"/>
    <col min="7402" max="7647" width="9.28515625" style="9"/>
    <col min="7648" max="7648" width="11.7109375" style="9" customWidth="1"/>
    <col min="7649" max="7649" width="28.28515625" style="9" customWidth="1"/>
    <col min="7650" max="7650" width="25.7109375" style="9" customWidth="1"/>
    <col min="7651" max="7651" width="16" style="9" customWidth="1"/>
    <col min="7652" max="7652" width="16.7109375" style="9" customWidth="1"/>
    <col min="7653" max="7653" width="13.42578125" style="9" customWidth="1"/>
    <col min="7654" max="7654" width="14.28515625" style="9" customWidth="1"/>
    <col min="7655" max="7655" width="18.28515625" style="9" customWidth="1"/>
    <col min="7656" max="7656" width="17.42578125" style="9" bestFit="1" customWidth="1"/>
    <col min="7657" max="7657" width="18.28515625" style="9" bestFit="1" customWidth="1"/>
    <col min="7658" max="7903" width="9.28515625" style="9"/>
    <col min="7904" max="7904" width="11.7109375" style="9" customWidth="1"/>
    <col min="7905" max="7905" width="28.28515625" style="9" customWidth="1"/>
    <col min="7906" max="7906" width="25.7109375" style="9" customWidth="1"/>
    <col min="7907" max="7907" width="16" style="9" customWidth="1"/>
    <col min="7908" max="7908" width="16.7109375" style="9" customWidth="1"/>
    <col min="7909" max="7909" width="13.42578125" style="9" customWidth="1"/>
    <col min="7910" max="7910" width="14.28515625" style="9" customWidth="1"/>
    <col min="7911" max="7911" width="18.28515625" style="9" customWidth="1"/>
    <col min="7912" max="7912" width="17.42578125" style="9" bestFit="1" customWidth="1"/>
    <col min="7913" max="7913" width="18.28515625" style="9" bestFit="1" customWidth="1"/>
    <col min="7914" max="8159" width="9.28515625" style="9"/>
    <col min="8160" max="8160" width="11.7109375" style="9" customWidth="1"/>
    <col min="8161" max="8161" width="28.28515625" style="9" customWidth="1"/>
    <col min="8162" max="8162" width="25.7109375" style="9" customWidth="1"/>
    <col min="8163" max="8163" width="16" style="9" customWidth="1"/>
    <col min="8164" max="8164" width="16.7109375" style="9" customWidth="1"/>
    <col min="8165" max="8165" width="13.42578125" style="9" customWidth="1"/>
    <col min="8166" max="8166" width="14.28515625" style="9" customWidth="1"/>
    <col min="8167" max="8167" width="18.28515625" style="9" customWidth="1"/>
    <col min="8168" max="8168" width="17.42578125" style="9" bestFit="1" customWidth="1"/>
    <col min="8169" max="8169" width="18.28515625" style="9" bestFit="1" customWidth="1"/>
    <col min="8170" max="8415" width="9.28515625" style="9"/>
    <col min="8416" max="8416" width="11.7109375" style="9" customWidth="1"/>
    <col min="8417" max="8417" width="28.28515625" style="9" customWidth="1"/>
    <col min="8418" max="8418" width="25.7109375" style="9" customWidth="1"/>
    <col min="8419" max="8419" width="16" style="9" customWidth="1"/>
    <col min="8420" max="8420" width="16.7109375" style="9" customWidth="1"/>
    <col min="8421" max="8421" width="13.42578125" style="9" customWidth="1"/>
    <col min="8422" max="8422" width="14.28515625" style="9" customWidth="1"/>
    <col min="8423" max="8423" width="18.28515625" style="9" customWidth="1"/>
    <col min="8424" max="8424" width="17.42578125" style="9" bestFit="1" customWidth="1"/>
    <col min="8425" max="8425" width="18.28515625" style="9" bestFit="1" customWidth="1"/>
    <col min="8426" max="8671" width="9.28515625" style="9"/>
    <col min="8672" max="8672" width="11.7109375" style="9" customWidth="1"/>
    <col min="8673" max="8673" width="28.28515625" style="9" customWidth="1"/>
    <col min="8674" max="8674" width="25.7109375" style="9" customWidth="1"/>
    <col min="8675" max="8675" width="16" style="9" customWidth="1"/>
    <col min="8676" max="8676" width="16.7109375" style="9" customWidth="1"/>
    <col min="8677" max="8677" width="13.42578125" style="9" customWidth="1"/>
    <col min="8678" max="8678" width="14.28515625" style="9" customWidth="1"/>
    <col min="8679" max="8679" width="18.28515625" style="9" customWidth="1"/>
    <col min="8680" max="8680" width="17.42578125" style="9" bestFit="1" customWidth="1"/>
    <col min="8681" max="8681" width="18.28515625" style="9" bestFit="1" customWidth="1"/>
    <col min="8682" max="8927" width="9.28515625" style="9"/>
    <col min="8928" max="8928" width="11.7109375" style="9" customWidth="1"/>
    <col min="8929" max="8929" width="28.28515625" style="9" customWidth="1"/>
    <col min="8930" max="8930" width="25.7109375" style="9" customWidth="1"/>
    <col min="8931" max="8931" width="16" style="9" customWidth="1"/>
    <col min="8932" max="8932" width="16.7109375" style="9" customWidth="1"/>
    <col min="8933" max="8933" width="13.42578125" style="9" customWidth="1"/>
    <col min="8934" max="8934" width="14.28515625" style="9" customWidth="1"/>
    <col min="8935" max="8935" width="18.28515625" style="9" customWidth="1"/>
    <col min="8936" max="8936" width="17.42578125" style="9" bestFit="1" customWidth="1"/>
    <col min="8937" max="8937" width="18.28515625" style="9" bestFit="1" customWidth="1"/>
    <col min="8938" max="9183" width="9.28515625" style="9"/>
    <col min="9184" max="9184" width="11.7109375" style="9" customWidth="1"/>
    <col min="9185" max="9185" width="28.28515625" style="9" customWidth="1"/>
    <col min="9186" max="9186" width="25.7109375" style="9" customWidth="1"/>
    <col min="9187" max="9187" width="16" style="9" customWidth="1"/>
    <col min="9188" max="9188" width="16.7109375" style="9" customWidth="1"/>
    <col min="9189" max="9189" width="13.42578125" style="9" customWidth="1"/>
    <col min="9190" max="9190" width="14.28515625" style="9" customWidth="1"/>
    <col min="9191" max="9191" width="18.28515625" style="9" customWidth="1"/>
    <col min="9192" max="9192" width="17.42578125" style="9" bestFit="1" customWidth="1"/>
    <col min="9193" max="9193" width="18.28515625" style="9" bestFit="1" customWidth="1"/>
    <col min="9194" max="9439" width="9.28515625" style="9"/>
    <col min="9440" max="9440" width="11.7109375" style="9" customWidth="1"/>
    <col min="9441" max="9441" width="28.28515625" style="9" customWidth="1"/>
    <col min="9442" max="9442" width="25.7109375" style="9" customWidth="1"/>
    <col min="9443" max="9443" width="16" style="9" customWidth="1"/>
    <col min="9444" max="9444" width="16.7109375" style="9" customWidth="1"/>
    <col min="9445" max="9445" width="13.42578125" style="9" customWidth="1"/>
    <col min="9446" max="9446" width="14.28515625" style="9" customWidth="1"/>
    <col min="9447" max="9447" width="18.28515625" style="9" customWidth="1"/>
    <col min="9448" max="9448" width="17.42578125" style="9" bestFit="1" customWidth="1"/>
    <col min="9449" max="9449" width="18.28515625" style="9" bestFit="1" customWidth="1"/>
    <col min="9450" max="9695" width="9.28515625" style="9"/>
    <col min="9696" max="9696" width="11.7109375" style="9" customWidth="1"/>
    <col min="9697" max="9697" width="28.28515625" style="9" customWidth="1"/>
    <col min="9698" max="9698" width="25.7109375" style="9" customWidth="1"/>
    <col min="9699" max="9699" width="16" style="9" customWidth="1"/>
    <col min="9700" max="9700" width="16.7109375" style="9" customWidth="1"/>
    <col min="9701" max="9701" width="13.42578125" style="9" customWidth="1"/>
    <col min="9702" max="9702" width="14.28515625" style="9" customWidth="1"/>
    <col min="9703" max="9703" width="18.28515625" style="9" customWidth="1"/>
    <col min="9704" max="9704" width="17.42578125" style="9" bestFit="1" customWidth="1"/>
    <col min="9705" max="9705" width="18.28515625" style="9" bestFit="1" customWidth="1"/>
    <col min="9706" max="9951" width="9.28515625" style="9"/>
    <col min="9952" max="9952" width="11.7109375" style="9" customWidth="1"/>
    <col min="9953" max="9953" width="28.28515625" style="9" customWidth="1"/>
    <col min="9954" max="9954" width="25.7109375" style="9" customWidth="1"/>
    <col min="9955" max="9955" width="16" style="9" customWidth="1"/>
    <col min="9956" max="9956" width="16.7109375" style="9" customWidth="1"/>
    <col min="9957" max="9957" width="13.42578125" style="9" customWidth="1"/>
    <col min="9958" max="9958" width="14.28515625" style="9" customWidth="1"/>
    <col min="9959" max="9959" width="18.28515625" style="9" customWidth="1"/>
    <col min="9960" max="9960" width="17.42578125" style="9" bestFit="1" customWidth="1"/>
    <col min="9961" max="9961" width="18.28515625" style="9" bestFit="1" customWidth="1"/>
    <col min="9962" max="10207" width="9.28515625" style="9"/>
    <col min="10208" max="10208" width="11.7109375" style="9" customWidth="1"/>
    <col min="10209" max="10209" width="28.28515625" style="9" customWidth="1"/>
    <col min="10210" max="10210" width="25.7109375" style="9" customWidth="1"/>
    <col min="10211" max="10211" width="16" style="9" customWidth="1"/>
    <col min="10212" max="10212" width="16.7109375" style="9" customWidth="1"/>
    <col min="10213" max="10213" width="13.42578125" style="9" customWidth="1"/>
    <col min="10214" max="10214" width="14.28515625" style="9" customWidth="1"/>
    <col min="10215" max="10215" width="18.28515625" style="9" customWidth="1"/>
    <col min="10216" max="10216" width="17.42578125" style="9" bestFit="1" customWidth="1"/>
    <col min="10217" max="10217" width="18.28515625" style="9" bestFit="1" customWidth="1"/>
    <col min="10218" max="10463" width="9.28515625" style="9"/>
    <col min="10464" max="10464" width="11.7109375" style="9" customWidth="1"/>
    <col min="10465" max="10465" width="28.28515625" style="9" customWidth="1"/>
    <col min="10466" max="10466" width="25.7109375" style="9" customWidth="1"/>
    <col min="10467" max="10467" width="16" style="9" customWidth="1"/>
    <col min="10468" max="10468" width="16.7109375" style="9" customWidth="1"/>
    <col min="10469" max="10469" width="13.42578125" style="9" customWidth="1"/>
    <col min="10470" max="10470" width="14.28515625" style="9" customWidth="1"/>
    <col min="10471" max="10471" width="18.28515625" style="9" customWidth="1"/>
    <col min="10472" max="10472" width="17.42578125" style="9" bestFit="1" customWidth="1"/>
    <col min="10473" max="10473" width="18.28515625" style="9" bestFit="1" customWidth="1"/>
    <col min="10474" max="10719" width="9.28515625" style="9"/>
    <col min="10720" max="10720" width="11.7109375" style="9" customWidth="1"/>
    <col min="10721" max="10721" width="28.28515625" style="9" customWidth="1"/>
    <col min="10722" max="10722" width="25.7109375" style="9" customWidth="1"/>
    <col min="10723" max="10723" width="16" style="9" customWidth="1"/>
    <col min="10724" max="10724" width="16.7109375" style="9" customWidth="1"/>
    <col min="10725" max="10725" width="13.42578125" style="9" customWidth="1"/>
    <col min="10726" max="10726" width="14.28515625" style="9" customWidth="1"/>
    <col min="10727" max="10727" width="18.28515625" style="9" customWidth="1"/>
    <col min="10728" max="10728" width="17.42578125" style="9" bestFit="1" customWidth="1"/>
    <col min="10729" max="10729" width="18.28515625" style="9" bestFit="1" customWidth="1"/>
    <col min="10730" max="10975" width="9.28515625" style="9"/>
    <col min="10976" max="10976" width="11.7109375" style="9" customWidth="1"/>
    <col min="10977" max="10977" width="28.28515625" style="9" customWidth="1"/>
    <col min="10978" max="10978" width="25.7109375" style="9" customWidth="1"/>
    <col min="10979" max="10979" width="16" style="9" customWidth="1"/>
    <col min="10980" max="10980" width="16.7109375" style="9" customWidth="1"/>
    <col min="10981" max="10981" width="13.42578125" style="9" customWidth="1"/>
    <col min="10982" max="10982" width="14.28515625" style="9" customWidth="1"/>
    <col min="10983" max="10983" width="18.28515625" style="9" customWidth="1"/>
    <col min="10984" max="10984" width="17.42578125" style="9" bestFit="1" customWidth="1"/>
    <col min="10985" max="10985" width="18.28515625" style="9" bestFit="1" customWidth="1"/>
    <col min="10986" max="11231" width="9.28515625" style="9"/>
    <col min="11232" max="11232" width="11.7109375" style="9" customWidth="1"/>
    <col min="11233" max="11233" width="28.28515625" style="9" customWidth="1"/>
    <col min="11234" max="11234" width="25.7109375" style="9" customWidth="1"/>
    <col min="11235" max="11235" width="16" style="9" customWidth="1"/>
    <col min="11236" max="11236" width="16.7109375" style="9" customWidth="1"/>
    <col min="11237" max="11237" width="13.42578125" style="9" customWidth="1"/>
    <col min="11238" max="11238" width="14.28515625" style="9" customWidth="1"/>
    <col min="11239" max="11239" width="18.28515625" style="9" customWidth="1"/>
    <col min="11240" max="11240" width="17.42578125" style="9" bestFit="1" customWidth="1"/>
    <col min="11241" max="11241" width="18.28515625" style="9" bestFit="1" customWidth="1"/>
    <col min="11242" max="11487" width="9.28515625" style="9"/>
    <col min="11488" max="11488" width="11.7109375" style="9" customWidth="1"/>
    <col min="11489" max="11489" width="28.28515625" style="9" customWidth="1"/>
    <col min="11490" max="11490" width="25.7109375" style="9" customWidth="1"/>
    <col min="11491" max="11491" width="16" style="9" customWidth="1"/>
    <col min="11492" max="11492" width="16.7109375" style="9" customWidth="1"/>
    <col min="11493" max="11493" width="13.42578125" style="9" customWidth="1"/>
    <col min="11494" max="11494" width="14.28515625" style="9" customWidth="1"/>
    <col min="11495" max="11495" width="18.28515625" style="9" customWidth="1"/>
    <col min="11496" max="11496" width="17.42578125" style="9" bestFit="1" customWidth="1"/>
    <col min="11497" max="11497" width="18.28515625" style="9" bestFit="1" customWidth="1"/>
    <col min="11498" max="11743" width="9.28515625" style="9"/>
    <col min="11744" max="11744" width="11.7109375" style="9" customWidth="1"/>
    <col min="11745" max="11745" width="28.28515625" style="9" customWidth="1"/>
    <col min="11746" max="11746" width="25.7109375" style="9" customWidth="1"/>
    <col min="11747" max="11747" width="16" style="9" customWidth="1"/>
    <col min="11748" max="11748" width="16.7109375" style="9" customWidth="1"/>
    <col min="11749" max="11749" width="13.42578125" style="9" customWidth="1"/>
    <col min="11750" max="11750" width="14.28515625" style="9" customWidth="1"/>
    <col min="11751" max="11751" width="18.28515625" style="9" customWidth="1"/>
    <col min="11752" max="11752" width="17.42578125" style="9" bestFit="1" customWidth="1"/>
    <col min="11753" max="11753" width="18.28515625" style="9" bestFit="1" customWidth="1"/>
    <col min="11754" max="11999" width="9.28515625" style="9"/>
    <col min="12000" max="12000" width="11.7109375" style="9" customWidth="1"/>
    <col min="12001" max="12001" width="28.28515625" style="9" customWidth="1"/>
    <col min="12002" max="12002" width="25.7109375" style="9" customWidth="1"/>
    <col min="12003" max="12003" width="16" style="9" customWidth="1"/>
    <col min="12004" max="12004" width="16.7109375" style="9" customWidth="1"/>
    <col min="12005" max="12005" width="13.42578125" style="9" customWidth="1"/>
    <col min="12006" max="12006" width="14.28515625" style="9" customWidth="1"/>
    <col min="12007" max="12007" width="18.28515625" style="9" customWidth="1"/>
    <col min="12008" max="12008" width="17.42578125" style="9" bestFit="1" customWidth="1"/>
    <col min="12009" max="12009" width="18.28515625" style="9" bestFit="1" customWidth="1"/>
    <col min="12010" max="12255" width="9.28515625" style="9"/>
    <col min="12256" max="12256" width="11.7109375" style="9" customWidth="1"/>
    <col min="12257" max="12257" width="28.28515625" style="9" customWidth="1"/>
    <col min="12258" max="12258" width="25.7109375" style="9" customWidth="1"/>
    <col min="12259" max="12259" width="16" style="9" customWidth="1"/>
    <col min="12260" max="12260" width="16.7109375" style="9" customWidth="1"/>
    <col min="12261" max="12261" width="13.42578125" style="9" customWidth="1"/>
    <col min="12262" max="12262" width="14.28515625" style="9" customWidth="1"/>
    <col min="12263" max="12263" width="18.28515625" style="9" customWidth="1"/>
    <col min="12264" max="12264" width="17.42578125" style="9" bestFit="1" customWidth="1"/>
    <col min="12265" max="12265" width="18.28515625" style="9" bestFit="1" customWidth="1"/>
    <col min="12266" max="12511" width="9.28515625" style="9"/>
    <col min="12512" max="12512" width="11.7109375" style="9" customWidth="1"/>
    <col min="12513" max="12513" width="28.28515625" style="9" customWidth="1"/>
    <col min="12514" max="12514" width="25.7109375" style="9" customWidth="1"/>
    <col min="12515" max="12515" width="16" style="9" customWidth="1"/>
    <col min="12516" max="12516" width="16.7109375" style="9" customWidth="1"/>
    <col min="12517" max="12517" width="13.42578125" style="9" customWidth="1"/>
    <col min="12518" max="12518" width="14.28515625" style="9" customWidth="1"/>
    <col min="12519" max="12519" width="18.28515625" style="9" customWidth="1"/>
    <col min="12520" max="12520" width="17.42578125" style="9" bestFit="1" customWidth="1"/>
    <col min="12521" max="12521" width="18.28515625" style="9" bestFit="1" customWidth="1"/>
    <col min="12522" max="12767" width="9.28515625" style="9"/>
    <col min="12768" max="12768" width="11.7109375" style="9" customWidth="1"/>
    <col min="12769" max="12769" width="28.28515625" style="9" customWidth="1"/>
    <col min="12770" max="12770" width="25.7109375" style="9" customWidth="1"/>
    <col min="12771" max="12771" width="16" style="9" customWidth="1"/>
    <col min="12772" max="12772" width="16.7109375" style="9" customWidth="1"/>
    <col min="12773" max="12773" width="13.42578125" style="9" customWidth="1"/>
    <col min="12774" max="12774" width="14.28515625" style="9" customWidth="1"/>
    <col min="12775" max="12775" width="18.28515625" style="9" customWidth="1"/>
    <col min="12776" max="12776" width="17.42578125" style="9" bestFit="1" customWidth="1"/>
    <col min="12777" max="12777" width="18.28515625" style="9" bestFit="1" customWidth="1"/>
    <col min="12778" max="13023" width="9.28515625" style="9"/>
    <col min="13024" max="13024" width="11.7109375" style="9" customWidth="1"/>
    <col min="13025" max="13025" width="28.28515625" style="9" customWidth="1"/>
    <col min="13026" max="13026" width="25.7109375" style="9" customWidth="1"/>
    <col min="13027" max="13027" width="16" style="9" customWidth="1"/>
    <col min="13028" max="13028" width="16.7109375" style="9" customWidth="1"/>
    <col min="13029" max="13029" width="13.42578125" style="9" customWidth="1"/>
    <col min="13030" max="13030" width="14.28515625" style="9" customWidth="1"/>
    <col min="13031" max="13031" width="18.28515625" style="9" customWidth="1"/>
    <col min="13032" max="13032" width="17.42578125" style="9" bestFit="1" customWidth="1"/>
    <col min="13033" max="13033" width="18.28515625" style="9" bestFit="1" customWidth="1"/>
    <col min="13034" max="13279" width="9.28515625" style="9"/>
    <col min="13280" max="13280" width="11.7109375" style="9" customWidth="1"/>
    <col min="13281" max="13281" width="28.28515625" style="9" customWidth="1"/>
    <col min="13282" max="13282" width="25.7109375" style="9" customWidth="1"/>
    <col min="13283" max="13283" width="16" style="9" customWidth="1"/>
    <col min="13284" max="13284" width="16.7109375" style="9" customWidth="1"/>
    <col min="13285" max="13285" width="13.42578125" style="9" customWidth="1"/>
    <col min="13286" max="13286" width="14.28515625" style="9" customWidth="1"/>
    <col min="13287" max="13287" width="18.28515625" style="9" customWidth="1"/>
    <col min="13288" max="13288" width="17.42578125" style="9" bestFit="1" customWidth="1"/>
    <col min="13289" max="13289" width="18.28515625" style="9" bestFit="1" customWidth="1"/>
    <col min="13290" max="13535" width="9.28515625" style="9"/>
    <col min="13536" max="13536" width="11.7109375" style="9" customWidth="1"/>
    <col min="13537" max="13537" width="28.28515625" style="9" customWidth="1"/>
    <col min="13538" max="13538" width="25.7109375" style="9" customWidth="1"/>
    <col min="13539" max="13539" width="16" style="9" customWidth="1"/>
    <col min="13540" max="13540" width="16.7109375" style="9" customWidth="1"/>
    <col min="13541" max="13541" width="13.42578125" style="9" customWidth="1"/>
    <col min="13542" max="13542" width="14.28515625" style="9" customWidth="1"/>
    <col min="13543" max="13543" width="18.28515625" style="9" customWidth="1"/>
    <col min="13544" max="13544" width="17.42578125" style="9" bestFit="1" customWidth="1"/>
    <col min="13545" max="13545" width="18.28515625" style="9" bestFit="1" customWidth="1"/>
    <col min="13546" max="13791" width="9.28515625" style="9"/>
    <col min="13792" max="13792" width="11.7109375" style="9" customWidth="1"/>
    <col min="13793" max="13793" width="28.28515625" style="9" customWidth="1"/>
    <col min="13794" max="13794" width="25.7109375" style="9" customWidth="1"/>
    <col min="13795" max="13795" width="16" style="9" customWidth="1"/>
    <col min="13796" max="13796" width="16.7109375" style="9" customWidth="1"/>
    <col min="13797" max="13797" width="13.42578125" style="9" customWidth="1"/>
    <col min="13798" max="13798" width="14.28515625" style="9" customWidth="1"/>
    <col min="13799" max="13799" width="18.28515625" style="9" customWidth="1"/>
    <col min="13800" max="13800" width="17.42578125" style="9" bestFit="1" customWidth="1"/>
    <col min="13801" max="13801" width="18.28515625" style="9" bestFit="1" customWidth="1"/>
    <col min="13802" max="14047" width="9.28515625" style="9"/>
    <col min="14048" max="14048" width="11.7109375" style="9" customWidth="1"/>
    <col min="14049" max="14049" width="28.28515625" style="9" customWidth="1"/>
    <col min="14050" max="14050" width="25.7109375" style="9" customWidth="1"/>
    <col min="14051" max="14051" width="16" style="9" customWidth="1"/>
    <col min="14052" max="14052" width="16.7109375" style="9" customWidth="1"/>
    <col min="14053" max="14053" width="13.42578125" style="9" customWidth="1"/>
    <col min="14054" max="14054" width="14.28515625" style="9" customWidth="1"/>
    <col min="14055" max="14055" width="18.28515625" style="9" customWidth="1"/>
    <col min="14056" max="14056" width="17.42578125" style="9" bestFit="1" customWidth="1"/>
    <col min="14057" max="14057" width="18.28515625" style="9" bestFit="1" customWidth="1"/>
    <col min="14058" max="14303" width="9.28515625" style="9"/>
    <col min="14304" max="14304" width="11.7109375" style="9" customWidth="1"/>
    <col min="14305" max="14305" width="28.28515625" style="9" customWidth="1"/>
    <col min="14306" max="14306" width="25.7109375" style="9" customWidth="1"/>
    <col min="14307" max="14307" width="16" style="9" customWidth="1"/>
    <col min="14308" max="14308" width="16.7109375" style="9" customWidth="1"/>
    <col min="14309" max="14309" width="13.42578125" style="9" customWidth="1"/>
    <col min="14310" max="14310" width="14.28515625" style="9" customWidth="1"/>
    <col min="14311" max="14311" width="18.28515625" style="9" customWidth="1"/>
    <col min="14312" max="14312" width="17.42578125" style="9" bestFit="1" customWidth="1"/>
    <col min="14313" max="14313" width="18.28515625" style="9" bestFit="1" customWidth="1"/>
    <col min="14314" max="14559" width="9.28515625" style="9"/>
    <col min="14560" max="14560" width="11.7109375" style="9" customWidth="1"/>
    <col min="14561" max="14561" width="28.28515625" style="9" customWidth="1"/>
    <col min="14562" max="14562" width="25.7109375" style="9" customWidth="1"/>
    <col min="14563" max="14563" width="16" style="9" customWidth="1"/>
    <col min="14564" max="14564" width="16.7109375" style="9" customWidth="1"/>
    <col min="14565" max="14565" width="13.42578125" style="9" customWidth="1"/>
    <col min="14566" max="14566" width="14.28515625" style="9" customWidth="1"/>
    <col min="14567" max="14567" width="18.28515625" style="9" customWidth="1"/>
    <col min="14568" max="14568" width="17.42578125" style="9" bestFit="1" customWidth="1"/>
    <col min="14569" max="14569" width="18.28515625" style="9" bestFit="1" customWidth="1"/>
    <col min="14570" max="14815" width="9.28515625" style="9"/>
    <col min="14816" max="14816" width="11.7109375" style="9" customWidth="1"/>
    <col min="14817" max="14817" width="28.28515625" style="9" customWidth="1"/>
    <col min="14818" max="14818" width="25.7109375" style="9" customWidth="1"/>
    <col min="14819" max="14819" width="16" style="9" customWidth="1"/>
    <col min="14820" max="14820" width="16.7109375" style="9" customWidth="1"/>
    <col min="14821" max="14821" width="13.42578125" style="9" customWidth="1"/>
    <col min="14822" max="14822" width="14.28515625" style="9" customWidth="1"/>
    <col min="14823" max="14823" width="18.28515625" style="9" customWidth="1"/>
    <col min="14824" max="14824" width="17.42578125" style="9" bestFit="1" customWidth="1"/>
    <col min="14825" max="14825" width="18.28515625" style="9" bestFit="1" customWidth="1"/>
    <col min="14826" max="15071" width="9.28515625" style="9"/>
    <col min="15072" max="15072" width="11.7109375" style="9" customWidth="1"/>
    <col min="15073" max="15073" width="28.28515625" style="9" customWidth="1"/>
    <col min="15074" max="15074" width="25.7109375" style="9" customWidth="1"/>
    <col min="15075" max="15075" width="16" style="9" customWidth="1"/>
    <col min="15076" max="15076" width="16.7109375" style="9" customWidth="1"/>
    <col min="15077" max="15077" width="13.42578125" style="9" customWidth="1"/>
    <col min="15078" max="15078" width="14.28515625" style="9" customWidth="1"/>
    <col min="15079" max="15079" width="18.28515625" style="9" customWidth="1"/>
    <col min="15080" max="15080" width="17.42578125" style="9" bestFit="1" customWidth="1"/>
    <col min="15081" max="15081" width="18.28515625" style="9" bestFit="1" customWidth="1"/>
    <col min="15082" max="15327" width="9.28515625" style="9"/>
    <col min="15328" max="15328" width="11.7109375" style="9" customWidth="1"/>
    <col min="15329" max="15329" width="28.28515625" style="9" customWidth="1"/>
    <col min="15330" max="15330" width="25.7109375" style="9" customWidth="1"/>
    <col min="15331" max="15331" width="16" style="9" customWidth="1"/>
    <col min="15332" max="15332" width="16.7109375" style="9" customWidth="1"/>
    <col min="15333" max="15333" width="13.42578125" style="9" customWidth="1"/>
    <col min="15334" max="15334" width="14.28515625" style="9" customWidth="1"/>
    <col min="15335" max="15335" width="18.28515625" style="9" customWidth="1"/>
    <col min="15336" max="15336" width="17.42578125" style="9" bestFit="1" customWidth="1"/>
    <col min="15337" max="15337" width="18.28515625" style="9" bestFit="1" customWidth="1"/>
    <col min="15338" max="15583" width="9.28515625" style="9"/>
    <col min="15584" max="15584" width="11.7109375" style="9" customWidth="1"/>
    <col min="15585" max="15585" width="28.28515625" style="9" customWidth="1"/>
    <col min="15586" max="15586" width="25.7109375" style="9" customWidth="1"/>
    <col min="15587" max="15587" width="16" style="9" customWidth="1"/>
    <col min="15588" max="15588" width="16.7109375" style="9" customWidth="1"/>
    <col min="15589" max="15589" width="13.42578125" style="9" customWidth="1"/>
    <col min="15590" max="15590" width="14.28515625" style="9" customWidth="1"/>
    <col min="15591" max="15591" width="18.28515625" style="9" customWidth="1"/>
    <col min="15592" max="15592" width="17.42578125" style="9" bestFit="1" customWidth="1"/>
    <col min="15593" max="15593" width="18.28515625" style="9" bestFit="1" customWidth="1"/>
    <col min="15594" max="15839" width="9.28515625" style="9"/>
    <col min="15840" max="15840" width="11.7109375" style="9" customWidth="1"/>
    <col min="15841" max="15841" width="28.28515625" style="9" customWidth="1"/>
    <col min="15842" max="15842" width="25.7109375" style="9" customWidth="1"/>
    <col min="15843" max="15843" width="16" style="9" customWidth="1"/>
    <col min="15844" max="15844" width="16.7109375" style="9" customWidth="1"/>
    <col min="15845" max="15845" width="13.42578125" style="9" customWidth="1"/>
    <col min="15846" max="15846" width="14.28515625" style="9" customWidth="1"/>
    <col min="15847" max="15847" width="18.28515625" style="9" customWidth="1"/>
    <col min="15848" max="15848" width="17.42578125" style="9" bestFit="1" customWidth="1"/>
    <col min="15849" max="15849" width="18.28515625" style="9" bestFit="1" customWidth="1"/>
    <col min="15850" max="16095" width="9.28515625" style="9"/>
    <col min="16096" max="16096" width="11.7109375" style="9" customWidth="1"/>
    <col min="16097" max="16097" width="28.28515625" style="9" customWidth="1"/>
    <col min="16098" max="16098" width="25.7109375" style="9" customWidth="1"/>
    <col min="16099" max="16099" width="16" style="9" customWidth="1"/>
    <col min="16100" max="16100" width="16.7109375" style="9" customWidth="1"/>
    <col min="16101" max="16101" width="13.42578125" style="9" customWidth="1"/>
    <col min="16102" max="16102" width="14.28515625" style="9" customWidth="1"/>
    <col min="16103" max="16103" width="18.28515625" style="9" customWidth="1"/>
    <col min="16104" max="16104" width="17.42578125" style="9" bestFit="1" customWidth="1"/>
    <col min="16105" max="16105" width="18.28515625" style="9" bestFit="1" customWidth="1"/>
    <col min="16106" max="16384" width="9.28515625" style="9"/>
  </cols>
  <sheetData>
    <row r="1" spans="1:14" ht="47.25" customHeight="1" x14ac:dyDescent="0.2">
      <c r="A1" s="14" t="s">
        <v>221</v>
      </c>
      <c r="B1" s="10"/>
      <c r="C1" s="10"/>
      <c r="D1" s="10"/>
      <c r="E1" s="47"/>
      <c r="F1" s="47"/>
      <c r="G1" s="47"/>
      <c r="H1" s="47"/>
      <c r="I1" s="10"/>
      <c r="J1" s="10"/>
      <c r="K1" s="47"/>
    </row>
    <row r="2" spans="1:14" s="54" customFormat="1" ht="76.5" customHeight="1" x14ac:dyDescent="0.2">
      <c r="A2" s="52" t="s">
        <v>57</v>
      </c>
      <c r="B2" s="52" t="s">
        <v>58</v>
      </c>
      <c r="C2" s="52" t="s">
        <v>220</v>
      </c>
      <c r="D2" s="52" t="s">
        <v>219</v>
      </c>
      <c r="E2" s="52" t="s">
        <v>160</v>
      </c>
      <c r="F2" s="52" t="s">
        <v>161</v>
      </c>
      <c r="G2" s="52" t="s">
        <v>162</v>
      </c>
      <c r="H2" s="52" t="s">
        <v>218</v>
      </c>
      <c r="I2" s="52" t="s">
        <v>156</v>
      </c>
      <c r="J2" s="52" t="s">
        <v>126</v>
      </c>
      <c r="K2" s="52" t="s">
        <v>127</v>
      </c>
      <c r="L2" s="52" t="s">
        <v>159</v>
      </c>
      <c r="M2" s="52" t="s">
        <v>158</v>
      </c>
    </row>
    <row r="3" spans="1:14" s="6" customFormat="1" ht="24" x14ac:dyDescent="0.2">
      <c r="A3" s="25" t="s">
        <v>51</v>
      </c>
      <c r="B3" s="25" t="s">
        <v>53</v>
      </c>
      <c r="C3" s="26" t="s">
        <v>62</v>
      </c>
      <c r="D3" s="26" t="s">
        <v>55</v>
      </c>
      <c r="E3" s="26" t="s">
        <v>191</v>
      </c>
      <c r="F3" s="27" t="s">
        <v>172</v>
      </c>
      <c r="G3" s="27" t="s">
        <v>193</v>
      </c>
      <c r="H3" s="26" t="s">
        <v>164</v>
      </c>
      <c r="I3" s="27" t="s">
        <v>192</v>
      </c>
      <c r="J3" s="27" t="s">
        <v>180</v>
      </c>
      <c r="K3" s="27" t="s">
        <v>194</v>
      </c>
      <c r="L3" s="27" t="s">
        <v>181</v>
      </c>
      <c r="M3" s="27" t="s">
        <v>182</v>
      </c>
      <c r="N3" s="96"/>
    </row>
    <row r="4" spans="1:14" ht="15.75" customHeight="1" x14ac:dyDescent="0.2">
      <c r="A4" s="19">
        <v>210001</v>
      </c>
      <c r="B4" s="19" t="s">
        <v>67</v>
      </c>
      <c r="C4" s="117">
        <f>HLOOKUP(A4,'[3]Summary All'!$C$1:$BC$188,115,FALSE)</f>
        <v>507302029.57678121</v>
      </c>
      <c r="D4" s="71">
        <f>IFERROR(VLOOKUP($A4,'PAU Performance'!$A:$F,6,FALSE),"")</f>
        <v>15.080574617290493</v>
      </c>
      <c r="E4" s="51">
        <f>IFERROR(D4/$D$53*Savings!$C$8*Savings!$C$16,"")</f>
        <v>-2.8407180194022523E-3</v>
      </c>
      <c r="F4" s="88">
        <f t="shared" ref="F4:F41" si="0">IFERROR(E4*$C4,"")</f>
        <v>-1441102.0166980966</v>
      </c>
      <c r="G4" s="53">
        <f>IFERROR(F4*Savings!$C$9*Savings!$C$16/$F$53,"")</f>
        <v>-1083092.7908919589</v>
      </c>
      <c r="H4" s="20">
        <f>IFERROR(VLOOKUP(A4,'PAU Performance'!A:C,3,FALSE),"")</f>
        <v>7.0987599999999998E-2</v>
      </c>
      <c r="I4" s="21">
        <f>H4/$H$53*Savings!$C$8*Savings!$C$17</f>
        <v>-3.7063790356652673E-3</v>
      </c>
      <c r="J4" s="88">
        <f t="shared" ref="J4:J51" si="1">IFERROR(I4*C4,"")</f>
        <v>-1880253.6071738233</v>
      </c>
      <c r="K4" s="53">
        <f>IFERROR(J4*Savings!$C$9*Savings!$C$17/$J$53,"")</f>
        <v>-1890517.6901255921</v>
      </c>
      <c r="L4" s="88">
        <f t="shared" ref="L4:L51" si="2">IFERROR(G4+K4,"")</f>
        <v>-2973610.4810175509</v>
      </c>
      <c r="M4" s="70">
        <f t="shared" ref="M4:M11" si="3">L4/C4</f>
        <v>-5.861617552561928E-3</v>
      </c>
    </row>
    <row r="5" spans="1:14" ht="15.75" customHeight="1" x14ac:dyDescent="0.2">
      <c r="A5" s="22">
        <v>210002</v>
      </c>
      <c r="B5" s="22" t="s">
        <v>60</v>
      </c>
      <c r="C5" s="117">
        <v>2207550235.9357905</v>
      </c>
      <c r="D5" s="71">
        <f>IFERROR(VLOOKUP($A5,'PAU Performance'!$A:$F,6,FALSE),"")</f>
        <v>23.960035706964899</v>
      </c>
      <c r="E5" s="51">
        <f>IFERROR(D5/$D$53*Savings!$C$8*Savings!$C$16,"")</f>
        <v>-4.5133363220960258E-3</v>
      </c>
      <c r="F5" s="88">
        <f t="shared" si="0"/>
        <v>-9963416.6627006549</v>
      </c>
      <c r="G5" s="53">
        <f>IFERROR(F5*Savings!$C$9*Savings!$C$16/$F$53,"")</f>
        <v>-7488230.9753124304</v>
      </c>
      <c r="H5" s="20">
        <f>IFERROR(VLOOKUP(A5,'PAU Performance'!A:C,3,FALSE),"")</f>
        <v>4.7100700000000002E-2</v>
      </c>
      <c r="I5" s="21">
        <f>H5/$H$53*Savings!$C$8*Savings!$C$17</f>
        <v>-2.459204805418962E-3</v>
      </c>
      <c r="J5" s="88">
        <f t="shared" si="1"/>
        <v>-5428818.1484170593</v>
      </c>
      <c r="K5" s="53">
        <f>IFERROR(J5*Savings!$C$9*Savings!$C$17/$J$53,"")</f>
        <v>-5458453.4271862758</v>
      </c>
      <c r="L5" s="88">
        <f t="shared" si="2"/>
        <v>-12946684.402498707</v>
      </c>
      <c r="M5" s="70">
        <f t="shared" si="3"/>
        <v>-5.864729233221979E-3</v>
      </c>
    </row>
    <row r="6" spans="1:14" ht="15.75" customHeight="1" x14ac:dyDescent="0.2">
      <c r="A6" s="22">
        <v>210003</v>
      </c>
      <c r="B6" s="22" t="s">
        <v>171</v>
      </c>
      <c r="C6" s="117">
        <f>HLOOKUP(A6,'[3]Summary All'!$C$1:$BC$188,115,FALSE)</f>
        <v>450625999.56213671</v>
      </c>
      <c r="D6" s="71">
        <f>IFERROR(VLOOKUP($A6,'PAU Performance'!$A:$F,6,FALSE),"")</f>
        <v>14.136911835194022</v>
      </c>
      <c r="E6" s="51">
        <f>IFERROR(D6/$D$53*Savings!$C$8*Savings!$C$16,"")</f>
        <v>-2.6629608757011624E-3</v>
      </c>
      <c r="F6" s="88">
        <f t="shared" si="0"/>
        <v>-1199999.4064076992</v>
      </c>
      <c r="G6" s="53">
        <f>IFERROR(F6*Savings!$C$9*Savings!$C$16/$F$53,"")</f>
        <v>-901886.67498554452</v>
      </c>
      <c r="H6" s="20">
        <f>IFERROR(VLOOKUP(A6,'PAU Performance'!A:C,3,FALSE),"")</f>
        <v>6.2269499999999998E-2</v>
      </c>
      <c r="I6" s="21">
        <f>H6/$H$53*Savings!$C$8*Savings!$C$17</f>
        <v>-3.2511927345248801E-3</v>
      </c>
      <c r="J6" s="88">
        <f t="shared" si="1"/>
        <v>-1465071.9757644306</v>
      </c>
      <c r="K6" s="53">
        <f>IFERROR(J6*Savings!$C$9*Savings!$C$17/$J$53,"")</f>
        <v>-1473069.6310978306</v>
      </c>
      <c r="L6" s="88">
        <f t="shared" si="2"/>
        <v>-2374956.3060833751</v>
      </c>
      <c r="M6" s="70">
        <f t="shared" si="3"/>
        <v>-5.2703490441986644E-3</v>
      </c>
    </row>
    <row r="7" spans="1:14" ht="15.75" customHeight="1" x14ac:dyDescent="0.2">
      <c r="A7" s="22">
        <v>210004</v>
      </c>
      <c r="B7" s="22" t="s">
        <v>68</v>
      </c>
      <c r="C7" s="117">
        <f>HLOOKUP(A7,'[3]Summary All'!$C$1:$BC$188,115,FALSE)</f>
        <v>620977885.65347517</v>
      </c>
      <c r="D7" s="71">
        <f>IFERROR(VLOOKUP($A7,'PAU Performance'!$A:$F,6,FALSE),"")</f>
        <v>8.772072041438518</v>
      </c>
      <c r="E7" s="51">
        <f>IFERROR(D7/$D$53*Savings!$C$8*Savings!$C$16,"")</f>
        <v>-1.6523894976149295E-3</v>
      </c>
      <c r="F7" s="88">
        <f t="shared" si="0"/>
        <v>-1026097.336504927</v>
      </c>
      <c r="G7" s="53">
        <f>IFERROR(F7*Savings!$C$9*Savings!$C$16/$F$53,"")</f>
        <v>-771186.64400200511</v>
      </c>
      <c r="H7" s="20">
        <f>IFERROR(VLOOKUP(A7,'PAU Performance'!A:C,3,FALSE),"")</f>
        <v>6.4693500000000001E-2</v>
      </c>
      <c r="I7" s="21">
        <f>H7/$H$53*Savings!$C$8*Savings!$C$17</f>
        <v>-3.3777537505678599E-3</v>
      </c>
      <c r="J7" s="88">
        <f t="shared" si="1"/>
        <v>-2097510.3822857253</v>
      </c>
      <c r="K7" s="53">
        <f>IFERROR(J7*Savings!$C$9*Savings!$C$17/$J$53,"")</f>
        <v>-2108960.4443804538</v>
      </c>
      <c r="L7" s="88">
        <f t="shared" si="2"/>
        <v>-2880147.0883824588</v>
      </c>
      <c r="M7" s="70">
        <f t="shared" si="3"/>
        <v>-4.6380831828682382E-3</v>
      </c>
    </row>
    <row r="8" spans="1:14" ht="15.75" customHeight="1" x14ac:dyDescent="0.2">
      <c r="A8" s="22">
        <v>210005</v>
      </c>
      <c r="B8" s="22" t="s">
        <v>69</v>
      </c>
      <c r="C8" s="117">
        <f>HLOOKUP(A8,'[3]Summary All'!$C$1:$BC$188,115,FALSE)</f>
        <v>440525242.00127202</v>
      </c>
      <c r="D8" s="71">
        <f>IFERROR(VLOOKUP($A8,'PAU Performance'!$A:$F,6,FALSE),"")</f>
        <v>9.7848132723742633</v>
      </c>
      <c r="E8" s="51">
        <f>IFERROR(D8/$D$53*Savings!$C$8*Savings!$C$16,"")</f>
        <v>-1.8431589037363838E-3</v>
      </c>
      <c r="F8" s="88">
        <f t="shared" si="0"/>
        <v>-811958.02211526968</v>
      </c>
      <c r="G8" s="53">
        <f>IFERROR(F8*Savings!$C$9*Savings!$C$16/$F$53,"")</f>
        <v>-610245.40252529352</v>
      </c>
      <c r="H8" s="20">
        <f>IFERROR(VLOOKUP(A8,'PAU Performance'!A:C,3,FALSE),"")</f>
        <v>5.97952E-2</v>
      </c>
      <c r="I8" s="21">
        <f>H8/$H$53*Savings!$C$8*Savings!$C$17</f>
        <v>-3.1220054729757282E-3</v>
      </c>
      <c r="J8" s="88">
        <f t="shared" si="1"/>
        <v>-1375322.2165119285</v>
      </c>
      <c r="K8" s="53">
        <f>IFERROR(J8*Savings!$C$9*Savings!$C$17/$J$53,"")</f>
        <v>-1382829.938481896</v>
      </c>
      <c r="L8" s="88">
        <f t="shared" si="2"/>
        <v>-1993075.3410071894</v>
      </c>
      <c r="M8" s="70">
        <f t="shared" si="3"/>
        <v>-4.5243158642914597E-3</v>
      </c>
    </row>
    <row r="9" spans="1:14" ht="15.75" customHeight="1" x14ac:dyDescent="0.2">
      <c r="A9" s="22">
        <v>210006</v>
      </c>
      <c r="B9" s="22" t="s">
        <v>70</v>
      </c>
      <c r="C9" s="117">
        <f>HLOOKUP(A9,'[3]Summary All'!$C$1:$BC$188,115,FALSE)</f>
        <v>32593864.34534204</v>
      </c>
      <c r="D9" s="71"/>
      <c r="E9" s="51"/>
      <c r="F9" s="88"/>
      <c r="G9" s="53"/>
      <c r="H9" s="20" t="str">
        <f>IFERROR(VLOOKUP(A9,'PAU Performance'!A:C,3,FALSE),"")</f>
        <v/>
      </c>
      <c r="I9" s="21"/>
      <c r="J9" s="88"/>
      <c r="K9" s="53"/>
      <c r="L9" s="88"/>
      <c r="M9" s="70"/>
    </row>
    <row r="10" spans="1:14" ht="15.75" customHeight="1" x14ac:dyDescent="0.2">
      <c r="A10" s="22">
        <v>210008</v>
      </c>
      <c r="B10" s="22" t="s">
        <v>71</v>
      </c>
      <c r="C10" s="117">
        <f>HLOOKUP(A10,'[3]Summary All'!$C$1:$BC$188,115,FALSE)</f>
        <v>697629726.96527386</v>
      </c>
      <c r="D10" s="71">
        <f>IFERROR(VLOOKUP($A10,'PAU Performance'!$A:$F,6,FALSE),"")</f>
        <v>24.139643819430567</v>
      </c>
      <c r="E10" s="51">
        <f>IFERROR(D10/$D$53*Savings!$C$8*Savings!$C$16,"")</f>
        <v>-4.547168985271014E-3</v>
      </c>
      <c r="F10" s="88">
        <f t="shared" si="0"/>
        <v>-3172240.2576595787</v>
      </c>
      <c r="G10" s="53">
        <f>IFERROR(F10*Savings!$C$9*Savings!$C$16/$F$53,"")</f>
        <v>-2384168.8612168035</v>
      </c>
      <c r="H10" s="20">
        <f>IFERROR(VLOOKUP(A10,'PAU Performance'!A:C,3,FALSE),"")</f>
        <v>3.2049000000000001E-2</v>
      </c>
      <c r="I10" s="21">
        <f>H10/$H$53*Savings!$C$8*Savings!$C$17</f>
        <v>-1.6733308593900368E-3</v>
      </c>
      <c r="J10" s="88">
        <f t="shared" si="1"/>
        <v>-1167365.3505588383</v>
      </c>
      <c r="K10" s="53">
        <f>IFERROR(J10*Savings!$C$9*Savings!$C$17/$J$53,"")</f>
        <v>-1173737.8604944351</v>
      </c>
      <c r="L10" s="88">
        <f t="shared" si="2"/>
        <v>-3557906.7217112388</v>
      </c>
      <c r="M10" s="70">
        <f t="shared" si="3"/>
        <v>-5.0999929965546637E-3</v>
      </c>
    </row>
    <row r="11" spans="1:14" ht="15.75" customHeight="1" x14ac:dyDescent="0.2">
      <c r="A11" s="22">
        <v>210009</v>
      </c>
      <c r="B11" s="22" t="s">
        <v>72</v>
      </c>
      <c r="C11" s="117">
        <f>HLOOKUP(A11,'[3]Summary All'!$C$1:$BC$188,115,FALSE)</f>
        <v>3174123493.2099657</v>
      </c>
      <c r="D11" s="71">
        <f>IFERROR(VLOOKUP($A11,'PAU Performance'!$A:$F,6,FALSE),"")</f>
        <v>23.354922351247058</v>
      </c>
      <c r="E11" s="51">
        <f>IFERROR(D11/$D$53*Savings!$C$8*Savings!$C$16,"")</f>
        <v>-4.3993515133608349E-3</v>
      </c>
      <c r="F11" s="88">
        <f t="shared" si="0"/>
        <v>-13964084.993447442</v>
      </c>
      <c r="G11" s="53">
        <f>IFERROR(F11*Savings!$C$9*Savings!$C$16/$F$53,"")</f>
        <v>-10495023.678100919</v>
      </c>
      <c r="H11" s="20">
        <f>IFERROR(VLOOKUP(A11,'PAU Performance'!A:C,3,FALSE),"")</f>
        <v>4.7071500000000002E-2</v>
      </c>
      <c r="I11" s="21">
        <f>H11/$H$53*Savings!$C$8*Savings!$C$17</f>
        <v>-2.457680225522734E-3</v>
      </c>
      <c r="J11" s="88">
        <f t="shared" si="1"/>
        <v>-7800980.5426292764</v>
      </c>
      <c r="K11" s="53">
        <f>IFERROR(J11*Savings!$C$9*Savings!$C$17/$J$53,"")</f>
        <v>-7843565.1764729181</v>
      </c>
      <c r="L11" s="88">
        <f t="shared" si="2"/>
        <v>-18338588.854573838</v>
      </c>
      <c r="M11" s="70">
        <f t="shared" si="3"/>
        <v>-5.7775284716563343E-3</v>
      </c>
    </row>
    <row r="12" spans="1:14" ht="15.75" customHeight="1" x14ac:dyDescent="0.2">
      <c r="A12" s="22">
        <v>210010</v>
      </c>
      <c r="B12" s="22" t="s">
        <v>73</v>
      </c>
      <c r="C12" s="117">
        <f>HLOOKUP(A12,'[3]Summary All'!$C$1:$BC$188,115,FALSE)</f>
        <v>16974409.4034792</v>
      </c>
      <c r="D12" s="71"/>
      <c r="E12" s="51"/>
      <c r="F12" s="88"/>
      <c r="G12" s="53"/>
      <c r="H12" s="20" t="str">
        <f>IFERROR(VLOOKUP(A12,'PAU Performance'!A:C,3,FALSE),"")</f>
        <v/>
      </c>
      <c r="I12" s="21">
        <v>0</v>
      </c>
      <c r="J12" s="88">
        <f t="shared" si="1"/>
        <v>0</v>
      </c>
      <c r="K12" s="53">
        <f>IFERROR(J12*Savings!$C$9*Savings!$C$17/$J$53,"")</f>
        <v>0</v>
      </c>
      <c r="L12" s="88">
        <f t="shared" si="2"/>
        <v>0</v>
      </c>
      <c r="M12" s="70"/>
    </row>
    <row r="13" spans="1:14" ht="15.75" customHeight="1" x14ac:dyDescent="0.2">
      <c r="A13" s="22">
        <v>210011</v>
      </c>
      <c r="B13" s="22" t="s">
        <v>74</v>
      </c>
      <c r="C13" s="117">
        <f>HLOOKUP(A13,'[3]Summary All'!$C$1:$BC$188,115,FALSE)</f>
        <v>527466834.87731558</v>
      </c>
      <c r="D13" s="71">
        <f>IFERROR(VLOOKUP($A13,'PAU Performance'!$A:$F,6,FALSE),"")</f>
        <v>13.16756357400511</v>
      </c>
      <c r="E13" s="51">
        <f>IFERROR(D13/$D$53*Savings!$C$8*Savings!$C$16,"")</f>
        <v>-2.4803653750311541E-3</v>
      </c>
      <c r="F13" s="88">
        <f t="shared" si="0"/>
        <v>-1308310.4737069688</v>
      </c>
      <c r="G13" s="53">
        <f>IFERROR(F13*Savings!$C$9*Savings!$C$16/$F$53,"")</f>
        <v>-983290.30554491293</v>
      </c>
      <c r="H13" s="20">
        <f>IFERROR(VLOOKUP(A13,'PAU Performance'!A:C,3,FALSE),"")</f>
        <v>7.4274800000000002E-2</v>
      </c>
      <c r="I13" s="21">
        <f>H13/$H$53*Savings!$C$8*Savings!$C$17</f>
        <v>-3.87800913959946E-3</v>
      </c>
      <c r="J13" s="88">
        <f t="shared" si="1"/>
        <v>-2045521.2064898291</v>
      </c>
      <c r="K13" s="53">
        <f>IFERROR(J13*Savings!$C$9*Savings!$C$17/$J$53,"")</f>
        <v>-2056687.4657980998</v>
      </c>
      <c r="L13" s="88">
        <f t="shared" si="2"/>
        <v>-3039977.7713430128</v>
      </c>
      <c r="M13" s="70">
        <f>L13/C13</f>
        <v>-5.7633533908346794E-3</v>
      </c>
    </row>
    <row r="14" spans="1:14" ht="15.75" customHeight="1" x14ac:dyDescent="0.2">
      <c r="A14" s="22">
        <v>210012</v>
      </c>
      <c r="B14" s="22" t="s">
        <v>75</v>
      </c>
      <c r="C14" s="117">
        <f>HLOOKUP(A14,'[3]Summary All'!$C$1:$BC$188,115,FALSE)</f>
        <v>966525542.84436297</v>
      </c>
      <c r="D14" s="71">
        <f>IFERROR(VLOOKUP($A14,'PAU Performance'!$A:$F,6,FALSE),"")</f>
        <v>17.476686628118006</v>
      </c>
      <c r="E14" s="51">
        <f>IFERROR(D14/$D$53*Savings!$C$8*Savings!$C$16,"")</f>
        <v>-3.2920720784087132E-3</v>
      </c>
      <c r="F14" s="88">
        <f t="shared" si="0"/>
        <v>-3181871.7526667519</v>
      </c>
      <c r="G14" s="53">
        <f>IFERROR(F14*Savings!$C$9*Savings!$C$16/$F$53,"")</f>
        <v>-2391407.6289701667</v>
      </c>
      <c r="H14" s="20">
        <f>IFERROR(VLOOKUP(A14,'PAU Performance'!A:C,3,FALSE),"")</f>
        <v>5.76845E-2</v>
      </c>
      <c r="I14" s="21">
        <f>H14/$H$53*Savings!$C$8*Savings!$C$17</f>
        <v>-3.0118023638330237E-3</v>
      </c>
      <c r="J14" s="88">
        <f t="shared" si="1"/>
        <v>-2910983.914643649</v>
      </c>
      <c r="K14" s="53">
        <f>IFERROR(J14*Savings!$C$9*Savings!$C$17/$J$53,"")</f>
        <v>-2926874.6329261037</v>
      </c>
      <c r="L14" s="88">
        <f t="shared" si="2"/>
        <v>-5318282.2618962703</v>
      </c>
      <c r="M14" s="70">
        <f>L14/C14</f>
        <v>-5.5024746125645427E-3</v>
      </c>
    </row>
    <row r="15" spans="1:14" ht="15.75" customHeight="1" x14ac:dyDescent="0.2">
      <c r="A15" s="22">
        <v>210013</v>
      </c>
      <c r="B15" s="22" t="s">
        <v>76</v>
      </c>
      <c r="C15" s="117">
        <f>HLOOKUP(A15,'[3]Summary All'!$C$1:$BC$188,115,FALSE)</f>
        <v>33742037.290851362</v>
      </c>
      <c r="D15" s="71"/>
      <c r="E15" s="51"/>
      <c r="F15" s="88"/>
      <c r="G15" s="53"/>
      <c r="H15" s="20" t="str">
        <f>IFERROR(VLOOKUP(A15,'PAU Performance'!A:C,3,FALSE),"")</f>
        <v/>
      </c>
      <c r="I15" s="21"/>
      <c r="J15" s="88"/>
      <c r="K15" s="53"/>
      <c r="L15" s="88"/>
      <c r="M15" s="70"/>
    </row>
    <row r="16" spans="1:14" ht="15.75" customHeight="1" x14ac:dyDescent="0.2">
      <c r="A16" s="22">
        <v>210015</v>
      </c>
      <c r="B16" s="22" t="s">
        <v>77</v>
      </c>
      <c r="C16" s="117">
        <f>HLOOKUP(A16,'[3]Summary All'!$C$1:$BC$188,115,FALSE)</f>
        <v>693253672.16527951</v>
      </c>
      <c r="D16" s="71">
        <f>IFERROR(VLOOKUP($A16,'PAU Performance'!$A:$F,6,FALSE),"")</f>
        <v>17.84459787696246</v>
      </c>
      <c r="E16" s="51">
        <f>IFERROR(D16/$D$53*Savings!$C$8*Savings!$C$16,"")</f>
        <v>-3.3613752807505489E-3</v>
      </c>
      <c r="F16" s="88">
        <f t="shared" si="0"/>
        <v>-2330285.7569059152</v>
      </c>
      <c r="G16" s="53">
        <f>IFERROR(F16*Savings!$C$9*Savings!$C$16/$F$53,"")</f>
        <v>-1751378.9272225797</v>
      </c>
      <c r="H16" s="20">
        <f>IFERROR(VLOOKUP(A16,'PAU Performance'!A:C,3,FALSE),"")</f>
        <v>6.4588099999999996E-2</v>
      </c>
      <c r="I16" s="21">
        <f>H16/$H$53*Savings!$C$8*Savings!$C$17</f>
        <v>-3.3722506436821625E-3</v>
      </c>
      <c r="J16" s="88">
        <f t="shared" si="1"/>
        <v>-2337825.1421943866</v>
      </c>
      <c r="K16" s="53">
        <f>IFERROR(J16*Savings!$C$9*Savings!$C$17/$J$53,"")</f>
        <v>-2350587.0542548993</v>
      </c>
      <c r="L16" s="88">
        <f t="shared" si="2"/>
        <v>-4101965.981477479</v>
      </c>
      <c r="M16" s="70">
        <f t="shared" ref="M16:M51" si="4">L16/C16</f>
        <v>-5.9169769251500252E-3</v>
      </c>
    </row>
    <row r="17" spans="1:13" ht="15.75" customHeight="1" x14ac:dyDescent="0.2">
      <c r="A17" s="22">
        <v>210016</v>
      </c>
      <c r="B17" s="22" t="s">
        <v>78</v>
      </c>
      <c r="C17" s="117">
        <f>HLOOKUP(A17,'[3]Summary All'!$C$1:$BC$188,115,FALSE)</f>
        <v>393083216.85680395</v>
      </c>
      <c r="D17" s="71">
        <f>IFERROR(VLOOKUP($A17,'PAU Performance'!$A:$F,6,FALSE),"")</f>
        <v>9.3378835732720482</v>
      </c>
      <c r="E17" s="51">
        <f>IFERROR(D17/$D$53*Savings!$C$8*Savings!$C$16,"")</f>
        <v>-1.7589710473804308E-3</v>
      </c>
      <c r="F17" s="88">
        <f t="shared" si="0"/>
        <v>-691421.9976622815</v>
      </c>
      <c r="G17" s="53">
        <f>IFERROR(F17*Savings!$C$9*Savings!$C$16/$F$53,"")</f>
        <v>-519653.82912167499</v>
      </c>
      <c r="H17" s="20">
        <f>IFERROR(VLOOKUP(A17,'PAU Performance'!A:C,3,FALSE),"")</f>
        <v>6.9295399999999993E-2</v>
      </c>
      <c r="I17" s="21">
        <f>H17/$H$53*Savings!$C$8*Savings!$C$17</f>
        <v>-3.6180264979804779E-3</v>
      </c>
      <c r="J17" s="88">
        <f t="shared" si="1"/>
        <v>-1422185.4944993232</v>
      </c>
      <c r="K17" s="53">
        <f>IFERROR(J17*Savings!$C$9*Savings!$C$17/$J$53,"")</f>
        <v>-1429949.0375834312</v>
      </c>
      <c r="L17" s="88">
        <f t="shared" si="2"/>
        <v>-1949602.8667051061</v>
      </c>
      <c r="M17" s="70">
        <f t="shared" si="4"/>
        <v>-4.9597713234735379E-3</v>
      </c>
    </row>
    <row r="18" spans="1:13" ht="15.75" customHeight="1" x14ac:dyDescent="0.2">
      <c r="A18" s="22">
        <v>210017</v>
      </c>
      <c r="B18" s="22" t="s">
        <v>79</v>
      </c>
      <c r="C18" s="117">
        <f>HLOOKUP(A18,'[3]Summary All'!$C$1:$BC$188,115,FALSE)</f>
        <v>94740995.064713731</v>
      </c>
      <c r="D18" s="71">
        <f>IFERROR(VLOOKUP($A18,'PAU Performance'!$A:$F,6,FALSE),"")</f>
        <v>10.578628184581527</v>
      </c>
      <c r="E18" s="51">
        <f>IFERROR(D18/$D$53*Savings!$C$8*Savings!$C$16,"")</f>
        <v>-1.9926893017751918E-3</v>
      </c>
      <c r="F18" s="88">
        <f t="shared" si="0"/>
        <v>-188789.36730499129</v>
      </c>
      <c r="G18" s="53">
        <f>IFERROR(F18*Savings!$C$9*Savings!$C$16/$F$53,"")</f>
        <v>-141888.91581290937</v>
      </c>
      <c r="H18" s="20">
        <f>IFERROR(VLOOKUP(A18,'PAU Performance'!A:C,3,FALSE),"")</f>
        <v>2.23999E-2</v>
      </c>
      <c r="I18" s="21">
        <f>H18/$H$53*Savings!$C$8*Savings!$C$17</f>
        <v>-1.1695355211473332E-3</v>
      </c>
      <c r="J18" s="88">
        <f t="shared" si="1"/>
        <v>-110802.9590370269</v>
      </c>
      <c r="K18" s="53">
        <f>IFERROR(J18*Savings!$C$9*Savings!$C$17/$J$53,"")</f>
        <v>-111407.81933806201</v>
      </c>
      <c r="L18" s="88">
        <f t="shared" si="2"/>
        <v>-253296.73515097139</v>
      </c>
      <c r="M18" s="70">
        <f t="shared" si="4"/>
        <v>-2.6735705591645377E-3</v>
      </c>
    </row>
    <row r="19" spans="1:13" ht="15.75" customHeight="1" x14ac:dyDescent="0.2">
      <c r="A19" s="22">
        <v>210018</v>
      </c>
      <c r="B19" s="22" t="s">
        <v>80</v>
      </c>
      <c r="C19" s="117">
        <f>HLOOKUP(A19,'[3]Summary All'!$C$1:$BC$188,115,FALSE)</f>
        <v>223918421.0956955</v>
      </c>
      <c r="D19" s="71">
        <f>IFERROR(VLOOKUP($A19,'PAU Performance'!$A:$F,6,FALSE),"")</f>
        <v>6.9706049349563983</v>
      </c>
      <c r="E19" s="51">
        <f>IFERROR(D19/$D$53*Savings!$C$8*Savings!$C$16,"")</f>
        <v>-1.3130483119762326E-3</v>
      </c>
      <c r="F19" s="88">
        <f t="shared" si="0"/>
        <v>-294015.70484008623</v>
      </c>
      <c r="G19" s="53">
        <f>IFERROR(F19*Savings!$C$9*Savings!$C$16/$F$53,"")</f>
        <v>-220974.14800025796</v>
      </c>
      <c r="H19" s="20">
        <f>IFERROR(VLOOKUP(A19,'PAU Performance'!A:C,3,FALSE),"")</f>
        <v>6.0581500000000003E-2</v>
      </c>
      <c r="I19" s="21">
        <f>H19/$H$53*Savings!$C$8*Savings!$C$17</f>
        <v>-3.1630594857292743E-3</v>
      </c>
      <c r="J19" s="88">
        <f t="shared" si="1"/>
        <v>-708267.28587626165</v>
      </c>
      <c r="K19" s="53">
        <f>IFERROR(J19*Savings!$C$9*Savings!$C$17/$J$53,"")</f>
        <v>-712133.63355751149</v>
      </c>
      <c r="L19" s="88">
        <f t="shared" si="2"/>
        <v>-933107.78155776951</v>
      </c>
      <c r="M19" s="70">
        <f t="shared" si="4"/>
        <v>-4.1671773898360482E-3</v>
      </c>
    </row>
    <row r="20" spans="1:13" ht="15.75" customHeight="1" x14ac:dyDescent="0.2">
      <c r="A20" s="22">
        <v>210019</v>
      </c>
      <c r="B20" s="22" t="s">
        <v>61</v>
      </c>
      <c r="C20" s="117">
        <f>HLOOKUP(A20,'[3]Summary All'!$C$1:$BC$188,115,FALSE)</f>
        <v>629559549.27611184</v>
      </c>
      <c r="D20" s="71">
        <f>IFERROR(VLOOKUP($A20,'PAU Performance'!$A:$F,6,FALSE),"")</f>
        <v>14.420180589717448</v>
      </c>
      <c r="E20" s="51">
        <f>IFERROR(D20/$D$53*Savings!$C$8*Savings!$C$16,"")</f>
        <v>-2.7163200265113529E-3</v>
      </c>
      <c r="F20" s="88">
        <f t="shared" si="0"/>
        <v>-1710085.2115801636</v>
      </c>
      <c r="G20" s="53">
        <f>IFERROR(F20*Savings!$C$9*Savings!$C$16/$F$53,"")</f>
        <v>-1285253.1902753192</v>
      </c>
      <c r="H20" s="20">
        <f>IFERROR(VLOOKUP(A20,'PAU Performance'!A:C,3,FALSE),"")</f>
        <v>5.0533500000000002E-2</v>
      </c>
      <c r="I20" s="21">
        <f>H20/$H$53*Savings!$C$8*Savings!$C$17</f>
        <v>-2.6384369241781776E-3</v>
      </c>
      <c r="J20" s="88">
        <f t="shared" si="1"/>
        <v>-1661053.1607790643</v>
      </c>
      <c r="K20" s="53">
        <f>IFERROR(J20*Savings!$C$9*Savings!$C$17/$J$53,"")</f>
        <v>-1670120.654315301</v>
      </c>
      <c r="L20" s="88">
        <f t="shared" si="2"/>
        <v>-2955373.8445906201</v>
      </c>
      <c r="M20" s="70">
        <f t="shared" si="4"/>
        <v>-4.6943515478222921E-3</v>
      </c>
    </row>
    <row r="21" spans="1:13" ht="15.75" customHeight="1" x14ac:dyDescent="0.2">
      <c r="A21" s="22">
        <v>210022</v>
      </c>
      <c r="B21" s="22" t="s">
        <v>81</v>
      </c>
      <c r="C21" s="117">
        <f>HLOOKUP(A21,'[3]Summary All'!$C$1:$BC$188,115,FALSE)</f>
        <v>451353197.50351125</v>
      </c>
      <c r="D21" s="71">
        <f>IFERROR(VLOOKUP($A21,'PAU Performance'!$A:$F,6,FALSE),"")</f>
        <v>5.4059076334929008</v>
      </c>
      <c r="E21" s="51">
        <f>IFERROR(D21/$D$53*Savings!$C$8*Savings!$C$16,"")</f>
        <v>-1.0183073003120471E-3</v>
      </c>
      <c r="F21" s="88">
        <f t="shared" si="0"/>
        <v>-459616.25603701075</v>
      </c>
      <c r="G21" s="53">
        <f>IFERROR(F21*Savings!$C$9*Savings!$C$16/$F$53,"")</f>
        <v>-345434.98497839319</v>
      </c>
      <c r="H21" s="20">
        <f>IFERROR(VLOOKUP(A21,'PAU Performance'!A:C,3,FALSE),"")</f>
        <v>5.9265999999999999E-2</v>
      </c>
      <c r="I21" s="21">
        <f>H21/$H$53*Savings!$C$8*Savings!$C$17</f>
        <v>-3.0943750729386221E-3</v>
      </c>
      <c r="J21" s="88">
        <f t="shared" si="1"/>
        <v>-1396656.0834460079</v>
      </c>
      <c r="K21" s="53">
        <f>IFERROR(J21*Savings!$C$9*Savings!$C$17/$J$53,"")</f>
        <v>-1404280.2644824851</v>
      </c>
      <c r="L21" s="88">
        <f t="shared" si="2"/>
        <v>-1749715.2494608783</v>
      </c>
      <c r="M21" s="70">
        <f t="shared" si="4"/>
        <v>-3.8765987681903297E-3</v>
      </c>
    </row>
    <row r="22" spans="1:13" ht="15.75" customHeight="1" x14ac:dyDescent="0.2">
      <c r="A22" s="22">
        <v>210023</v>
      </c>
      <c r="B22" s="22" t="s">
        <v>82</v>
      </c>
      <c r="C22" s="117">
        <f>HLOOKUP(A22,'[3]Summary All'!$C$1:$BC$188,115,FALSE)</f>
        <v>762845011.28010011</v>
      </c>
      <c r="D22" s="71">
        <f>IFERROR(VLOOKUP($A22,'PAU Performance'!$A:$F,6,FALSE),"")</f>
        <v>9.9465305609430281</v>
      </c>
      <c r="E22" s="51">
        <f>IFERROR(D22/$D$53*Savings!$C$8*Savings!$C$16,"")</f>
        <v>-1.873621484065349E-3</v>
      </c>
      <c r="F22" s="88">
        <f t="shared" si="0"/>
        <v>-1429282.802146469</v>
      </c>
      <c r="G22" s="53">
        <f>IFERROR(F22*Savings!$C$9*Savings!$C$16/$F$53,"")</f>
        <v>-1074209.7930704695</v>
      </c>
      <c r="H22" s="20">
        <f>IFERROR(VLOOKUP(A22,'PAU Performance'!A:C,3,FALSE),"")</f>
        <v>5.8047000000000001E-2</v>
      </c>
      <c r="I22" s="21">
        <f>H22/$H$53*Savings!$C$8*Savings!$C$17</f>
        <v>-3.0307290834351605E-3</v>
      </c>
      <c r="J22" s="88">
        <f t="shared" si="1"/>
        <v>-2311976.5618400224</v>
      </c>
      <c r="K22" s="53">
        <f>IFERROR(J22*Savings!$C$9*Savings!$C$17/$J$53,"")</f>
        <v>-2324597.3695452875</v>
      </c>
      <c r="L22" s="88">
        <f t="shared" si="2"/>
        <v>-3398807.162615757</v>
      </c>
      <c r="M22" s="70">
        <f t="shared" si="4"/>
        <v>-4.4554360484213599E-3</v>
      </c>
    </row>
    <row r="23" spans="1:13" ht="15.75" customHeight="1" x14ac:dyDescent="0.2">
      <c r="A23" s="22">
        <v>210024</v>
      </c>
      <c r="B23" s="22" t="s">
        <v>83</v>
      </c>
      <c r="C23" s="117">
        <f>HLOOKUP(A23,'[3]Summary All'!$C$1:$BC$188,115,FALSE)</f>
        <v>503480367.93414611</v>
      </c>
      <c r="D23" s="71">
        <f>IFERROR(VLOOKUP($A23,'PAU Performance'!$A:$F,6,FALSE),"")</f>
        <v>20.530609982396651</v>
      </c>
      <c r="E23" s="51">
        <f>IFERROR(D23/$D$53*Savings!$C$8*Savings!$C$16,"")</f>
        <v>-3.8673376317800083E-3</v>
      </c>
      <c r="F23" s="88">
        <f t="shared" si="0"/>
        <v>-1947128.5737741678</v>
      </c>
      <c r="G23" s="53">
        <f>IFERROR(F23*Savings!$C$9*Savings!$C$16/$F$53,"")</f>
        <v>-1463408.4865321168</v>
      </c>
      <c r="H23" s="20">
        <f>IFERROR(VLOOKUP(A23,'PAU Performance'!A:C,3,FALSE),"")</f>
        <v>7.1007600000000004E-2</v>
      </c>
      <c r="I23" s="21">
        <f>H23/$H$53*Savings!$C$8*Savings!$C$17</f>
        <v>-3.7074232684709031E-3</v>
      </c>
      <c r="J23" s="88">
        <f t="shared" si="1"/>
        <v>-1866614.8312973448</v>
      </c>
      <c r="K23" s="53">
        <f>IFERROR(J23*Savings!$C$9*Savings!$C$17/$J$53,"")</f>
        <v>-1876804.4617782224</v>
      </c>
      <c r="L23" s="88">
        <f t="shared" si="2"/>
        <v>-3340212.9483103389</v>
      </c>
      <c r="M23" s="70">
        <f t="shared" si="4"/>
        <v>-6.6342466579495905E-3</v>
      </c>
    </row>
    <row r="24" spans="1:13" ht="15.75" customHeight="1" x14ac:dyDescent="0.2">
      <c r="A24" s="22">
        <v>210027</v>
      </c>
      <c r="B24" s="22" t="s">
        <v>84</v>
      </c>
      <c r="C24" s="117">
        <f>HLOOKUP(A24,'[3]Summary All'!$C$1:$BC$188,115,FALSE)</f>
        <v>393237898.81323755</v>
      </c>
      <c r="D24" s="71">
        <f>IFERROR(VLOOKUP($A24,'PAU Performance'!$A:$F,6,FALSE),"")</f>
        <v>15.449457014861274</v>
      </c>
      <c r="E24" s="51">
        <f>IFERROR(D24/$D$53*Savings!$C$8*Savings!$C$16,"")</f>
        <v>-2.9102041563972025E-3</v>
      </c>
      <c r="F24" s="88">
        <f t="shared" si="0"/>
        <v>-1144402.5675791865</v>
      </c>
      <c r="G24" s="53">
        <f>IFERROR(F24*Savings!$C$9*Savings!$C$16/$F$53,"")</f>
        <v>-860101.61422384041</v>
      </c>
      <c r="H24" s="20">
        <f>IFERROR(VLOOKUP(A24,'PAU Performance'!A:C,3,FALSE),"")</f>
        <v>5.2852200000000002E-2</v>
      </c>
      <c r="I24" s="21">
        <f>H24/$H$53*Savings!$C$8*Savings!$C$17</f>
        <v>-2.7595000544994881E-3</v>
      </c>
      <c r="J24" s="88">
        <f t="shared" si="1"/>
        <v>-1085140.0032063932</v>
      </c>
      <c r="K24" s="53">
        <f>IFERROR(J24*Savings!$C$9*Savings!$C$17/$J$53,"")</f>
        <v>-1091063.6546567604</v>
      </c>
      <c r="L24" s="88">
        <f t="shared" si="2"/>
        <v>-1951165.2688806008</v>
      </c>
      <c r="M24" s="70">
        <f t="shared" si="4"/>
        <v>-4.9617935472879675E-3</v>
      </c>
    </row>
    <row r="25" spans="1:13" ht="15.75" customHeight="1" x14ac:dyDescent="0.2">
      <c r="A25" s="22">
        <v>210028</v>
      </c>
      <c r="B25" s="22" t="s">
        <v>85</v>
      </c>
      <c r="C25" s="117">
        <f>HLOOKUP(A25,'[3]Summary All'!$C$1:$BC$188,115,FALSE)</f>
        <v>238434966.75705001</v>
      </c>
      <c r="D25" s="71">
        <f>IFERROR(VLOOKUP($A25,'PAU Performance'!$A:$F,6,FALSE),"")</f>
        <v>12.67759261649268</v>
      </c>
      <c r="E25" s="51">
        <f>IFERROR(D25/$D$53*Savings!$C$8*Savings!$C$16,"")</f>
        <v>-2.3880698648591808E-3</v>
      </c>
      <c r="F25" s="88">
        <f t="shared" si="0"/>
        <v>-569399.35884121165</v>
      </c>
      <c r="G25" s="53">
        <f>IFERROR(F25*Savings!$C$9*Savings!$C$16/$F$53,"")</f>
        <v>-427944.95709086081</v>
      </c>
      <c r="H25" s="20">
        <f>IFERROR(VLOOKUP(A25,'PAU Performance'!A:C,3,FALSE),"")</f>
        <v>4.3912199999999998E-2</v>
      </c>
      <c r="I25" s="21">
        <f>H25/$H$53*Savings!$C$8*Savings!$C$17</f>
        <v>-2.2927279903805784E-3</v>
      </c>
      <c r="J25" s="88">
        <f t="shared" si="1"/>
        <v>-546666.52216935123</v>
      </c>
      <c r="K25" s="53">
        <f>IFERROR(J25*Savings!$C$9*Savings!$C$17/$J$53,"")</f>
        <v>-549650.71031774417</v>
      </c>
      <c r="L25" s="88">
        <f t="shared" si="2"/>
        <v>-977595.66740860499</v>
      </c>
      <c r="M25" s="70">
        <f t="shared" si="4"/>
        <v>-4.1000516019309889E-3</v>
      </c>
    </row>
    <row r="26" spans="1:13" ht="15.75" customHeight="1" x14ac:dyDescent="0.2">
      <c r="A26" s="22">
        <v>210029</v>
      </c>
      <c r="B26" s="22" t="s">
        <v>110</v>
      </c>
      <c r="C26" s="117">
        <f>HLOOKUP(A26,'[3]Summary All'!$C$1:$BC$188,115,FALSE)</f>
        <v>837008183.66081452</v>
      </c>
      <c r="D26" s="71">
        <f>IFERROR(VLOOKUP($A26,'PAU Performance'!$A:$F,6,FALSE),"")</f>
        <v>21.985905246446208</v>
      </c>
      <c r="E26" s="51">
        <f>IFERROR(D26/$D$53*Savings!$C$8*Savings!$C$16,"")</f>
        <v>-4.1414706529048417E-3</v>
      </c>
      <c r="F26" s="88">
        <f t="shared" si="0"/>
        <v>-3466444.8288724492</v>
      </c>
      <c r="G26" s="53">
        <f>IFERROR(F26*Savings!$C$9*Savings!$C$16/$F$53,"")</f>
        <v>-2605284.9560080827</v>
      </c>
      <c r="H26" s="20">
        <f>IFERROR(VLOOKUP(A26,'PAU Performance'!A:C,3,FALSE),"")</f>
        <v>5.8600199999999998E-2</v>
      </c>
      <c r="I26" s="21">
        <f>H26/$H$53*Savings!$C$8*Savings!$C$17</f>
        <v>-3.0596125628390282E-3</v>
      </c>
      <c r="J26" s="88">
        <f t="shared" si="1"/>
        <v>-2560920.7539277049</v>
      </c>
      <c r="K26" s="53">
        <f>IFERROR(J26*Savings!$C$9*Savings!$C$17/$J$53,"")</f>
        <v>-2574900.5186524913</v>
      </c>
      <c r="L26" s="88">
        <f t="shared" si="2"/>
        <v>-5180185.4746605735</v>
      </c>
      <c r="M26" s="70">
        <f t="shared" si="4"/>
        <v>-6.1889304976733284E-3</v>
      </c>
    </row>
    <row r="27" spans="1:13" ht="15.75" customHeight="1" x14ac:dyDescent="0.2">
      <c r="A27" s="22">
        <v>210030</v>
      </c>
      <c r="B27" s="22" t="s">
        <v>86</v>
      </c>
      <c r="C27" s="117">
        <f>HLOOKUP(A27,'[3]Summary All'!$C$1:$BC$188,115,FALSE)</f>
        <v>53982690.755440846</v>
      </c>
      <c r="D27" s="71">
        <f>IFERROR(VLOOKUP($A27,'PAU Performance'!$A:$F,6,FALSE),"")</f>
        <v>7.819298541016253</v>
      </c>
      <c r="E27" s="51">
        <f>IFERROR(D27/$D$53*Savings!$C$8*Savings!$C$16,"")</f>
        <v>-1.4729161738361854E-3</v>
      </c>
      <c r="F27" s="88">
        <f t="shared" si="0"/>
        <v>-79511.978320885944</v>
      </c>
      <c r="G27" s="53">
        <f>IFERROR(F27*Savings!$C$9*Savings!$C$16/$F$53,"")</f>
        <v>-59759.024351536071</v>
      </c>
      <c r="H27" s="20">
        <f>IFERROR(VLOOKUP(A27,'PAU Performance'!A:C,3,FALSE),"")</f>
        <v>2.8009699999999998E-2</v>
      </c>
      <c r="I27" s="21">
        <f>H27/$H$53*Savings!$C$8*Savings!$C$17</f>
        <v>-1.4624323807999346E-3</v>
      </c>
      <c r="J27" s="88">
        <f t="shared" si="1"/>
        <v>-78946.03496346598</v>
      </c>
      <c r="K27" s="53">
        <f>IFERROR(J27*Savings!$C$9*Savings!$C$17/$J$53,"")</f>
        <v>-79376.992068660024</v>
      </c>
      <c r="L27" s="88">
        <f t="shared" si="2"/>
        <v>-139136.0164201961</v>
      </c>
      <c r="M27" s="70">
        <f t="shared" si="4"/>
        <v>-2.5774190666139176E-3</v>
      </c>
    </row>
    <row r="28" spans="1:13" ht="15.75" customHeight="1" x14ac:dyDescent="0.2">
      <c r="A28" s="22">
        <v>210032</v>
      </c>
      <c r="B28" s="22" t="s">
        <v>87</v>
      </c>
      <c r="C28" s="117">
        <f>HLOOKUP(A28,'[3]Summary All'!$C$1:$BC$188,115,FALSE)</f>
        <v>205769174.8309373</v>
      </c>
      <c r="D28" s="71">
        <f>IFERROR(VLOOKUP($A28,'PAU Performance'!$A:$F,6,FALSE),"")</f>
        <v>15.858396894618085</v>
      </c>
      <c r="E28" s="51">
        <f>IFERROR(D28/$D$53*Savings!$C$8*Savings!$C$16,"")</f>
        <v>-2.9872358952240138E-3</v>
      </c>
      <c r="F28" s="88">
        <f t="shared" si="0"/>
        <v>-614681.06518560159</v>
      </c>
      <c r="G28" s="53">
        <f>IFERROR(F28*Savings!$C$9*Savings!$C$16/$F$53,"")</f>
        <v>-461977.44690255879</v>
      </c>
      <c r="H28" s="20">
        <f>IFERROR(VLOOKUP(A28,'PAU Performance'!A:C,3,FALSE),"")</f>
        <v>5.6508700000000002E-2</v>
      </c>
      <c r="I28" s="21">
        <f>H28/$H$53*Savings!$C$8*Savings!$C$17</f>
        <v>-2.9504119171897335E-3</v>
      </c>
      <c r="J28" s="88">
        <f t="shared" si="1"/>
        <v>-607103.82561149518</v>
      </c>
      <c r="K28" s="53">
        <f>IFERROR(J28*Savings!$C$9*Savings!$C$17/$J$53,"")</f>
        <v>-610417.93387999572</v>
      </c>
      <c r="L28" s="88">
        <f t="shared" si="2"/>
        <v>-1072395.3807825544</v>
      </c>
      <c r="M28" s="70">
        <f t="shared" si="4"/>
        <v>-5.2116425196516861E-3</v>
      </c>
    </row>
    <row r="29" spans="1:13" ht="15.75" customHeight="1" x14ac:dyDescent="0.2">
      <c r="A29" s="22">
        <v>210033</v>
      </c>
      <c r="B29" s="22" t="s">
        <v>88</v>
      </c>
      <c r="C29" s="117">
        <f>HLOOKUP(A29,'[3]Summary All'!$C$1:$BC$188,115,FALSE)</f>
        <v>280649695.33257455</v>
      </c>
      <c r="D29" s="71">
        <f>IFERROR(VLOOKUP($A29,'PAU Performance'!$A:$F,6,FALSE),"")</f>
        <v>10.980953728361657</v>
      </c>
      <c r="E29" s="51">
        <f>IFERROR(D29/$D$53*Savings!$C$8*Savings!$C$16,"")</f>
        <v>-2.0684751024416764E-3</v>
      </c>
      <c r="F29" s="88">
        <f t="shared" si="0"/>
        <v>-580516.9073032724</v>
      </c>
      <c r="G29" s="53">
        <f>IFERROR(F29*Savings!$C$9*Savings!$C$16/$F$53,"")</f>
        <v>-436300.60190443171</v>
      </c>
      <c r="H29" s="20">
        <f>IFERROR(VLOOKUP(A29,'PAU Performance'!A:C,3,FALSE),"")</f>
        <v>7.3241399999999998E-2</v>
      </c>
      <c r="I29" s="21">
        <f>H29/$H$53*Savings!$C$8*Savings!$C$17</f>
        <v>-3.8240536305322922E-3</v>
      </c>
      <c r="J29" s="88">
        <f t="shared" si="1"/>
        <v>-1073219.4863443135</v>
      </c>
      <c r="K29" s="53">
        <f>IFERROR(J29*Savings!$C$9*Savings!$C$17/$J$53,"")</f>
        <v>-1079078.0650973415</v>
      </c>
      <c r="L29" s="88">
        <f t="shared" si="2"/>
        <v>-1515378.6670017731</v>
      </c>
      <c r="M29" s="70">
        <f t="shared" si="4"/>
        <v>-5.3995379015324575E-3</v>
      </c>
    </row>
    <row r="30" spans="1:13" ht="15.75" customHeight="1" x14ac:dyDescent="0.2">
      <c r="A30" s="22">
        <v>210034</v>
      </c>
      <c r="B30" s="22" t="s">
        <v>89</v>
      </c>
      <c r="C30" s="117">
        <f>HLOOKUP(A30,'[3]Summary All'!$C$1:$BC$188,115,FALSE)</f>
        <v>224405546.86145109</v>
      </c>
      <c r="D30" s="71">
        <f>IFERROR(VLOOKUP($A30,'PAU Performance'!$A:$F,6,FALSE),"")</f>
        <v>21.589878224688821</v>
      </c>
      <c r="E30" s="51">
        <f>IFERROR(D30/$D$53*Savings!$C$8*Savings!$C$16,"")</f>
        <v>-4.0668713007298556E-3</v>
      </c>
      <c r="F30" s="88">
        <f t="shared" si="0"/>
        <v>-912628.47825542418</v>
      </c>
      <c r="G30" s="53">
        <f>IFERROR(F30*Savings!$C$9*Savings!$C$16/$F$53,"")</f>
        <v>-685906.55908312858</v>
      </c>
      <c r="H30" s="20">
        <f>IFERROR(VLOOKUP(A30,'PAU Performance'!A:C,3,FALSE),"")</f>
        <v>7.0613499999999996E-2</v>
      </c>
      <c r="I30" s="21">
        <f>H30/$H$53*Savings!$C$8*Savings!$C$17</f>
        <v>-3.6868466610358616E-3</v>
      </c>
      <c r="J30" s="88">
        <f t="shared" si="1"/>
        <v>-827348.8411640675</v>
      </c>
      <c r="K30" s="53">
        <f>IFERROR(J30*Savings!$C$9*Savings!$C$17/$J$53,"")</f>
        <v>-831865.24102808477</v>
      </c>
      <c r="L30" s="88">
        <f t="shared" si="2"/>
        <v>-1517771.8001112132</v>
      </c>
      <c r="M30" s="70">
        <f t="shared" si="4"/>
        <v>-6.7635217637837261E-3</v>
      </c>
    </row>
    <row r="31" spans="1:13" ht="15.75" customHeight="1" x14ac:dyDescent="0.2">
      <c r="A31" s="22">
        <v>210035</v>
      </c>
      <c r="B31" s="22" t="s">
        <v>90</v>
      </c>
      <c r="C31" s="117">
        <f>HLOOKUP(A31,'[3]Summary All'!$C$1:$BC$188,115,FALSE)</f>
        <v>189551311.55740795</v>
      </c>
      <c r="D31" s="71">
        <f>IFERROR(VLOOKUP($A31,'PAU Performance'!$A:$F,6,FALSE),"")</f>
        <v>10.372146887813859</v>
      </c>
      <c r="E31" s="51">
        <f>IFERROR(D31/$D$53*Savings!$C$8*Savings!$C$16,"")</f>
        <v>-1.9537945543744565E-3</v>
      </c>
      <c r="F31" s="88">
        <f t="shared" si="0"/>
        <v>-370344.32029539964</v>
      </c>
      <c r="G31" s="53">
        <f>IFERROR(F31*Savings!$C$9*Savings!$C$16/$F$53,"")</f>
        <v>-278340.64404321898</v>
      </c>
      <c r="H31" s="20">
        <f>IFERROR(VLOOKUP(A31,'PAU Performance'!A:C,3,FALSE),"")</f>
        <v>7.1127899999999994E-2</v>
      </c>
      <c r="I31" s="21">
        <f>H31/$H$53*Savings!$C$8*Savings!$C$17</f>
        <v>-3.7137043287967975E-3</v>
      </c>
      <c r="J31" s="88">
        <f t="shared" si="1"/>
        <v>-703937.5262598563</v>
      </c>
      <c r="K31" s="53">
        <f>IFERROR(J31*Savings!$C$9*Savings!$C$17/$J$53,"")</f>
        <v>-707780.23829339643</v>
      </c>
      <c r="L31" s="88">
        <f t="shared" si="2"/>
        <v>-986120.88233661535</v>
      </c>
      <c r="M31" s="70">
        <f t="shared" si="4"/>
        <v>-5.2023954581710006E-3</v>
      </c>
    </row>
    <row r="32" spans="1:13" ht="15.75" customHeight="1" x14ac:dyDescent="0.2">
      <c r="A32" s="22">
        <v>210037</v>
      </c>
      <c r="B32" s="22" t="s">
        <v>91</v>
      </c>
      <c r="C32" s="117">
        <f>HLOOKUP(A32,'[3]Summary All'!$C$1:$BC$188,115,FALSE)</f>
        <v>295917031.88321793</v>
      </c>
      <c r="D32" s="71">
        <f>IFERROR(VLOOKUP($A32,'PAU Performance'!$A:$F,6,FALSE),"")</f>
        <v>9.5419635823695792</v>
      </c>
      <c r="E32" s="51">
        <f>IFERROR(D32/$D$53*Savings!$C$8*Savings!$C$16,"")</f>
        <v>-1.797413465786586E-3</v>
      </c>
      <c r="F32" s="88">
        <f t="shared" si="0"/>
        <v>-531885.25786249444</v>
      </c>
      <c r="G32" s="53">
        <f>IFERROR(F32*Savings!$C$9*Savings!$C$16/$F$53,"")</f>
        <v>-399750.3866468214</v>
      </c>
      <c r="H32" s="20">
        <f>IFERROR(VLOOKUP(A32,'PAU Performance'!A:C,3,FALSE),"")</f>
        <v>5.0232499999999999E-2</v>
      </c>
      <c r="I32" s="21">
        <f>H32/$H$53*Savings!$C$8*Savings!$C$17</f>
        <v>-2.6227212204533684E-3</v>
      </c>
      <c r="J32" s="88">
        <f t="shared" si="1"/>
        <v>-776107.87901369168</v>
      </c>
      <c r="K32" s="53">
        <f>IFERROR(J32*Savings!$C$9*Savings!$C$17/$J$53,"")</f>
        <v>-780344.56050140422</v>
      </c>
      <c r="L32" s="88">
        <f t="shared" si="2"/>
        <v>-1180094.9471482257</v>
      </c>
      <c r="M32" s="70">
        <f t="shared" si="4"/>
        <v>-3.9879250600686747E-3</v>
      </c>
    </row>
    <row r="33" spans="1:13" ht="15.75" customHeight="1" x14ac:dyDescent="0.2">
      <c r="A33" s="22">
        <v>210038</v>
      </c>
      <c r="B33" s="22" t="s">
        <v>92</v>
      </c>
      <c r="C33" s="117">
        <f>HLOOKUP(A33,'[3]Summary All'!$C$1:$BC$188,115,FALSE)</f>
        <v>275707181.62112081</v>
      </c>
      <c r="D33" s="71">
        <f>IFERROR(VLOOKUP($A33,'PAU Performance'!$A:$F,6,FALSE),"")</f>
        <v>28.440376965847346</v>
      </c>
      <c r="E33" s="51">
        <f>IFERROR(D33/$D$53*Savings!$C$8*Savings!$C$16,"")</f>
        <v>-5.3572952871998002E-3</v>
      </c>
      <c r="F33" s="88">
        <f t="shared" si="0"/>
        <v>-1477044.7847459698</v>
      </c>
      <c r="G33" s="53">
        <f>IFERROR(F33*Savings!$C$9*Savings!$C$16/$F$53,"")</f>
        <v>-1110106.3905582402</v>
      </c>
      <c r="H33" s="20">
        <f>IFERROR(VLOOKUP(A33,'PAU Performance'!A:C,3,FALSE),"")</f>
        <v>5.6804399999999998E-2</v>
      </c>
      <c r="I33" s="21">
        <f>H33/$H$53*Savings!$C$8*Savings!$C$17</f>
        <v>-2.9658508992210491E-3</v>
      </c>
      <c r="J33" s="88">
        <f t="shared" si="1"/>
        <v>-817706.3925327023</v>
      </c>
      <c r="K33" s="53">
        <f>IFERROR(J33*Savings!$C$9*Savings!$C$17/$J$53,"")</f>
        <v>-822170.15540550044</v>
      </c>
      <c r="L33" s="88">
        <f t="shared" si="2"/>
        <v>-1932276.5459637407</v>
      </c>
      <c r="M33" s="70">
        <f t="shared" si="4"/>
        <v>-7.008437482847624E-3</v>
      </c>
    </row>
    <row r="34" spans="1:13" ht="15.75" customHeight="1" x14ac:dyDescent="0.2">
      <c r="A34" s="22">
        <v>210039</v>
      </c>
      <c r="B34" s="22" t="s">
        <v>93</v>
      </c>
      <c r="C34" s="117">
        <f>HLOOKUP(A34,'[3]Summary All'!$C$1:$BC$188,115,FALSE)</f>
        <v>187887770.00043967</v>
      </c>
      <c r="D34" s="71">
        <f>IFERROR(VLOOKUP($A34,'PAU Performance'!$A:$F,6,FALSE),"")</f>
        <v>12.166363528859113</v>
      </c>
      <c r="E34" s="51">
        <f>IFERROR(D34/$D$53*Savings!$C$8*Savings!$C$16,"")</f>
        <v>-2.2917699745606921E-3</v>
      </c>
      <c r="F34" s="88">
        <f t="shared" si="0"/>
        <v>-430595.54987417278</v>
      </c>
      <c r="G34" s="53">
        <f>IFERROR(F34*Savings!$C$9*Savings!$C$16/$F$53,"")</f>
        <v>-323623.81736683019</v>
      </c>
      <c r="H34" s="20">
        <f>IFERROR(VLOOKUP(A34,'PAU Performance'!A:C,3,FALSE),"")</f>
        <v>5.3378399999999999E-2</v>
      </c>
      <c r="I34" s="21">
        <f>H34/$H$53*Savings!$C$8*Savings!$C$17</f>
        <v>-2.7869738196157488E-3</v>
      </c>
      <c r="J34" s="88">
        <f t="shared" si="1"/>
        <v>-523638.29601721064</v>
      </c>
      <c r="K34" s="53">
        <f>IFERROR(J34*Savings!$C$9*Savings!$C$17/$J$53,"")</f>
        <v>-526496.77579171408</v>
      </c>
      <c r="L34" s="88">
        <f t="shared" si="2"/>
        <v>-850120.59315854427</v>
      </c>
      <c r="M34" s="70">
        <f t="shared" si="4"/>
        <v>-4.5246191019061802E-3</v>
      </c>
    </row>
    <row r="35" spans="1:13" ht="15.75" customHeight="1" x14ac:dyDescent="0.2">
      <c r="A35" s="22">
        <v>210040</v>
      </c>
      <c r="B35" s="22" t="s">
        <v>94</v>
      </c>
      <c r="C35" s="117">
        <f>HLOOKUP(A35,'[3]Summary All'!$C$1:$BC$188,115,FALSE)</f>
        <v>310598806.37138766</v>
      </c>
      <c r="D35" s="71">
        <f>IFERROR(VLOOKUP($A35,'PAU Performance'!$A:$F,6,FALSE),"")</f>
        <v>14.947667718395321</v>
      </c>
      <c r="E35" s="51">
        <f>IFERROR(D35/$D$53*Savings!$C$8*Savings!$C$16,"")</f>
        <v>-2.8156824334132726E-3</v>
      </c>
      <c r="F35" s="88">
        <f t="shared" si="0"/>
        <v>-874547.60293904669</v>
      </c>
      <c r="G35" s="53">
        <f>IFERROR(F35*Savings!$C$9*Savings!$C$16/$F$53,"")</f>
        <v>-657286.0165759949</v>
      </c>
      <c r="H35" s="20">
        <f>IFERROR(VLOOKUP(A35,'PAU Performance'!A:C,3,FALSE),"")</f>
        <v>9.0075799999999998E-2</v>
      </c>
      <c r="I35" s="21">
        <f>H35/$H$53*Savings!$C$8*Savings!$C$17</f>
        <v>-4.7030052676915049E-3</v>
      </c>
      <c r="J35" s="88">
        <f t="shared" si="1"/>
        <v>-1460747.82250333</v>
      </c>
      <c r="K35" s="53">
        <f>IFERROR(J35*Savings!$C$9*Savings!$C$17/$J$53,"")</f>
        <v>-1468721.8727934535</v>
      </c>
      <c r="L35" s="88">
        <f t="shared" si="2"/>
        <v>-2126007.8893694486</v>
      </c>
      <c r="M35" s="70">
        <f t="shared" si="4"/>
        <v>-6.8448681893109051E-3</v>
      </c>
    </row>
    <row r="36" spans="1:13" ht="15.75" customHeight="1" x14ac:dyDescent="0.2">
      <c r="A36" s="22">
        <v>210043</v>
      </c>
      <c r="B36" s="22" t="s">
        <v>95</v>
      </c>
      <c r="C36" s="117">
        <f>HLOOKUP(A36,'[3]Summary All'!$C$1:$BC$188,115,FALSE)</f>
        <v>538290321.51618409</v>
      </c>
      <c r="D36" s="71">
        <f>IFERROR(VLOOKUP($A36,'PAU Performance'!$A:$F,6,FALSE),"")</f>
        <v>11.603079431364165</v>
      </c>
      <c r="E36" s="51">
        <f>IFERROR(D36/$D$53*Savings!$C$8*Savings!$C$16,"")</f>
        <v>-2.1856645159555525E-3</v>
      </c>
      <c r="F36" s="88">
        <f t="shared" si="0"/>
        <v>-1176522.0550202292</v>
      </c>
      <c r="G36" s="53">
        <f>IFERROR(F36*Savings!$C$9*Savings!$C$16/$F$53,"")</f>
        <v>-884241.74094036978</v>
      </c>
      <c r="H36" s="20">
        <f>IFERROR(VLOOKUP(A36,'PAU Performance'!A:C,3,FALSE),"")</f>
        <v>8.2051799999999994E-2</v>
      </c>
      <c r="I36" s="21">
        <f>H36/$H$53*Savings!$C$8*Savings!$C$17</f>
        <v>-4.2840590660706852E-3</v>
      </c>
      <c r="J36" s="88">
        <f t="shared" si="1"/>
        <v>-2306067.5320695126</v>
      </c>
      <c r="K36" s="53">
        <f>IFERROR(J36*Savings!$C$9*Savings!$C$17/$J$53,"")</f>
        <v>-2318656.0830773315</v>
      </c>
      <c r="L36" s="88">
        <f t="shared" si="2"/>
        <v>-3202897.8240177012</v>
      </c>
      <c r="M36" s="70">
        <f t="shared" si="4"/>
        <v>-5.9501308048716308E-3</v>
      </c>
    </row>
    <row r="37" spans="1:13" ht="15.75" customHeight="1" x14ac:dyDescent="0.2">
      <c r="A37" s="22">
        <v>210044</v>
      </c>
      <c r="B37" s="22" t="s">
        <v>96</v>
      </c>
      <c r="C37" s="117">
        <f>HLOOKUP(A37,'[3]Summary All'!$C$1:$BC$188,115,FALSE)</f>
        <v>520665135.76263523</v>
      </c>
      <c r="D37" s="71">
        <f>IFERROR(VLOOKUP($A37,'PAU Performance'!$A:$F,6,FALSE),"")</f>
        <v>11.217987280234624</v>
      </c>
      <c r="E37" s="51">
        <f>IFERROR(D37/$D$53*Savings!$C$8*Savings!$C$16,"")</f>
        <v>-2.1131249582393755E-3</v>
      </c>
      <c r="F37" s="88">
        <f t="shared" si="0"/>
        <v>-1100230.4932651173</v>
      </c>
      <c r="G37" s="53">
        <f>IFERROR(F37*Savings!$C$9*Savings!$C$16/$F$53,"")</f>
        <v>-826903.09344324318</v>
      </c>
      <c r="H37" s="20">
        <f>IFERROR(VLOOKUP(A37,'PAU Performance'!A:C,3,FALSE),"")</f>
        <v>4.4941399999999999E-2</v>
      </c>
      <c r="I37" s="21">
        <f>H37/$H$53*Savings!$C$8*Savings!$C$17</f>
        <v>-2.3464642105585631E-3</v>
      </c>
      <c r="J37" s="88">
        <f t="shared" si="1"/>
        <v>-1221722.1067526389</v>
      </c>
      <c r="K37" s="53">
        <f>IFERROR(J37*Savings!$C$9*Savings!$C$17/$J$53,"")</f>
        <v>-1228391.3438171898</v>
      </c>
      <c r="L37" s="88">
        <f t="shared" si="2"/>
        <v>-2055294.4372604331</v>
      </c>
      <c r="M37" s="70">
        <f t="shared" si="4"/>
        <v>-3.9474401032248418E-3</v>
      </c>
    </row>
    <row r="38" spans="1:13" ht="15.75" customHeight="1" x14ac:dyDescent="0.2">
      <c r="A38" s="22">
        <v>210045</v>
      </c>
      <c r="B38" s="22" t="s">
        <v>198</v>
      </c>
      <c r="C38" s="117">
        <f>HLOOKUP(A38,'[3]Summary All'!$C$1:$BC$188,115,FALSE)</f>
        <v>0</v>
      </c>
      <c r="D38" s="71"/>
      <c r="E38" s="51"/>
      <c r="F38" s="88"/>
      <c r="G38" s="53"/>
      <c r="H38" s="20"/>
      <c r="I38" s="21"/>
      <c r="J38" s="88"/>
      <c r="K38" s="53"/>
      <c r="L38" s="88"/>
      <c r="M38" s="70"/>
    </row>
    <row r="39" spans="1:13" ht="15.75" customHeight="1" x14ac:dyDescent="0.2">
      <c r="A39" s="22">
        <v>210048</v>
      </c>
      <c r="B39" s="22" t="s">
        <v>98</v>
      </c>
      <c r="C39" s="117">
        <f>HLOOKUP(A39,'[3]Summary All'!$C$1:$BC$188,115,FALSE)</f>
        <v>389779107.95348483</v>
      </c>
      <c r="D39" s="71">
        <f>IFERROR(VLOOKUP($A39,'PAU Performance'!$A:$F,6,FALSE),"")</f>
        <v>7.2904671482664485</v>
      </c>
      <c r="E39" s="51">
        <f>IFERROR(D39/$D$53*Savings!$C$8*Savings!$C$16,"")</f>
        <v>-1.3733005487864903E-3</v>
      </c>
      <c r="F39" s="88">
        <f t="shared" si="0"/>
        <v>-535283.86285802932</v>
      </c>
      <c r="G39" s="53">
        <f>IFERROR(F39*Savings!$C$9*Savings!$C$16/$F$53,"")</f>
        <v>-402304.68504284153</v>
      </c>
      <c r="H39" s="20">
        <f>IFERROR(VLOOKUP(A39,'PAU Performance'!A:C,3,FALSE),"")</f>
        <v>7.0862599999999998E-2</v>
      </c>
      <c r="I39" s="21">
        <f>H39/$H$53*Savings!$C$8*Savings!$C$17</f>
        <v>-3.6998525806300475E-3</v>
      </c>
      <c r="J39" s="88">
        <f t="shared" si="1"/>
        <v>-1442125.2384373788</v>
      </c>
      <c r="K39" s="53">
        <f>IFERROR(J39*Savings!$C$9*Savings!$C$17/$J$53,"")</f>
        <v>-1449997.6302347861</v>
      </c>
      <c r="L39" s="88">
        <f t="shared" si="2"/>
        <v>-1852302.3152776277</v>
      </c>
      <c r="M39" s="70">
        <f t="shared" si="4"/>
        <v>-4.7521847053400212E-3</v>
      </c>
    </row>
    <row r="40" spans="1:13" ht="15.75" customHeight="1" x14ac:dyDescent="0.2">
      <c r="A40" s="22">
        <v>210049</v>
      </c>
      <c r="B40" s="22" t="s">
        <v>99</v>
      </c>
      <c r="C40" s="117">
        <f>HLOOKUP(A40,'[3]Summary All'!$C$1:$BC$188,115,FALSE)</f>
        <v>452880561.35930246</v>
      </c>
      <c r="D40" s="71">
        <f>IFERROR(VLOOKUP($A40,'PAU Performance'!$A:$F,6,FALSE),"")</f>
        <v>10.939337894338966</v>
      </c>
      <c r="E40" s="51">
        <f>IFERROR(D40/$D$53*Savings!$C$8*Savings!$C$16,"")</f>
        <v>-2.060635954889224E-3</v>
      </c>
      <c r="F40" s="88">
        <f t="shared" si="0"/>
        <v>-933221.968007394</v>
      </c>
      <c r="G40" s="53">
        <f>IFERROR(F40*Savings!$C$9*Savings!$C$16/$F$53,"")</f>
        <v>-701384.06173819478</v>
      </c>
      <c r="H40" s="20">
        <f>IFERROR(VLOOKUP(A40,'PAU Performance'!A:C,3,FALSE),"")</f>
        <v>7.6530799999999996E-2</v>
      </c>
      <c r="I40" s="21">
        <f>H40/$H$53*Savings!$C$8*Savings!$C$17</f>
        <v>-3.9957986000751034E-3</v>
      </c>
      <c r="J40" s="88">
        <f t="shared" si="1"/>
        <v>-1809619.5130807278</v>
      </c>
      <c r="K40" s="53">
        <f>IFERROR(J40*Savings!$C$9*Savings!$C$17/$J$53,"")</f>
        <v>-1819498.0128333855</v>
      </c>
      <c r="L40" s="88">
        <f t="shared" si="2"/>
        <v>-2520882.0745715802</v>
      </c>
      <c r="M40" s="70">
        <f t="shared" si="4"/>
        <v>-5.5663287181177655E-3</v>
      </c>
    </row>
    <row r="41" spans="1:13" s="10" customFormat="1" ht="15.75" customHeight="1" x14ac:dyDescent="0.2">
      <c r="A41" s="22">
        <v>210051</v>
      </c>
      <c r="B41" s="22" t="s">
        <v>100</v>
      </c>
      <c r="C41" s="117">
        <f>HLOOKUP(A41,'[3]Summary All'!$C$1:$BC$188,115,FALSE)</f>
        <v>311236650.65650415</v>
      </c>
      <c r="D41" s="71">
        <f>IFERROR(VLOOKUP($A41,'PAU Performance'!$A:$F,6,FALSE),"")</f>
        <v>12.714501863821051</v>
      </c>
      <c r="E41" s="51">
        <f>IFERROR(D41/$D$53*Savings!$C$8*Savings!$C$16,"")</f>
        <v>-2.3950224357411989E-3</v>
      </c>
      <c r="F41" s="88">
        <f t="shared" si="0"/>
        <v>-745418.76114727324</v>
      </c>
      <c r="G41" s="53">
        <f>IFERROR(F41*Savings!$C$9*Savings!$C$16/$F$53,"")</f>
        <v>-560236.31709576864</v>
      </c>
      <c r="H41" s="20">
        <f>IFERROR(VLOOKUP(A41,'PAU Performance'!A:C,3,FALSE),"")</f>
        <v>8.3266900000000005E-2</v>
      </c>
      <c r="I41" s="21">
        <f>H41/$H$53*Savings!$C$8*Savings!$C$17</f>
        <v>-4.3475014301770486E-3</v>
      </c>
      <c r="J41" s="88">
        <f t="shared" si="1"/>
        <v>-1353101.7838526664</v>
      </c>
      <c r="K41" s="53">
        <f>IFERROR(J41*Savings!$C$9*Savings!$C$17/$J$53,"")</f>
        <v>-1360488.2070982654</v>
      </c>
      <c r="L41" s="88">
        <f t="shared" si="2"/>
        <v>-1920724.524194034</v>
      </c>
      <c r="M41" s="70">
        <f t="shared" si="4"/>
        <v>-6.1712671696683907E-3</v>
      </c>
    </row>
    <row r="42" spans="1:13" s="10" customFormat="1" ht="15.75" customHeight="1" x14ac:dyDescent="0.2">
      <c r="A42" s="22">
        <v>210055</v>
      </c>
      <c r="B42" s="22" t="s">
        <v>168</v>
      </c>
      <c r="C42" s="117">
        <f>HLOOKUP(A42,'[3]Summary All'!$C$1:$BC$188,115,FALSE)</f>
        <v>43394132.391841955</v>
      </c>
      <c r="D42" s="71"/>
      <c r="E42" s="51"/>
      <c r="F42" s="88"/>
      <c r="G42" s="53"/>
      <c r="H42" s="20"/>
      <c r="I42" s="21"/>
      <c r="J42" s="88"/>
      <c r="K42" s="53"/>
      <c r="L42" s="88"/>
      <c r="M42" s="70"/>
    </row>
    <row r="43" spans="1:13" ht="15.75" customHeight="1" x14ac:dyDescent="0.2">
      <c r="A43" s="22">
        <v>210056</v>
      </c>
      <c r="B43" s="22" t="s">
        <v>101</v>
      </c>
      <c r="C43" s="117">
        <f>HLOOKUP(A43,'[3]Summary All'!$C$1:$BC$188,115,FALSE)</f>
        <v>318721362.59933156</v>
      </c>
      <c r="D43" s="71">
        <f>IFERROR(VLOOKUP($A43,'PAU Performance'!$A:$F,6,FALSE),"")</f>
        <v>20.441661391766957</v>
      </c>
      <c r="E43" s="51">
        <f>IFERROR(D43/$D$53*Savings!$C$8*Savings!$C$16,"")</f>
        <v>-3.8505824436910539E-3</v>
      </c>
      <c r="F43" s="88">
        <f t="shared" ref="F43:F51" si="5">IFERROR(E43*$C43,"")</f>
        <v>-1227262.8832542766</v>
      </c>
      <c r="G43" s="53">
        <f>IFERROR(F43*Savings!$C$9*Savings!$C$16/$F$53,"")</f>
        <v>-922377.15718945907</v>
      </c>
      <c r="H43" s="20">
        <f>IFERROR(VLOOKUP(A43,'PAU Performance'!A:C,3,FALSE),"")</f>
        <v>7.6329800000000003E-2</v>
      </c>
      <c r="I43" s="21">
        <f>H43/$H$53*Savings!$C$8*Savings!$C$17</f>
        <v>-3.9853040603784707E-3</v>
      </c>
      <c r="J43" s="88">
        <f t="shared" si="1"/>
        <v>-1270201.5404964748</v>
      </c>
      <c r="K43" s="53">
        <f>IFERROR(J43*Savings!$C$9*Savings!$C$17/$J$53,"")</f>
        <v>-1277135.4210790612</v>
      </c>
      <c r="L43" s="88">
        <f t="shared" si="2"/>
        <v>-2199512.5782685205</v>
      </c>
      <c r="M43" s="70">
        <f t="shared" si="4"/>
        <v>-6.90105162807538E-3</v>
      </c>
    </row>
    <row r="44" spans="1:13" ht="15.75" customHeight="1" x14ac:dyDescent="0.2">
      <c r="A44" s="22">
        <v>210057</v>
      </c>
      <c r="B44" s="22" t="s">
        <v>102</v>
      </c>
      <c r="C44" s="117">
        <f>HLOOKUP(A44,'[3]Summary All'!$C$1:$BC$188,115,FALSE)</f>
        <v>536303051.37910253</v>
      </c>
      <c r="D44" s="71">
        <f>IFERROR(VLOOKUP($A44,'PAU Performance'!$A:$F,6,FALSE),"")</f>
        <v>7.2602180411884687</v>
      </c>
      <c r="E44" s="51">
        <f>IFERROR(D44/$D$53*Savings!$C$8*Savings!$C$16,"")</f>
        <v>-1.3676025441860076E-3</v>
      </c>
      <c r="F44" s="88">
        <f t="shared" si="5"/>
        <v>-733449.41752077977</v>
      </c>
      <c r="G44" s="53">
        <f>IFERROR(F44*Savings!$C$9*Savings!$C$16/$F$53,"")</f>
        <v>-551240.48637500743</v>
      </c>
      <c r="H44" s="20">
        <f>IFERROR(VLOOKUP(A44,'PAU Performance'!A:C,3,FALSE),"")</f>
        <v>6.4084199999999994E-2</v>
      </c>
      <c r="I44" s="21">
        <f>H44/$H$53*Savings!$C$8*Savings!$C$17</f>
        <v>-3.3459411981441841E-3</v>
      </c>
      <c r="J44" s="88">
        <f t="shared" si="1"/>
        <v>-1794438.4742997761</v>
      </c>
      <c r="K44" s="53">
        <f>IFERROR(J44*Savings!$C$9*Savings!$C$17/$J$53,"")</f>
        <v>-1804234.1025500221</v>
      </c>
      <c r="L44" s="88">
        <f t="shared" si="2"/>
        <v>-2355474.5889250296</v>
      </c>
      <c r="M44" s="70">
        <f t="shared" si="4"/>
        <v>-4.3920588981694771E-3</v>
      </c>
    </row>
    <row r="45" spans="1:13" ht="15.75" customHeight="1" x14ac:dyDescent="0.2">
      <c r="A45" s="22">
        <v>210058</v>
      </c>
      <c r="B45" s="22" t="s">
        <v>103</v>
      </c>
      <c r="C45" s="117">
        <f>HLOOKUP(A45,'[3]Summary All'!$C$1:$BC$188,115,FALSE)</f>
        <v>150854074.76901859</v>
      </c>
      <c r="D45" s="71">
        <f>IFERROR(VLOOKUP($A45,'PAU Performance'!$A:$F,6,FALSE),"")</f>
        <v>0</v>
      </c>
      <c r="E45" s="51">
        <f>IFERROR(D45/$D$53*Savings!$C$8*Savings!$C$16,"")</f>
        <v>0</v>
      </c>
      <c r="F45" s="88">
        <f t="shared" si="5"/>
        <v>0</v>
      </c>
      <c r="G45" s="53">
        <f>IFERROR(F45*Savings!$C$9*Savings!$C$16/$F$53,"")</f>
        <v>0</v>
      </c>
      <c r="H45" s="20">
        <f>IFERROR(VLOOKUP(A45,'PAU Performance'!A:C,3,FALSE),"")</f>
        <v>8.9154000000000004E-3</v>
      </c>
      <c r="I45" s="21">
        <f>H45/$H$53*Savings!$C$8*Savings!$C$17</f>
        <v>-4.6548765776797821E-4</v>
      </c>
      <c r="J45" s="88">
        <f t="shared" si="1"/>
        <v>-70220.709928985918</v>
      </c>
      <c r="K45" s="53">
        <f>IFERROR(J45*Savings!$C$9*Savings!$C$17/$J$53,"")</f>
        <v>-70604.036512641062</v>
      </c>
      <c r="L45" s="88">
        <f t="shared" si="2"/>
        <v>-70604.036512641062</v>
      </c>
      <c r="M45" s="70">
        <f t="shared" si="4"/>
        <v>-4.6802870005829801E-4</v>
      </c>
    </row>
    <row r="46" spans="1:13" ht="15.75" customHeight="1" x14ac:dyDescent="0.2">
      <c r="A46" s="22">
        <v>210060</v>
      </c>
      <c r="B46" s="22" t="s">
        <v>104</v>
      </c>
      <c r="C46" s="117">
        <f>HLOOKUP(A46,'[3]Summary All'!$C$1:$BC$188,115,FALSE)</f>
        <v>69106162.451913446</v>
      </c>
      <c r="D46" s="71">
        <f>IFERROR(VLOOKUP($A46,'PAU Performance'!$A:$F,6,FALSE),"")</f>
        <v>11.873030561027496</v>
      </c>
      <c r="E46" s="51">
        <f>IFERROR(D46/$D$53*Savings!$C$8*Savings!$C$16,"")</f>
        <v>-2.2365150344439782E-3</v>
      </c>
      <c r="F46" s="88">
        <f t="shared" si="5"/>
        <v>-154556.97129643234</v>
      </c>
      <c r="G46" s="53">
        <f>IFERROR(F46*Savings!$C$9*Savings!$C$16/$F$53,"")</f>
        <v>-116160.78490876932</v>
      </c>
      <c r="H46" s="20">
        <f>IFERROR(VLOOKUP(A46,'PAU Performance'!A:C,3,FALSE),"")</f>
        <v>5.43545E-2</v>
      </c>
      <c r="I46" s="21">
        <f>H46/$H$53*Savings!$C$8*Savings!$C$17</f>
        <v>-2.8379376016947721E-3</v>
      </c>
      <c r="J46" s="88">
        <f t="shared" si="1"/>
        <v>-196118.97693111256</v>
      </c>
      <c r="K46" s="53">
        <f>IFERROR(J46*Savings!$C$9*Savings!$C$17/$J$53,"")</f>
        <v>-197189.56732378979</v>
      </c>
      <c r="L46" s="88">
        <f t="shared" si="2"/>
        <v>-313350.35223255912</v>
      </c>
      <c r="M46" s="70">
        <f t="shared" si="4"/>
        <v>-4.5343329902105267E-3</v>
      </c>
    </row>
    <row r="47" spans="1:13" ht="15.75" customHeight="1" x14ac:dyDescent="0.2">
      <c r="A47" s="22">
        <v>210061</v>
      </c>
      <c r="B47" s="22" t="s">
        <v>105</v>
      </c>
      <c r="C47" s="117">
        <f>HLOOKUP(A47,'[3]Summary All'!$C$1:$BC$188,115,FALSE)</f>
        <v>136431776.89364532</v>
      </c>
      <c r="D47" s="71">
        <f>IFERROR(VLOOKUP($A47,'PAU Performance'!$A:$F,6,FALSE),"")</f>
        <v>11.363653468809028</v>
      </c>
      <c r="E47" s="51">
        <f>IFERROR(D47/$D$53*Savings!$C$8*Savings!$C$16,"")</f>
        <v>-2.1405640033157159E-3</v>
      </c>
      <c r="F47" s="88">
        <f t="shared" si="5"/>
        <v>-292040.95052693802</v>
      </c>
      <c r="G47" s="53">
        <f>IFERROR(F47*Savings!$C$9*Savings!$C$16/$F$53,"")</f>
        <v>-219489.97676493193</v>
      </c>
      <c r="H47" s="20">
        <f>IFERROR(VLOOKUP(A47,'PAU Performance'!A:C,3,FALSE),"")</f>
        <v>4.37986E-2</v>
      </c>
      <c r="I47" s="21">
        <f>H47/$H$53*Savings!$C$8*Savings!$C$17</f>
        <v>-2.286796748044571E-3</v>
      </c>
      <c r="J47" s="88">
        <f t="shared" si="1"/>
        <v>-311991.74373033055</v>
      </c>
      <c r="K47" s="53">
        <f>IFERROR(J47*Savings!$C$9*Savings!$C$17/$J$53,"")</f>
        <v>-313694.8699074043</v>
      </c>
      <c r="L47" s="88">
        <f t="shared" si="2"/>
        <v>-533184.84667233622</v>
      </c>
      <c r="M47" s="70">
        <f t="shared" si="4"/>
        <v>-3.9080693575366809E-3</v>
      </c>
    </row>
    <row r="48" spans="1:13" ht="15.75" customHeight="1" x14ac:dyDescent="0.2">
      <c r="A48" s="22">
        <v>210062</v>
      </c>
      <c r="B48" s="22" t="s">
        <v>106</v>
      </c>
      <c r="C48" s="117">
        <f>HLOOKUP(A48,'[3]Summary All'!$C$1:$BC$188,115,FALSE)</f>
        <v>342698160.72780275</v>
      </c>
      <c r="D48" s="71">
        <f>IFERROR(VLOOKUP($A48,'PAU Performance'!$A:$F,6,FALSE),"")</f>
        <v>12.207631147967504</v>
      </c>
      <c r="E48" s="51">
        <f>IFERROR(D48/$D$53*Savings!$C$8*Savings!$C$16,"")</f>
        <v>-2.2995435290965134E-3</v>
      </c>
      <c r="F48" s="88">
        <f t="shared" si="5"/>
        <v>-788049.33793489565</v>
      </c>
      <c r="G48" s="53">
        <f>IFERROR(F48*Savings!$C$9*Savings!$C$16/$F$53,"")</f>
        <v>-592276.29057109065</v>
      </c>
      <c r="H48" s="20">
        <f>IFERROR(VLOOKUP(A48,'PAU Performance'!A:C,3,FALSE),"")</f>
        <v>7.0959400000000006E-2</v>
      </c>
      <c r="I48" s="21">
        <f>H48/$H$53*Savings!$C$8*Savings!$C$17</f>
        <v>-3.7049066674093223E-3</v>
      </c>
      <c r="J48" s="88">
        <f t="shared" si="1"/>
        <v>-1269664.7005893479</v>
      </c>
      <c r="K48" s="53">
        <f>IFERROR(J48*Savings!$C$9*Savings!$C$17/$J$53,"")</f>
        <v>-1276595.6506261199</v>
      </c>
      <c r="L48" s="88">
        <f t="shared" si="2"/>
        <v>-1868871.9411972105</v>
      </c>
      <c r="M48" s="70">
        <f t="shared" si="4"/>
        <v>-5.4534052275863028E-3</v>
      </c>
    </row>
    <row r="49" spans="1:14" ht="15.75" customHeight="1" x14ac:dyDescent="0.2">
      <c r="A49" s="22">
        <v>210063</v>
      </c>
      <c r="B49" s="22" t="s">
        <v>107</v>
      </c>
      <c r="C49" s="117">
        <f>HLOOKUP(A49,'[3]Summary All'!$C$1:$BC$188,115,FALSE)</f>
        <v>485998460.31691992</v>
      </c>
      <c r="D49" s="71">
        <f>IFERROR(VLOOKUP($A49,'PAU Performance'!$A:$F,6,FALSE),"")</f>
        <v>11.686489458092408</v>
      </c>
      <c r="E49" s="51">
        <f>IFERROR(D49/$D$53*Savings!$C$8*Savings!$C$16,"")</f>
        <v>-2.2013764083693918E-3</v>
      </c>
      <c r="F49" s="88">
        <f t="shared" si="5"/>
        <v>-1069865.5450455155</v>
      </c>
      <c r="G49" s="53">
        <f>IFERROR(F49*Savings!$C$9*Savings!$C$16/$F$53,"")</f>
        <v>-804081.63033280184</v>
      </c>
      <c r="H49" s="20">
        <f>IFERROR(VLOOKUP(A49,'PAU Performance'!A:C,3,FALSE),"")</f>
        <v>6.0291400000000002E-2</v>
      </c>
      <c r="I49" s="21">
        <f>H49/$H$53*Savings!$C$8*Savings!$C$17</f>
        <v>-3.1479128888835363E-3</v>
      </c>
      <c r="J49" s="88">
        <f t="shared" si="1"/>
        <v>-1529880.817209186</v>
      </c>
      <c r="K49" s="53">
        <f>IFERROR(J49*Savings!$C$9*Savings!$C$17/$J$53,"")</f>
        <v>-1538232.2563736921</v>
      </c>
      <c r="L49" s="88">
        <f t="shared" si="2"/>
        <v>-2342313.8867064938</v>
      </c>
      <c r="M49" s="70">
        <f t="shared" si="4"/>
        <v>-4.8195911673857344E-3</v>
      </c>
    </row>
    <row r="50" spans="1:14" s="11" customFormat="1" ht="15.75" customHeight="1" x14ac:dyDescent="0.2">
      <c r="A50" s="22">
        <v>210064</v>
      </c>
      <c r="B50" s="22" t="s">
        <v>108</v>
      </c>
      <c r="C50" s="117">
        <f>HLOOKUP(A50,'[3]Summary All'!$C$1:$BC$188,115,FALSE)</f>
        <v>73711476.718216836</v>
      </c>
      <c r="D50" s="71">
        <f>IFERROR(VLOOKUP($A50,'PAU Performance'!$A:$F,6,FALSE),"")</f>
        <v>0</v>
      </c>
      <c r="E50" s="51">
        <f>IFERROR(D50/$D$53*Savings!$C$8*Savings!$C$16,"")</f>
        <v>0</v>
      </c>
      <c r="F50" s="88">
        <f t="shared" si="5"/>
        <v>0</v>
      </c>
      <c r="G50" s="53">
        <f>IFERROR(F50*Savings!$C$9*Savings!$C$16/$F$53,"")</f>
        <v>0</v>
      </c>
      <c r="H50" s="20">
        <f>IFERROR(VLOOKUP(A50,'PAU Performance'!A:C,3,FALSE),"")</f>
        <v>4.2289100000000003E-2</v>
      </c>
      <c r="I50" s="21">
        <f>H50/$H$53*Savings!$C$8*Savings!$C$17</f>
        <v>-2.2079832770392585E-3</v>
      </c>
      <c r="J50" s="88">
        <f t="shared" si="1"/>
        <v>-162753.70791969143</v>
      </c>
      <c r="K50" s="53">
        <f>IFERROR(J50*Savings!$C$9*Savings!$C$17/$J$53,"")</f>
        <v>-163642.1612391916</v>
      </c>
      <c r="L50" s="88">
        <f t="shared" si="2"/>
        <v>-163642.1612391916</v>
      </c>
      <c r="M50" s="70">
        <f t="shared" si="4"/>
        <v>-2.2200363976529799E-3</v>
      </c>
      <c r="N50" s="108"/>
    </row>
    <row r="51" spans="1:14" ht="15.75" customHeight="1" x14ac:dyDescent="0.2">
      <c r="A51" s="22">
        <v>210065</v>
      </c>
      <c r="B51" s="22" t="s">
        <v>109</v>
      </c>
      <c r="C51" s="117">
        <f>HLOOKUP(A51,'[3]Summary All'!$C$1:$BC$188,115,FALSE)</f>
        <v>175457894.33399042</v>
      </c>
      <c r="D51" s="71">
        <f>IFERROR(VLOOKUP($A51,'PAU Performance'!$A:$F,6,FALSE),"")</f>
        <v>7.3463286867440845</v>
      </c>
      <c r="E51" s="51">
        <f>IFERROR(D51/$D$53*Savings!$C$8*Savings!$C$16,"")</f>
        <v>-1.3838231504095749E-3</v>
      </c>
      <c r="F51" s="88">
        <f t="shared" si="5"/>
        <v>-242802.69610149294</v>
      </c>
      <c r="G51" s="53">
        <f>IFERROR(F51*Savings!$C$9*Savings!$C$16/$F$53,"")</f>
        <v>-182483.85382125978</v>
      </c>
      <c r="H51" s="20">
        <f>IFERROR(VLOOKUP(A51,'PAU Performance'!A:C,3,FALSE),"")</f>
        <v>7.16252E-2</v>
      </c>
      <c r="I51" s="21">
        <f>H51/$H$53*Savings!$C$8*Savings!$C$17</f>
        <v>-3.7396691775089161E-3</v>
      </c>
      <c r="J51" s="88">
        <f t="shared" si="1"/>
        <v>-656154.47939144028</v>
      </c>
      <c r="K51" s="53">
        <f>IFERROR(J51*Savings!$C$9*Savings!$C$17/$J$53,"")</f>
        <v>-659736.34940086503</v>
      </c>
      <c r="L51" s="88">
        <f t="shared" si="2"/>
        <v>-842220.20322212484</v>
      </c>
      <c r="M51" s="70">
        <f t="shared" si="4"/>
        <v>-4.8001271554013311E-3</v>
      </c>
    </row>
    <row r="52" spans="1:14" ht="12" customHeight="1" x14ac:dyDescent="0.2">
      <c r="A52" s="114"/>
      <c r="B52" s="114"/>
      <c r="C52" s="117" t="str">
        <f>IFERROR(VLOOKUP(A52,'[4]FY24 Revenue Split'!$A$4:$F$57,4,0),"")</f>
        <v/>
      </c>
      <c r="D52" s="71"/>
      <c r="E52" s="23"/>
      <c r="F52" s="89"/>
      <c r="G52" s="28"/>
      <c r="H52" s="20"/>
      <c r="I52" s="21"/>
      <c r="J52" s="24"/>
      <c r="K52" s="48"/>
      <c r="L52" s="15"/>
      <c r="M52" s="70"/>
    </row>
    <row r="53" spans="1:14" s="69" customFormat="1" ht="18.75" customHeight="1" x14ac:dyDescent="0.25">
      <c r="A53" s="77" t="s">
        <v>152</v>
      </c>
      <c r="B53" s="77" t="s">
        <v>152</v>
      </c>
      <c r="C53" s="119">
        <f>SUM(C4:C51)</f>
        <v>21466950321.117382</v>
      </c>
      <c r="D53" s="82">
        <f>IFERROR(VLOOKUP($A53,'PAU Performance'!$A:$F,6,FALSE),"")</f>
        <v>12.112696433738858</v>
      </c>
      <c r="E53" s="83">
        <f>IFERROR($D53/$D53*Savings!$C$8*Savings!$C$16,"")</f>
        <v>-2.281660738803701E-3</v>
      </c>
      <c r="F53" s="85">
        <f>SUM(F4:F51)</f>
        <v>-65170414.234211951</v>
      </c>
      <c r="G53" s="85">
        <f>SUM(G4:G51)</f>
        <v>-48980297.729543053</v>
      </c>
      <c r="H53" s="86">
        <f>IFERROR(VLOOKUP(A53,'PAU Performance'!A:C,3,FALSE),"")</f>
        <v>5.7809699999999999E-2</v>
      </c>
      <c r="I53" s="83">
        <f>H53/$H$53*Savings!$C$8*Savings!$C$17</f>
        <v>-3.0183392611962995E-3</v>
      </c>
      <c r="J53" s="78">
        <f>SUM(J4:J51)</f>
        <v>-64442753.57184685</v>
      </c>
      <c r="K53" s="79">
        <f>SUM(K4:K51)</f>
        <v>-64794538.972379088</v>
      </c>
      <c r="L53" s="78">
        <f>SUM(L4:L51)</f>
        <v>-113774836.70192216</v>
      </c>
      <c r="M53" s="80">
        <f>L53/C53</f>
        <v>-5.3000000000000018E-3</v>
      </c>
    </row>
    <row r="54" spans="1:14" ht="21.75" customHeight="1" x14ac:dyDescent="0.2">
      <c r="C54" s="18"/>
      <c r="D54" s="12"/>
      <c r="E54" s="16"/>
      <c r="F54" s="16"/>
      <c r="G54" s="93"/>
      <c r="H54" s="16"/>
      <c r="I54" s="16"/>
      <c r="J54" s="16"/>
      <c r="K54" s="49"/>
      <c r="L54" s="15"/>
    </row>
    <row r="55" spans="1:14" x14ac:dyDescent="0.2">
      <c r="A55" s="110" t="s">
        <v>199</v>
      </c>
      <c r="C55" s="12"/>
      <c r="D55" s="18"/>
      <c r="E55" s="16"/>
      <c r="F55" s="16"/>
      <c r="G55" s="18"/>
      <c r="H55" s="16"/>
      <c r="I55" s="16"/>
      <c r="J55" s="16"/>
      <c r="K55" s="68"/>
    </row>
    <row r="56" spans="1:14" x14ac:dyDescent="0.2">
      <c r="A56" s="13" t="s">
        <v>190</v>
      </c>
      <c r="C56" s="12"/>
      <c r="D56" s="18"/>
      <c r="E56" s="16"/>
      <c r="F56" s="16"/>
      <c r="G56" s="18"/>
      <c r="H56" s="16"/>
      <c r="I56" s="16"/>
      <c r="J56" s="16"/>
      <c r="K56" s="68"/>
    </row>
    <row r="57" spans="1:14" x14ac:dyDescent="0.2">
      <c r="A57" s="6" t="s">
        <v>111</v>
      </c>
      <c r="C57" s="12"/>
      <c r="D57" s="12"/>
      <c r="E57" s="16"/>
      <c r="F57" s="16"/>
      <c r="G57" s="18"/>
      <c r="H57" s="16"/>
      <c r="I57" s="16"/>
      <c r="J57" s="16"/>
      <c r="K57" s="49"/>
    </row>
    <row r="58" spans="1:14" x14ac:dyDescent="0.2">
      <c r="A58" s="7" t="s">
        <v>59</v>
      </c>
      <c r="G58" s="15"/>
    </row>
    <row r="59" spans="1:14" x14ac:dyDescent="0.2">
      <c r="A59" s="7" t="s">
        <v>201</v>
      </c>
      <c r="G59" s="15"/>
    </row>
    <row r="60" spans="1:14" s="69" customFormat="1" x14ac:dyDescent="0.2">
      <c r="A60" s="137" t="s">
        <v>225</v>
      </c>
      <c r="B60" s="9"/>
      <c r="C60" s="9"/>
      <c r="D60" s="9"/>
      <c r="K60" s="81"/>
    </row>
    <row r="61" spans="1:14" x14ac:dyDescent="0.2">
      <c r="G61" s="15"/>
      <c r="J61" s="46"/>
    </row>
  </sheetData>
  <autoFilter ref="A3:WUK51" xr:uid="{00000000-0009-0000-0000-000001000000}">
    <sortState xmlns:xlrd2="http://schemas.microsoft.com/office/spreadsheetml/2017/richdata2" ref="A4:WUK51">
      <sortCondition ref="A3:A51"/>
    </sortState>
  </autoFilter>
  <pageMargins left="0.25" right="0.25" top="0.5" bottom="0.5" header="0.3" footer="0.3"/>
  <pageSetup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F55"/>
  <sheetViews>
    <sheetView zoomScaleNormal="100" workbookViewId="0">
      <pane ySplit="4" topLeftCell="A5" activePane="bottomLeft" state="frozen"/>
      <selection pane="bottomLeft" activeCell="H11" sqref="H11"/>
    </sheetView>
  </sheetViews>
  <sheetFormatPr defaultColWidth="9.140625" defaultRowHeight="15" x14ac:dyDescent="0.25"/>
  <cols>
    <col min="1" max="1" width="13" customWidth="1"/>
    <col min="2" max="2" width="23" customWidth="1"/>
    <col min="3" max="3" width="18" customWidth="1"/>
    <col min="4" max="5" width="8.7109375"/>
    <col min="6" max="6" width="15.28515625" customWidth="1"/>
    <col min="7" max="11" width="8.7109375" customWidth="1"/>
  </cols>
  <sheetData>
    <row r="1" spans="1:6" ht="19.5" customHeight="1" x14ac:dyDescent="0.3">
      <c r="A1" s="57" t="s">
        <v>216</v>
      </c>
    </row>
    <row r="2" spans="1:6" x14ac:dyDescent="0.25">
      <c r="A2" s="138"/>
      <c r="B2" s="138"/>
      <c r="C2" s="138"/>
    </row>
    <row r="3" spans="1:6" ht="60" x14ac:dyDescent="0.25">
      <c r="A3" s="58" t="s">
        <v>130</v>
      </c>
      <c r="B3" s="58" t="s">
        <v>58</v>
      </c>
      <c r="C3" s="59" t="s">
        <v>217</v>
      </c>
      <c r="D3" s="59" t="s">
        <v>186</v>
      </c>
      <c r="E3" s="59" t="s">
        <v>187</v>
      </c>
      <c r="F3" s="59" t="s">
        <v>185</v>
      </c>
    </row>
    <row r="4" spans="1:6" ht="45" x14ac:dyDescent="0.25">
      <c r="A4" s="60" t="s">
        <v>51</v>
      </c>
      <c r="B4" s="60" t="s">
        <v>53</v>
      </c>
      <c r="C4" s="61" t="s">
        <v>62</v>
      </c>
      <c r="D4" s="59" t="s">
        <v>55</v>
      </c>
      <c r="E4" s="59" t="s">
        <v>188</v>
      </c>
      <c r="F4" s="59" t="s">
        <v>189</v>
      </c>
    </row>
    <row r="5" spans="1:6" x14ac:dyDescent="0.25">
      <c r="A5" s="62">
        <v>210001</v>
      </c>
      <c r="B5" s="62" t="s">
        <v>67</v>
      </c>
      <c r="C5" s="84">
        <f>IFERROR(VLOOKUP(A5, '[5]4. PAU Readmissions Performance'!$A$9:$I$52,9,FALSE),"")</f>
        <v>7.0987599999999998E-2</v>
      </c>
      <c r="D5" s="95">
        <f>IFERROR(VLOOKUP($A5,'[5]5. PQI Avoid Admits Performance'!$A$10:$Q$51,16,FALSE),"")</f>
        <v>15.176038999999999</v>
      </c>
      <c r="E5" s="95">
        <f>IFERROR(VLOOKUP($A5,'[5]6. PDI Avoid Admits Perform'!$A$9:$H$50,8,FALSE),"")</f>
        <v>1.2578978999999999</v>
      </c>
      <c r="F5" s="92">
        <f>(D5*'Statewide PAU Revenue'!$C$53)+(E5*'Statewide PAU Revenue'!$D$53)</f>
        <v>15.080574617290493</v>
      </c>
    </row>
    <row r="6" spans="1:6" x14ac:dyDescent="0.25">
      <c r="A6" s="62">
        <v>210002</v>
      </c>
      <c r="B6" s="62" t="s">
        <v>60</v>
      </c>
      <c r="C6" s="84">
        <f>IFERROR(VLOOKUP(A6, '[5]4. PAU Readmissions Performance'!$A$9:$I$52,9,FALSE),"")</f>
        <v>4.7100700000000002E-2</v>
      </c>
      <c r="D6" s="95">
        <f>IFERROR(VLOOKUP($A6,'[5]5. PQI Avoid Admits Performance'!$A$10:$Q$51,16,FALSE),"")</f>
        <v>24.105066999999998</v>
      </c>
      <c r="E6" s="95">
        <f>IFERROR(VLOOKUP($A6,'[5]6. PDI Avoid Admits Perform'!$A$9:$H$50,8,FALSE),"")</f>
        <v>2.9603641999999999</v>
      </c>
      <c r="F6" s="92">
        <f>(D6*'Statewide PAU Revenue'!$C$53)+(E6*'Statewide PAU Revenue'!$D$53)</f>
        <v>23.960035706964899</v>
      </c>
    </row>
    <row r="7" spans="1:6" x14ac:dyDescent="0.25">
      <c r="A7" s="62">
        <v>210003</v>
      </c>
      <c r="B7" s="62" t="s">
        <v>131</v>
      </c>
      <c r="C7" s="84">
        <f>IFERROR(VLOOKUP(A7, '[5]4. PAU Readmissions Performance'!$A$9:$I$52,9,FALSE),"")</f>
        <v>6.2269499999999998E-2</v>
      </c>
      <c r="D7" s="95">
        <f>IFERROR(VLOOKUP($A7,'[5]5. PQI Avoid Admits Performance'!$A$10:$Q$51,16,FALSE),"")</f>
        <v>14.233832</v>
      </c>
      <c r="E7" s="95">
        <f>IFERROR(VLOOKUP($A7,'[5]6. PDI Avoid Admits Perform'!$A$9:$H$50,8,FALSE),"")</f>
        <v>0.1034465</v>
      </c>
      <c r="F7" s="92">
        <f>(D7*'Statewide PAU Revenue'!$C$53)+(E7*'Statewide PAU Revenue'!$D$53)</f>
        <v>14.136911835194022</v>
      </c>
    </row>
    <row r="8" spans="1:6" x14ac:dyDescent="0.25">
      <c r="A8" s="62">
        <v>210004</v>
      </c>
      <c r="B8" s="62" t="s">
        <v>68</v>
      </c>
      <c r="C8" s="84">
        <f>IFERROR(VLOOKUP(A8, '[5]4. PAU Readmissions Performance'!$A$9:$I$52,9,FALSE),"")</f>
        <v>6.4693500000000001E-2</v>
      </c>
      <c r="D8" s="95">
        <f>IFERROR(VLOOKUP($A8,'[5]5. PQI Avoid Admits Performance'!$A$10:$Q$51,16,FALSE),"")</f>
        <v>8.8308856000000002</v>
      </c>
      <c r="E8" s="95">
        <f>IFERROR(VLOOKUP($A8,'[5]6. PDI Avoid Admits Perform'!$A$9:$H$50,8,FALSE),"")</f>
        <v>0.25621739999999998</v>
      </c>
      <c r="F8" s="92">
        <f>(D8*'Statewide PAU Revenue'!$C$53)+(E8*'Statewide PAU Revenue'!$D$53)</f>
        <v>8.772072041438518</v>
      </c>
    </row>
    <row r="9" spans="1:6" x14ac:dyDescent="0.25">
      <c r="A9" s="62">
        <v>210005</v>
      </c>
      <c r="B9" s="62" t="s">
        <v>69</v>
      </c>
      <c r="C9" s="84">
        <f>IFERROR(VLOOKUP(A9, '[5]4. PAU Readmissions Performance'!$A$9:$I$52,9,FALSE),"")</f>
        <v>5.97952E-2</v>
      </c>
      <c r="D9" s="95">
        <f>IFERROR(VLOOKUP($A9,'[5]5. PQI Avoid Admits Performance'!$A$10:$Q$51,16,FALSE),"")</f>
        <v>9.8504471000000002</v>
      </c>
      <c r="E9" s="95">
        <f>IFERROR(VLOOKUP($A9,'[5]6. PDI Avoid Admits Perform'!$A$9:$H$50,8,FALSE),"")</f>
        <v>0.28142410000000001</v>
      </c>
      <c r="F9" s="92">
        <f>(D9*'Statewide PAU Revenue'!$C$53)+(E9*'Statewide PAU Revenue'!$D$53)</f>
        <v>9.7848132723742633</v>
      </c>
    </row>
    <row r="10" spans="1:6" x14ac:dyDescent="0.25">
      <c r="A10" s="62">
        <v>210006</v>
      </c>
      <c r="B10" s="62" t="s">
        <v>70</v>
      </c>
      <c r="C10" s="84" t="str">
        <f>IFERROR(VLOOKUP(A10, '[5]4. PAU Readmissions Performance'!$A$9:$I$52,9,FALSE),"")</f>
        <v/>
      </c>
      <c r="D10" s="95" t="str">
        <f>IFERROR(VLOOKUP($A10,'[5]5. PQI Avoid Admits Performance'!$A$10:$Q$51,16,FALSE),"")</f>
        <v/>
      </c>
      <c r="E10" s="95" t="str">
        <f>IFERROR(VLOOKUP($A10,'[5]6. PDI Avoid Admits Perform'!$A$9:$H$50,8,FALSE),"")</f>
        <v/>
      </c>
      <c r="F10" s="92"/>
    </row>
    <row r="11" spans="1:6" x14ac:dyDescent="0.25">
      <c r="A11" s="62">
        <v>210008</v>
      </c>
      <c r="B11" s="62" t="s">
        <v>71</v>
      </c>
      <c r="C11" s="84">
        <f>IFERROR(VLOOKUP(A11, '[5]4. PAU Readmissions Performance'!$A$9:$I$52,9,FALSE),"")</f>
        <v>3.2049000000000001E-2</v>
      </c>
      <c r="D11" s="95">
        <f>IFERROR(VLOOKUP($A11,'[5]5. PQI Avoid Admits Performance'!$A$10:$Q$51,16,FALSE),"")</f>
        <v>24.288623000000001</v>
      </c>
      <c r="E11" s="95">
        <f>IFERROR(VLOOKUP($A11,'[5]6. PDI Avoid Admits Perform'!$A$9:$H$50,8,FALSE),"")</f>
        <v>2.5683416000000001</v>
      </c>
      <c r="F11" s="92">
        <f>(D11*'Statewide PAU Revenue'!$C$53)+(E11*'Statewide PAU Revenue'!$D$53)</f>
        <v>24.139643819430567</v>
      </c>
    </row>
    <row r="12" spans="1:6" x14ac:dyDescent="0.25">
      <c r="A12" s="62">
        <v>210009</v>
      </c>
      <c r="B12" s="62" t="s">
        <v>72</v>
      </c>
      <c r="C12" s="84">
        <f>IFERROR(VLOOKUP(A12, '[5]4. PAU Readmissions Performance'!$A$9:$I$52,9,FALSE),"")</f>
        <v>4.7071500000000002E-2</v>
      </c>
      <c r="D12" s="95">
        <f>IFERROR(VLOOKUP($A12,'[5]5. PQI Avoid Admits Performance'!$A$10:$Q$51,16,FALSE),"")</f>
        <v>23.497686999999999</v>
      </c>
      <c r="E12" s="95">
        <f>IFERROR(VLOOKUP($A12,'[5]6. PDI Avoid Admits Perform'!$A$9:$H$50,8,FALSE),"")</f>
        <v>2.6834475000000002</v>
      </c>
      <c r="F12" s="92">
        <f>(D12*'Statewide PAU Revenue'!$C$53)+(E12*'Statewide PAU Revenue'!$D$53)</f>
        <v>23.354922351247058</v>
      </c>
    </row>
    <row r="13" spans="1:6" x14ac:dyDescent="0.25">
      <c r="A13" s="62">
        <v>210010</v>
      </c>
      <c r="B13" s="62" t="s">
        <v>73</v>
      </c>
      <c r="C13" s="84" t="str">
        <f>IFERROR(VLOOKUP(A13, '[5]4. PAU Readmissions Performance'!$A$9:$I$52,9,FALSE),"")</f>
        <v/>
      </c>
      <c r="D13" s="95" t="str">
        <f>IFERROR(VLOOKUP($A13,'[5]5. PQI Avoid Admits Performance'!$A$10:$Q$51,16,FALSE),"")</f>
        <v/>
      </c>
      <c r="E13" s="95" t="str">
        <f>IFERROR(VLOOKUP($A13,'[5]6. PDI Avoid Admits Perform'!$A$9:$H$50,8,FALSE),"")</f>
        <v/>
      </c>
      <c r="F13" s="92">
        <v>0</v>
      </c>
    </row>
    <row r="14" spans="1:6" x14ac:dyDescent="0.25">
      <c r="A14" s="62">
        <v>210011</v>
      </c>
      <c r="B14" s="62" t="s">
        <v>132</v>
      </c>
      <c r="C14" s="84">
        <f>IFERROR(VLOOKUP(A14, '[5]4. PAU Readmissions Performance'!$A$9:$I$52,9,FALSE),"")</f>
        <v>7.4274800000000002E-2</v>
      </c>
      <c r="D14" s="95">
        <f>IFERROR(VLOOKUP($A14,'[5]5. PQI Avoid Admits Performance'!$A$10:$Q$51,16,FALSE),"")</f>
        <v>13.246717</v>
      </c>
      <c r="E14" s="95">
        <f>IFERROR(VLOOKUP($A14,'[5]6. PDI Avoid Admits Perform'!$A$9:$H$50,8,FALSE),"")</f>
        <v>1.7066167000000001</v>
      </c>
      <c r="F14" s="92">
        <f>(D14*'Statewide PAU Revenue'!$C$53)+(E14*'Statewide PAU Revenue'!$D$53)</f>
        <v>13.16756357400511</v>
      </c>
    </row>
    <row r="15" spans="1:6" x14ac:dyDescent="0.25">
      <c r="A15" s="62">
        <v>210012</v>
      </c>
      <c r="B15" s="62" t="s">
        <v>75</v>
      </c>
      <c r="C15" s="84">
        <f>IFERROR(VLOOKUP(A15, '[5]4. PAU Readmissions Performance'!$A$9:$I$52,9,FALSE),"")</f>
        <v>5.76845E-2</v>
      </c>
      <c r="D15" s="95">
        <f>IFERROR(VLOOKUP($A15,'[5]5. PQI Avoid Admits Performance'!$A$10:$Q$51,16,FALSE),"")</f>
        <v>17.585937000000001</v>
      </c>
      <c r="E15" s="95">
        <f>IFERROR(VLOOKUP($A15,'[5]6. PDI Avoid Admits Perform'!$A$9:$H$50,8,FALSE),"")</f>
        <v>1.6578804</v>
      </c>
      <c r="F15" s="92">
        <f>(D15*'Statewide PAU Revenue'!$C$53)+(E15*'Statewide PAU Revenue'!$D$53)</f>
        <v>17.476686628118006</v>
      </c>
    </row>
    <row r="16" spans="1:6" x14ac:dyDescent="0.25">
      <c r="A16" s="62">
        <v>210013</v>
      </c>
      <c r="B16" s="62" t="s">
        <v>76</v>
      </c>
      <c r="C16" s="84" t="str">
        <f>IFERROR(VLOOKUP(A16, '[5]4. PAU Readmissions Performance'!$A$9:$I$52,9,FALSE),"")</f>
        <v/>
      </c>
      <c r="D16" s="95" t="str">
        <f>IFERROR(VLOOKUP($A16,'[5]5. PQI Avoid Admits Performance'!$A$10:$Q$51,16,FALSE),"")</f>
        <v/>
      </c>
      <c r="E16" s="95" t="str">
        <f>IFERROR(VLOOKUP($A16,'[5]6. PDI Avoid Admits Perform'!$A$9:$H$50,8,FALSE),"")</f>
        <v/>
      </c>
      <c r="F16" s="92">
        <v>0</v>
      </c>
    </row>
    <row r="17" spans="1:6" x14ac:dyDescent="0.25">
      <c r="A17" s="62">
        <v>210015</v>
      </c>
      <c r="B17" s="62" t="s">
        <v>133</v>
      </c>
      <c r="C17" s="84">
        <f>IFERROR(VLOOKUP(A17, '[5]4. PAU Readmissions Performance'!$A$9:$I$52,9,FALSE),"")</f>
        <v>6.4588099999999996E-2</v>
      </c>
      <c r="D17" s="95">
        <f>IFERROR(VLOOKUP($A17,'[5]5. PQI Avoid Admits Performance'!$A$10:$Q$51,16,FALSE),"")</f>
        <v>17.959199000000002</v>
      </c>
      <c r="E17" s="95">
        <f>IFERROR(VLOOKUP($A17,'[5]6. PDI Avoid Admits Perform'!$A$9:$H$50,8,FALSE),"")</f>
        <v>1.2510346000000001</v>
      </c>
      <c r="F17" s="92">
        <f>(D17*'Statewide PAU Revenue'!$C$53)+(E17*'Statewide PAU Revenue'!$D$53)</f>
        <v>17.84459787696246</v>
      </c>
    </row>
    <row r="18" spans="1:6" x14ac:dyDescent="0.25">
      <c r="A18" s="62">
        <v>210016</v>
      </c>
      <c r="B18" s="62" t="s">
        <v>134</v>
      </c>
      <c r="C18" s="84">
        <f>IFERROR(VLOOKUP(A18, '[5]4. PAU Readmissions Performance'!$A$9:$I$52,9,FALSE),"")</f>
        <v>6.9295399999999993E-2</v>
      </c>
      <c r="D18" s="95">
        <f>IFERROR(VLOOKUP($A18,'[5]5. PQI Avoid Admits Performance'!$A$10:$Q$51,16,FALSE),"")</f>
        <v>9.4014810999999998</v>
      </c>
      <c r="E18" s="95">
        <f>IFERROR(VLOOKUP($A18,'[5]6. PDI Avoid Admits Perform'!$A$9:$H$50,8,FALSE),"")</f>
        <v>0.1293387</v>
      </c>
      <c r="F18" s="92">
        <f>(D18*'Statewide PAU Revenue'!$C$53)+(E18*'Statewide PAU Revenue'!$D$53)</f>
        <v>9.3378835732720482</v>
      </c>
    </row>
    <row r="19" spans="1:6" x14ac:dyDescent="0.25">
      <c r="A19" s="62">
        <v>210017</v>
      </c>
      <c r="B19" s="62" t="s">
        <v>79</v>
      </c>
      <c r="C19" s="84">
        <f>IFERROR(VLOOKUP(A19, '[5]4. PAU Readmissions Performance'!$A$9:$I$52,9,FALSE),"")</f>
        <v>2.23999E-2</v>
      </c>
      <c r="D19" s="95">
        <f>IFERROR(VLOOKUP($A19,'[5]5. PQI Avoid Admits Performance'!$A$10:$Q$51,16,FALSE),"")</f>
        <v>10.651688</v>
      </c>
      <c r="E19" s="95">
        <f>IFERROR(VLOOKUP($A19,'[5]6. PDI Avoid Admits Perform'!$A$9:$H$50,8,FALSE),"")</f>
        <v>0</v>
      </c>
      <c r="F19" s="92">
        <f>(D19*'Statewide PAU Revenue'!$C$53)+(E19*'Statewide PAU Revenue'!$D$53)</f>
        <v>10.578628184581527</v>
      </c>
    </row>
    <row r="20" spans="1:6" x14ac:dyDescent="0.25">
      <c r="A20" s="62">
        <v>210018</v>
      </c>
      <c r="B20" s="62" t="s">
        <v>135</v>
      </c>
      <c r="C20" s="84">
        <f>IFERROR(VLOOKUP(A20, '[5]4. PAU Readmissions Performance'!$A$9:$I$52,9,FALSE),"")</f>
        <v>6.0581500000000003E-2</v>
      </c>
      <c r="D20" s="95">
        <f>IFERROR(VLOOKUP($A20,'[5]5. PQI Avoid Admits Performance'!$A$10:$Q$51,16,FALSE),"")</f>
        <v>7.0168347000000004</v>
      </c>
      <c r="E20" s="95">
        <f>IFERROR(VLOOKUP($A20,'[5]6. PDI Avoid Admits Perform'!$A$9:$H$50,8,FALSE),"")</f>
        <v>0.27680900000000003</v>
      </c>
      <c r="F20" s="92">
        <f>(D20*'Statewide PAU Revenue'!$C$53)+(E20*'Statewide PAU Revenue'!$D$53)</f>
        <v>6.9706049349563983</v>
      </c>
    </row>
    <row r="21" spans="1:6" x14ac:dyDescent="0.25">
      <c r="A21" s="62">
        <v>210019</v>
      </c>
      <c r="B21" s="62" t="s">
        <v>136</v>
      </c>
      <c r="C21" s="84">
        <f>IFERROR(VLOOKUP(A21, '[5]4. PAU Readmissions Performance'!$A$9:$I$52,9,FALSE),"")</f>
        <v>5.0533500000000002E-2</v>
      </c>
      <c r="D21" s="95">
        <f>IFERROR(VLOOKUP($A21,'[5]5. PQI Avoid Admits Performance'!$A$10:$Q$51,16,FALSE),"")</f>
        <v>14.509879</v>
      </c>
      <c r="E21" s="95">
        <f>IFERROR(VLOOKUP($A21,'[5]6. PDI Avoid Admits Perform'!$A$9:$H$50,8,FALSE),"")</f>
        <v>1.4323824999999999</v>
      </c>
      <c r="F21" s="92">
        <f>(D21*'Statewide PAU Revenue'!$C$53)+(E21*'Statewide PAU Revenue'!$D$53)</f>
        <v>14.420180589717448</v>
      </c>
    </row>
    <row r="22" spans="1:6" x14ac:dyDescent="0.25">
      <c r="A22" s="62">
        <v>210022</v>
      </c>
      <c r="B22" s="62" t="s">
        <v>81</v>
      </c>
      <c r="C22" s="84">
        <f>IFERROR(VLOOKUP(A22, '[5]4. PAU Readmissions Performance'!$A$9:$I$52,9,FALSE),"")</f>
        <v>5.9265999999999999E-2</v>
      </c>
      <c r="D22" s="95">
        <f>IFERROR(VLOOKUP($A22,'[5]5. PQI Avoid Admits Performance'!$A$10:$Q$51,16,FALSE),"")</f>
        <v>5.4428647999999997</v>
      </c>
      <c r="E22" s="95">
        <f>IFERROR(VLOOKUP($A22,'[5]6. PDI Avoid Admits Perform'!$A$9:$H$50,8,FALSE),"")</f>
        <v>5.4729E-2</v>
      </c>
      <c r="F22" s="92">
        <f>(D22*'Statewide PAU Revenue'!$C$53)+(E22*'Statewide PAU Revenue'!$D$53)</f>
        <v>5.4059076334929008</v>
      </c>
    </row>
    <row r="23" spans="1:6" x14ac:dyDescent="0.25">
      <c r="A23" s="62">
        <v>210023</v>
      </c>
      <c r="B23" s="62" t="s">
        <v>137</v>
      </c>
      <c r="C23" s="84">
        <f>IFERROR(VLOOKUP(A23, '[5]4. PAU Readmissions Performance'!$A$9:$I$52,9,FALSE),"")</f>
        <v>5.8047000000000001E-2</v>
      </c>
      <c r="D23" s="95">
        <f>IFERROR(VLOOKUP($A23,'[5]5. PQI Avoid Admits Performance'!$A$10:$Q$51,16,FALSE),"")</f>
        <v>10.012594</v>
      </c>
      <c r="E23" s="95">
        <f>IFERROR(VLOOKUP($A23,'[5]6. PDI Avoid Admits Perform'!$A$9:$H$50,8,FALSE),"")</f>
        <v>0.3809362</v>
      </c>
      <c r="F23" s="92">
        <f>(D23*'Statewide PAU Revenue'!$C$53)+(E23*'Statewide PAU Revenue'!$D$53)</f>
        <v>9.9465305609430281</v>
      </c>
    </row>
    <row r="24" spans="1:6" x14ac:dyDescent="0.25">
      <c r="A24" s="62">
        <v>210024</v>
      </c>
      <c r="B24" s="62" t="s">
        <v>138</v>
      </c>
      <c r="C24" s="84">
        <f>IFERROR(VLOOKUP(A24, '[5]4. PAU Readmissions Performance'!$A$9:$I$52,9,FALSE),"")</f>
        <v>7.1007600000000004E-2</v>
      </c>
      <c r="D24" s="95">
        <f>IFERROR(VLOOKUP($A24,'[5]5. PQI Avoid Admits Performance'!$A$10:$Q$51,16,FALSE),"")</f>
        <v>20.656434000000001</v>
      </c>
      <c r="E24" s="95">
        <f>IFERROR(VLOOKUP($A24,'[5]6. PDI Avoid Admits Perform'!$A$9:$H$50,8,FALSE),"")</f>
        <v>2.3120381000000001</v>
      </c>
      <c r="F24" s="92">
        <f>(D24*'Statewide PAU Revenue'!$C$53)+(E24*'Statewide PAU Revenue'!$D$53)</f>
        <v>20.530609982396651</v>
      </c>
    </row>
    <row r="25" spans="1:6" x14ac:dyDescent="0.25">
      <c r="A25" s="62">
        <v>210027</v>
      </c>
      <c r="B25" s="62" t="s">
        <v>139</v>
      </c>
      <c r="C25" s="84">
        <f>IFERROR(VLOOKUP(A25, '[5]4. PAU Readmissions Performance'!$A$9:$I$52,9,FALSE),"")</f>
        <v>5.2852200000000002E-2</v>
      </c>
      <c r="D25" s="95">
        <f>IFERROR(VLOOKUP($A25,'[5]5. PQI Avoid Admits Performance'!$A$10:$Q$51,16,FALSE),"")</f>
        <v>15.554644</v>
      </c>
      <c r="E25" s="95">
        <f>IFERROR(VLOOKUP($A25,'[5]6. PDI Avoid Admits Perform'!$A$9:$H$50,8,FALSE),"")</f>
        <v>0.21900510000000001</v>
      </c>
      <c r="F25" s="92">
        <f>(D25*'Statewide PAU Revenue'!$C$53)+(E25*'Statewide PAU Revenue'!$D$53)</f>
        <v>15.449457014861274</v>
      </c>
    </row>
    <row r="26" spans="1:6" x14ac:dyDescent="0.25">
      <c r="A26" s="62">
        <v>210028</v>
      </c>
      <c r="B26" s="62" t="s">
        <v>140</v>
      </c>
      <c r="C26" s="84">
        <f>IFERROR(VLOOKUP(A26, '[5]4. PAU Readmissions Performance'!$A$9:$I$52,9,FALSE),"")</f>
        <v>4.3912199999999998E-2</v>
      </c>
      <c r="D26" s="95">
        <f>IFERROR(VLOOKUP($A26,'[5]5. PQI Avoid Admits Performance'!$A$10:$Q$51,16,FALSE),"")</f>
        <v>12.764237</v>
      </c>
      <c r="E26" s="95">
        <f>IFERROR(VLOOKUP($A26,'[5]6. PDI Avoid Admits Perform'!$A$9:$H$50,8,FALSE),"")</f>
        <v>0.13199949999999999</v>
      </c>
      <c r="F26" s="92">
        <f>(D26*'Statewide PAU Revenue'!$C$53)+(E26*'Statewide PAU Revenue'!$D$53)</f>
        <v>12.67759261649268</v>
      </c>
    </row>
    <row r="27" spans="1:6" x14ac:dyDescent="0.25">
      <c r="A27" s="62">
        <v>210029</v>
      </c>
      <c r="B27" s="62" t="s">
        <v>141</v>
      </c>
      <c r="C27" s="84">
        <f>IFERROR(VLOOKUP(A27, '[5]4. PAU Readmissions Performance'!$A$9:$I$52,9,FALSE),"")</f>
        <v>5.8600199999999998E-2</v>
      </c>
      <c r="D27" s="95">
        <f>IFERROR(VLOOKUP($A27,'[5]5. PQI Avoid Admits Performance'!$A$10:$Q$51,16,FALSE),"")</f>
        <v>22.126794</v>
      </c>
      <c r="E27" s="95">
        <f>IFERROR(VLOOKUP($A27,'[5]6. PDI Avoid Admits Perform'!$A$9:$H$50,8,FALSE),"")</f>
        <v>1.5860489</v>
      </c>
      <c r="F27" s="92">
        <f>(D27*'Statewide PAU Revenue'!$C$53)+(E27*'Statewide PAU Revenue'!$D$53)</f>
        <v>21.985905246446208</v>
      </c>
    </row>
    <row r="28" spans="1:6" x14ac:dyDescent="0.25">
      <c r="A28" s="62">
        <v>210030</v>
      </c>
      <c r="B28" s="62" t="s">
        <v>86</v>
      </c>
      <c r="C28" s="84">
        <f>IFERROR(VLOOKUP(A28, '[5]4. PAU Readmissions Performance'!$A$9:$I$52,9,FALSE),"")</f>
        <v>2.8009699999999998E-2</v>
      </c>
      <c r="D28" s="95">
        <f>IFERROR(VLOOKUP($A28,'[5]5. PQI Avoid Admits Performance'!$A$10:$Q$51,16,FALSE),"")</f>
        <v>7.8713207000000001</v>
      </c>
      <c r="E28" s="95">
        <f>IFERROR(VLOOKUP($A28,'[5]6. PDI Avoid Admits Perform'!$A$9:$H$50,8,FALSE),"")</f>
        <v>0.28679830000000001</v>
      </c>
      <c r="F28" s="92">
        <f>(D28*'Statewide PAU Revenue'!$C$53)+(E28*'Statewide PAU Revenue'!$D$53)</f>
        <v>7.819298541016253</v>
      </c>
    </row>
    <row r="29" spans="1:6" x14ac:dyDescent="0.25">
      <c r="A29" s="62">
        <v>210032</v>
      </c>
      <c r="B29" s="62" t="s">
        <v>87</v>
      </c>
      <c r="C29" s="84">
        <f>IFERROR(VLOOKUP(A29, '[5]4. PAU Readmissions Performance'!$A$9:$I$52,9,FALSE),"")</f>
        <v>5.6508700000000002E-2</v>
      </c>
      <c r="D29" s="95">
        <f>IFERROR(VLOOKUP($A29,'[5]5. PQI Avoid Admits Performance'!$A$10:$Q$51,16,FALSE),"")</f>
        <v>15.967233</v>
      </c>
      <c r="E29" s="95">
        <f>IFERROR(VLOOKUP($A29,'[5]6. PDI Avoid Admits Perform'!$A$9:$H$50,8,FALSE),"")</f>
        <v>9.9573999999999996E-2</v>
      </c>
      <c r="F29" s="92">
        <f>(D29*'Statewide PAU Revenue'!$C$53)+(E29*'Statewide PAU Revenue'!$D$53)</f>
        <v>15.858396894618085</v>
      </c>
    </row>
    <row r="30" spans="1:6" x14ac:dyDescent="0.25">
      <c r="A30" s="62">
        <v>210033</v>
      </c>
      <c r="B30" s="62" t="s">
        <v>88</v>
      </c>
      <c r="C30" s="84">
        <f>IFERROR(VLOOKUP(A30, '[5]4. PAU Readmissions Performance'!$A$9:$I$52,9,FALSE),"")</f>
        <v>7.3241399999999998E-2</v>
      </c>
      <c r="D30" s="95">
        <f>IFERROR(VLOOKUP($A30,'[5]5. PQI Avoid Admits Performance'!$A$10:$Q$51,16,FALSE),"")</f>
        <v>11.052903000000001</v>
      </c>
      <c r="E30" s="95">
        <f>IFERROR(VLOOKUP($A30,'[5]6. PDI Avoid Admits Perform'!$A$9:$H$50,8,FALSE),"")</f>
        <v>0.56312569999999995</v>
      </c>
      <c r="F30" s="92">
        <f>(D30*'Statewide PAU Revenue'!$C$53)+(E30*'Statewide PAU Revenue'!$D$53)</f>
        <v>10.980953728361657</v>
      </c>
    </row>
    <row r="31" spans="1:6" x14ac:dyDescent="0.25">
      <c r="A31" s="62">
        <v>210034</v>
      </c>
      <c r="B31" s="62" t="s">
        <v>142</v>
      </c>
      <c r="C31" s="84">
        <f>IFERROR(VLOOKUP(A31, '[5]4. PAU Readmissions Performance'!$A$9:$I$52,9,FALSE),"")</f>
        <v>7.0613499999999996E-2</v>
      </c>
      <c r="D31" s="95">
        <f>IFERROR(VLOOKUP($A31,'[5]5. PQI Avoid Admits Performance'!$A$10:$Q$51,16,FALSE),"")</f>
        <v>21.727439</v>
      </c>
      <c r="E31" s="95">
        <f>IFERROR(VLOOKUP($A31,'[5]6. PDI Avoid Admits Perform'!$A$9:$H$50,8,FALSE),"")</f>
        <v>1.6718934000000001</v>
      </c>
      <c r="F31" s="92">
        <f>(D31*'Statewide PAU Revenue'!$C$53)+(E31*'Statewide PAU Revenue'!$D$53)</f>
        <v>21.589878224688821</v>
      </c>
    </row>
    <row r="32" spans="1:6" x14ac:dyDescent="0.25">
      <c r="A32" s="62">
        <v>210035</v>
      </c>
      <c r="B32" s="62" t="s">
        <v>143</v>
      </c>
      <c r="C32" s="84">
        <f>IFERROR(VLOOKUP(A32, '[5]4. PAU Readmissions Performance'!$A$9:$I$52,9,FALSE),"")</f>
        <v>7.1127899999999994E-2</v>
      </c>
      <c r="D32" s="95">
        <f>IFERROR(VLOOKUP($A32,'[5]5. PQI Avoid Admits Performance'!$A$10:$Q$51,16,FALSE),"")</f>
        <v>10.443059</v>
      </c>
      <c r="E32" s="95">
        <f>IFERROR(VLOOKUP($A32,'[5]6. PDI Avoid Admits Perform'!$A$9:$H$50,8,FALSE),"")</f>
        <v>0.1044934</v>
      </c>
      <c r="F32" s="92">
        <f>(D32*'Statewide PAU Revenue'!$C$53)+(E32*'Statewide PAU Revenue'!$D$53)</f>
        <v>10.372146887813859</v>
      </c>
    </row>
    <row r="33" spans="1:6" x14ac:dyDescent="0.25">
      <c r="A33" s="62">
        <v>210037</v>
      </c>
      <c r="B33" s="62" t="s">
        <v>91</v>
      </c>
      <c r="C33" s="84">
        <f>IFERROR(VLOOKUP(A33, '[5]4. PAU Readmissions Performance'!$A$9:$I$52,9,FALSE),"")</f>
        <v>5.0232499999999999E-2</v>
      </c>
      <c r="D33" s="95">
        <f>IFERROR(VLOOKUP($A33,'[5]5. PQI Avoid Admits Performance'!$A$10:$Q$51,16,FALSE),"")</f>
        <v>9.6055633999999994</v>
      </c>
      <c r="E33" s="95">
        <f>IFERROR(VLOOKUP($A33,'[5]6. PDI Avoid Admits Perform'!$A$9:$H$50,8,FALSE),"")</f>
        <v>0.33308700000000002</v>
      </c>
      <c r="F33" s="92">
        <f>(D33*'Statewide PAU Revenue'!$C$53)+(E33*'Statewide PAU Revenue'!$D$53)</f>
        <v>9.5419635823695792</v>
      </c>
    </row>
    <row r="34" spans="1:6" x14ac:dyDescent="0.25">
      <c r="A34" s="62">
        <v>210038</v>
      </c>
      <c r="B34" s="62" t="s">
        <v>92</v>
      </c>
      <c r="C34" s="84">
        <f>IFERROR(VLOOKUP(A34, '[5]4. PAU Readmissions Performance'!$A$9:$I$52,9,FALSE),"")</f>
        <v>5.6804399999999998E-2</v>
      </c>
      <c r="D34" s="95">
        <f>IFERROR(VLOOKUP($A34,'[5]5. PQI Avoid Admits Performance'!$A$10:$Q$51,16,FALSE),"")</f>
        <v>28.612375</v>
      </c>
      <c r="E34" s="95">
        <f>IFERROR(VLOOKUP($A34,'[5]6. PDI Avoid Admits Perform'!$A$9:$H$50,8,FALSE),"")</f>
        <v>3.5360811999999999</v>
      </c>
      <c r="F34" s="92">
        <f>(D34*'Statewide PAU Revenue'!$C$53)+(E34*'Statewide PAU Revenue'!$D$53)</f>
        <v>28.440376965847346</v>
      </c>
    </row>
    <row r="35" spans="1:6" x14ac:dyDescent="0.25">
      <c r="A35" s="62">
        <v>210039</v>
      </c>
      <c r="B35" s="62" t="s">
        <v>93</v>
      </c>
      <c r="C35" s="84">
        <f>IFERROR(VLOOKUP(A35, '[5]4. PAU Readmissions Performance'!$A$9:$I$52,9,FALSE),"")</f>
        <v>5.3378399999999999E-2</v>
      </c>
      <c r="D35" s="95">
        <f>IFERROR(VLOOKUP($A35,'[5]5. PQI Avoid Admits Performance'!$A$10:$Q$51,16,FALSE),"")</f>
        <v>12.248483</v>
      </c>
      <c r="E35" s="95">
        <f>IFERROR(VLOOKUP($A35,'[5]6. PDI Avoid Admits Perform'!$A$9:$H$50,8,FALSE),"")</f>
        <v>0.2759509</v>
      </c>
      <c r="F35" s="92">
        <f>(D35*'Statewide PAU Revenue'!$C$53)+(E35*'Statewide PAU Revenue'!$D$53)</f>
        <v>12.166363528859113</v>
      </c>
    </row>
    <row r="36" spans="1:6" x14ac:dyDescent="0.25">
      <c r="A36" s="62">
        <v>210040</v>
      </c>
      <c r="B36" s="62" t="s">
        <v>94</v>
      </c>
      <c r="C36" s="84">
        <f>IFERROR(VLOOKUP(A36, '[5]4. PAU Readmissions Performance'!$A$9:$I$52,9,FALSE),"")</f>
        <v>9.0075799999999998E-2</v>
      </c>
      <c r="D36" s="95">
        <f>IFERROR(VLOOKUP($A36,'[5]5. PQI Avoid Admits Performance'!$A$10:$Q$51,16,FALSE),"")</f>
        <v>15.042113000000001</v>
      </c>
      <c r="E36" s="95">
        <f>IFERROR(VLOOKUP($A36,'[5]6. PDI Avoid Admits Perform'!$A$9:$H$50,8,FALSE),"")</f>
        <v>1.2725508000000001</v>
      </c>
      <c r="F36" s="92">
        <f>(D36*'Statewide PAU Revenue'!$C$53)+(E36*'Statewide PAU Revenue'!$D$53)</f>
        <v>14.947667718395321</v>
      </c>
    </row>
    <row r="37" spans="1:6" x14ac:dyDescent="0.25">
      <c r="A37" s="62">
        <v>210043</v>
      </c>
      <c r="B37" s="62" t="s">
        <v>95</v>
      </c>
      <c r="C37" s="84">
        <f>IFERROR(VLOOKUP(A37, '[5]4. PAU Readmissions Performance'!$A$9:$I$52,9,FALSE),"")</f>
        <v>8.2051799999999994E-2</v>
      </c>
      <c r="D37" s="95">
        <f>IFERROR(VLOOKUP($A37,'[5]5. PQI Avoid Admits Performance'!$A$10:$Q$51,16,FALSE),"")</f>
        <v>11.672971</v>
      </c>
      <c r="E37" s="95">
        <f>IFERROR(VLOOKUP($A37,'[5]6. PDI Avoid Admits Perform'!$A$9:$H$50,8,FALSE),"")</f>
        <v>1.4831946</v>
      </c>
      <c r="F37" s="92">
        <f>(D37*'Statewide PAU Revenue'!$C$53)+(E37*'Statewide PAU Revenue'!$D$53)</f>
        <v>11.603079431364165</v>
      </c>
    </row>
    <row r="38" spans="1:6" x14ac:dyDescent="0.25">
      <c r="A38" s="62">
        <v>210044</v>
      </c>
      <c r="B38" s="62" t="s">
        <v>96</v>
      </c>
      <c r="C38" s="84">
        <f>IFERROR(VLOOKUP(A38, '[5]4. PAU Readmissions Performance'!$A$9:$I$52,9,FALSE),"")</f>
        <v>4.4941399999999999E-2</v>
      </c>
      <c r="D38" s="95">
        <f>IFERROR(VLOOKUP($A38,'[5]5. PQI Avoid Admits Performance'!$A$10:$Q$51,16,FALSE),"")</f>
        <v>11.289268</v>
      </c>
      <c r="E38" s="95">
        <f>IFERROR(VLOOKUP($A38,'[5]6. PDI Avoid Admits Perform'!$A$9:$H$50,8,FALSE),"")</f>
        <v>0.89696160000000003</v>
      </c>
      <c r="F38" s="92">
        <f>(D38*'Statewide PAU Revenue'!$C$53)+(E38*'Statewide PAU Revenue'!$D$53)</f>
        <v>11.217987280234624</v>
      </c>
    </row>
    <row r="39" spans="1:6" x14ac:dyDescent="0.25">
      <c r="A39" s="62">
        <v>210045</v>
      </c>
      <c r="B39" s="62" t="s">
        <v>97</v>
      </c>
      <c r="C39" s="84" t="str">
        <f>IFERROR(VLOOKUP(A39, '[5]4. PAU Readmissions Performance'!$A$9:$I$52,9,FALSE),"")</f>
        <v/>
      </c>
      <c r="D39" s="95" t="str">
        <f>IFERROR(VLOOKUP($A39,'[5]5. PQI Avoid Admits Performance'!$A$10:$Q$51,16,FALSE),"")</f>
        <v/>
      </c>
      <c r="E39" s="95" t="str">
        <f>IFERROR(VLOOKUP($A39,'[5]6. PDI Avoid Admits Perform'!$A$9:$H$50,8,FALSE),"")</f>
        <v/>
      </c>
      <c r="F39" s="92">
        <v>0</v>
      </c>
    </row>
    <row r="40" spans="1:6" x14ac:dyDescent="0.25">
      <c r="A40" s="62">
        <v>210048</v>
      </c>
      <c r="B40" s="62" t="s">
        <v>144</v>
      </c>
      <c r="C40" s="84">
        <f>IFERROR(VLOOKUP(A40, '[5]4. PAU Readmissions Performance'!$A$9:$I$52,9,FALSE),"")</f>
        <v>7.0862599999999998E-2</v>
      </c>
      <c r="D40" s="95">
        <f>IFERROR(VLOOKUP($A40,'[5]5. PQI Avoid Admits Performance'!$A$10:$Q$51,16,FALSE),"")</f>
        <v>7.3374221999999998</v>
      </c>
      <c r="E40" s="95">
        <f>IFERROR(VLOOKUP($A40,'[5]6. PDI Avoid Admits Perform'!$A$9:$H$50,8,FALSE),"")</f>
        <v>0.49165399999999998</v>
      </c>
      <c r="F40" s="92">
        <f>(D40*'Statewide PAU Revenue'!$C$53)+(E40*'Statewide PAU Revenue'!$D$53)</f>
        <v>7.2904671482664485</v>
      </c>
    </row>
    <row r="41" spans="1:6" x14ac:dyDescent="0.25">
      <c r="A41" s="62">
        <v>210049</v>
      </c>
      <c r="B41" s="62" t="s">
        <v>145</v>
      </c>
      <c r="C41" s="84">
        <f>IFERROR(VLOOKUP(A41, '[5]4. PAU Readmissions Performance'!$A$9:$I$52,9,FALSE),"")</f>
        <v>7.6530799999999996E-2</v>
      </c>
      <c r="D41" s="95">
        <f>IFERROR(VLOOKUP($A41,'[5]5. PQI Avoid Admits Performance'!$A$10:$Q$51,16,FALSE),"")</f>
        <v>11.008604999999999</v>
      </c>
      <c r="E41" s="95">
        <f>IFERROR(VLOOKUP($A41,'[5]6. PDI Avoid Admits Perform'!$A$9:$H$50,8,FALSE),"")</f>
        <v>0.9098716</v>
      </c>
      <c r="F41" s="92">
        <f>(D41*'Statewide PAU Revenue'!$C$53)+(E41*'Statewide PAU Revenue'!$D$53)</f>
        <v>10.939337894338966</v>
      </c>
    </row>
    <row r="42" spans="1:6" x14ac:dyDescent="0.25">
      <c r="A42" s="62">
        <v>210051</v>
      </c>
      <c r="B42" s="62" t="s">
        <v>100</v>
      </c>
      <c r="C42" s="84">
        <f>IFERROR(VLOOKUP(A42, '[5]4. PAU Readmissions Performance'!$A$9:$I$52,9,FALSE),"")</f>
        <v>8.3266900000000005E-2</v>
      </c>
      <c r="D42" s="95">
        <f>IFERROR(VLOOKUP($A42,'[5]5. PQI Avoid Admits Performance'!$A$10:$Q$51,16,FALSE),"")</f>
        <v>12.801659000000001</v>
      </c>
      <c r="E42" s="95">
        <f>IFERROR(VLOOKUP($A42,'[5]6. PDI Avoid Admits Perform'!$A$9:$H$50,8,FALSE),"")</f>
        <v>9.4665200000000005E-2</v>
      </c>
      <c r="F42" s="92">
        <f>(D42*'Statewide PAU Revenue'!$C$53)+(E42*'Statewide PAU Revenue'!$D$53)</f>
        <v>12.714501863821051</v>
      </c>
    </row>
    <row r="43" spans="1:6" x14ac:dyDescent="0.25">
      <c r="A43" s="62">
        <v>210055</v>
      </c>
      <c r="B43" s="62" t="s">
        <v>146</v>
      </c>
      <c r="C43" s="84" t="str">
        <f>IFERROR(VLOOKUP(A43, '[5]4. PAU Readmissions Performance'!$A$9:$I$52,9,FALSE),"")</f>
        <v/>
      </c>
      <c r="D43" s="95" t="str">
        <f>IFERROR(VLOOKUP($A43,'[5]5. PQI Avoid Admits Performance'!$A$10:$Q$51,16,FALSE),"")</f>
        <v/>
      </c>
      <c r="E43" s="95" t="str">
        <f>IFERROR(VLOOKUP($A43,'[5]6. PDI Avoid Admits Perform'!$A$9:$H$50,8,FALSE),"")</f>
        <v/>
      </c>
      <c r="F43" s="92">
        <v>0</v>
      </c>
    </row>
    <row r="44" spans="1:6" x14ac:dyDescent="0.25">
      <c r="A44" s="62">
        <v>210056</v>
      </c>
      <c r="B44" s="62" t="s">
        <v>147</v>
      </c>
      <c r="C44" s="84">
        <f>IFERROR(VLOOKUP(A44, '[5]4. PAU Readmissions Performance'!$A$9:$I$52,9,FALSE),"")</f>
        <v>7.6329800000000003E-2</v>
      </c>
      <c r="D44" s="95">
        <f>IFERROR(VLOOKUP($A44,'[5]5. PQI Avoid Admits Performance'!$A$10:$Q$51,16,FALSE),"")</f>
        <v>20.567454000000001</v>
      </c>
      <c r="E44" s="95">
        <f>IFERROR(VLOOKUP($A44,'[5]6. PDI Avoid Admits Perform'!$A$9:$H$50,8,FALSE),"")</f>
        <v>2.2276373999999999</v>
      </c>
      <c r="F44" s="92">
        <f>(D44*'Statewide PAU Revenue'!$C$53)+(E44*'Statewide PAU Revenue'!$D$53)</f>
        <v>20.441661391766957</v>
      </c>
    </row>
    <row r="45" spans="1:6" x14ac:dyDescent="0.25">
      <c r="A45" s="62">
        <v>210057</v>
      </c>
      <c r="B45" s="62" t="s">
        <v>102</v>
      </c>
      <c r="C45" s="84">
        <f>IFERROR(VLOOKUP(A45, '[5]4. PAU Readmissions Performance'!$A$9:$I$52,9,FALSE),"")</f>
        <v>6.4084199999999994E-2</v>
      </c>
      <c r="D45" s="95">
        <f>IFERROR(VLOOKUP($A45,'[5]5. PQI Avoid Admits Performance'!$A$10:$Q$51,16,FALSE),"")</f>
        <v>7.3069052000000001</v>
      </c>
      <c r="E45" s="95">
        <f>IFERROR(VLOOKUP($A45,'[5]6. PDI Avoid Admits Perform'!$A$9:$H$50,8,FALSE),"")</f>
        <v>0.50019420000000003</v>
      </c>
      <c r="F45" s="92">
        <f>(D45*'Statewide PAU Revenue'!$C$53)+(E45*'Statewide PAU Revenue'!$D$53)</f>
        <v>7.2602180411884687</v>
      </c>
    </row>
    <row r="46" spans="1:6" x14ac:dyDescent="0.25">
      <c r="A46" s="62">
        <v>210058</v>
      </c>
      <c r="B46" s="62" t="s">
        <v>103</v>
      </c>
      <c r="C46" s="84">
        <f>IFERROR(VLOOKUP(A46, '[5]4. PAU Readmissions Performance'!$A$9:$I$52,9,FALSE),"")</f>
        <v>8.9154000000000004E-3</v>
      </c>
      <c r="D46" s="95" t="str">
        <f>IFERROR(VLOOKUP($A46,'[5]5. PQI Avoid Admits Performance'!$A$10:$Q$51,16,FALSE),"")</f>
        <v/>
      </c>
      <c r="E46" s="95" t="str">
        <f>IFERROR(VLOOKUP($A46,'[5]6. PDI Avoid Admits Perform'!$A$9:$H$50,8,FALSE),"")</f>
        <v/>
      </c>
      <c r="F46" s="92">
        <v>0</v>
      </c>
    </row>
    <row r="47" spans="1:6" x14ac:dyDescent="0.25">
      <c r="A47" s="62">
        <v>210060</v>
      </c>
      <c r="B47" s="62" t="s">
        <v>148</v>
      </c>
      <c r="C47" s="84">
        <f>IFERROR(VLOOKUP(A47, '[5]4. PAU Readmissions Performance'!$A$9:$I$52,9,FALSE),"")</f>
        <v>5.43545E-2</v>
      </c>
      <c r="D47" s="95">
        <f>IFERROR(VLOOKUP($A47,'[5]5. PQI Avoid Admits Performance'!$A$10:$Q$51,16,FALSE),"")</f>
        <v>11.954594999999999</v>
      </c>
      <c r="E47" s="95">
        <f>IFERROR(VLOOKUP($A47,'[5]6. PDI Avoid Admits Perform'!$A$9:$H$50,8,FALSE),"")</f>
        <v>6.2983300000000006E-2</v>
      </c>
      <c r="F47" s="92">
        <f>(D47*'Statewide PAU Revenue'!$C$53)+(E47*'Statewide PAU Revenue'!$D$53)</f>
        <v>11.873030561027496</v>
      </c>
    </row>
    <row r="48" spans="1:6" x14ac:dyDescent="0.25">
      <c r="A48" s="62">
        <v>210061</v>
      </c>
      <c r="B48" s="62" t="s">
        <v>105</v>
      </c>
      <c r="C48" s="84">
        <f>IFERROR(VLOOKUP(A48, '[5]4. PAU Readmissions Performance'!$A$9:$I$52,9,FALSE),"")</f>
        <v>4.37986E-2</v>
      </c>
      <c r="D48" s="95">
        <f>IFERROR(VLOOKUP($A48,'[5]5. PQI Avoid Admits Performance'!$A$10:$Q$51,16,FALSE),"")</f>
        <v>11.435475</v>
      </c>
      <c r="E48" s="95">
        <f>IFERROR(VLOOKUP($A48,'[5]6. PDI Avoid Admits Perform'!$A$9:$H$50,8,FALSE),"")</f>
        <v>0.96432150000000005</v>
      </c>
      <c r="F48" s="92">
        <f>(D48*'Statewide PAU Revenue'!$C$53)+(E48*'Statewide PAU Revenue'!$D$53)</f>
        <v>11.363653468809028</v>
      </c>
    </row>
    <row r="49" spans="1:6" x14ac:dyDescent="0.25">
      <c r="A49" s="62">
        <v>210062</v>
      </c>
      <c r="B49" s="62" t="s">
        <v>149</v>
      </c>
      <c r="C49" s="84">
        <f>IFERROR(VLOOKUP(A49, '[5]4. PAU Readmissions Performance'!$A$9:$I$52,9,FALSE),"")</f>
        <v>7.0959400000000006E-2</v>
      </c>
      <c r="D49" s="95">
        <f>IFERROR(VLOOKUP($A49,'[5]5. PQI Avoid Admits Performance'!$A$10:$Q$51,16,FALSE),"")</f>
        <v>12.291612000000001</v>
      </c>
      <c r="E49" s="95">
        <f>IFERROR(VLOOKUP($A49,'[5]6. PDI Avoid Admits Perform'!$A$9:$H$50,8,FALSE),"")</f>
        <v>4.7701599999999997E-2</v>
      </c>
      <c r="F49" s="92">
        <f>(D49*'Statewide PAU Revenue'!$C$53)+(E49*'Statewide PAU Revenue'!$D$53)</f>
        <v>12.207631147967504</v>
      </c>
    </row>
    <row r="50" spans="1:6" x14ac:dyDescent="0.25">
      <c r="A50" s="62">
        <v>210063</v>
      </c>
      <c r="B50" s="62" t="s">
        <v>150</v>
      </c>
      <c r="C50" s="84">
        <f>IFERROR(VLOOKUP(A50, '[5]4. PAU Readmissions Performance'!$A$9:$I$52,9,FALSE),"")</f>
        <v>6.0291400000000002E-2</v>
      </c>
      <c r="D50" s="95">
        <f>IFERROR(VLOOKUP($A50,'[5]5. PQI Avoid Admits Performance'!$A$10:$Q$51,16,FALSE),"")</f>
        <v>11.760717</v>
      </c>
      <c r="E50" s="95">
        <f>IFERROR(VLOOKUP($A50,'[5]6. PDI Avoid Admits Perform'!$A$9:$H$50,8,FALSE),"")</f>
        <v>0.93878139999999999</v>
      </c>
      <c r="F50" s="92">
        <f>(D50*'Statewide PAU Revenue'!$C$53)+(E50*'Statewide PAU Revenue'!$D$53)</f>
        <v>11.686489458092408</v>
      </c>
    </row>
    <row r="51" spans="1:6" x14ac:dyDescent="0.25">
      <c r="A51" s="62">
        <v>210064</v>
      </c>
      <c r="B51" s="62" t="s">
        <v>108</v>
      </c>
      <c r="C51" s="84">
        <f>IFERROR(VLOOKUP(A51, '[5]4. PAU Readmissions Performance'!$A$9:$I$52,9,FALSE),"")</f>
        <v>4.2289100000000003E-2</v>
      </c>
      <c r="D51" s="95" t="str">
        <f>IFERROR(VLOOKUP($A51,'[5]5. PQI Avoid Admits Performance'!$A$10:$Q$51,16,FALSE),"")</f>
        <v/>
      </c>
      <c r="E51" s="95" t="str">
        <f>IFERROR(VLOOKUP($A51,'[5]6. PDI Avoid Admits Perform'!$A$9:$H$50,8,FALSE),"")</f>
        <v/>
      </c>
      <c r="F51" s="92">
        <v>0</v>
      </c>
    </row>
    <row r="52" spans="1:6" x14ac:dyDescent="0.25">
      <c r="A52" s="62">
        <v>210065</v>
      </c>
      <c r="B52" s="62" t="s">
        <v>109</v>
      </c>
      <c r="C52" s="84">
        <f>IFERROR(VLOOKUP(A52, '[5]4. PAU Readmissions Performance'!$A$9:$I$52,9,FALSE),"")</f>
        <v>7.16252E-2</v>
      </c>
      <c r="D52" s="95">
        <f>IFERROR(VLOOKUP($A52,'[5]5. PQI Avoid Admits Performance'!$A$10:$Q$51,16,FALSE),"")</f>
        <v>7.3924216999999999</v>
      </c>
      <c r="E52" s="95">
        <f>IFERROR(VLOOKUP($A52,'[5]6. PDI Avoid Admits Perform'!$A$9:$H$50,8,FALSE),"")</f>
        <v>0.67233359999999998</v>
      </c>
      <c r="F52" s="92">
        <f>(D52*'Statewide PAU Revenue'!$C$53)+(E52*'Statewide PAU Revenue'!$D$53)</f>
        <v>7.3463286867440845</v>
      </c>
    </row>
    <row r="53" spans="1:6" x14ac:dyDescent="0.25">
      <c r="A53" s="63" t="s">
        <v>151</v>
      </c>
      <c r="B53" s="63" t="s">
        <v>152</v>
      </c>
      <c r="C53" s="84">
        <f>IFERROR(VLOOKUP(A53, '[5]4. PAU Readmissions Performance'!$A$9:$I$52,9,FALSE),"")</f>
        <v>5.7809699999999999E-2</v>
      </c>
      <c r="D53" s="95">
        <f>IFERROR(VLOOKUP($A53,'[5]5. PQI Avoid Admits Performance'!$A$10:$Q$51,16,FALSE),"")</f>
        <v>12.191268000000001</v>
      </c>
      <c r="E53" s="95">
        <f>IFERROR(VLOOKUP($A53,'[5]6. PDI Avoid Admits Perform'!$A$9:$H$50,8,FALSE),"")</f>
        <v>0.73599939999999997</v>
      </c>
      <c r="F53" s="109">
        <f>(D53*'Statewide PAU Revenue'!$C$53)+(E53*'Statewide PAU Revenue'!$D$53)</f>
        <v>12.112696433738858</v>
      </c>
    </row>
    <row r="54" spans="1:6" x14ac:dyDescent="0.25">
      <c r="A54" s="87"/>
      <c r="B54" s="87"/>
      <c r="C54" s="87"/>
      <c r="D54" s="62"/>
      <c r="E54" s="62"/>
      <c r="F54" s="62"/>
    </row>
    <row r="55" spans="1:6" x14ac:dyDescent="0.25">
      <c r="F55" s="112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WE5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57" sqref="F57"/>
    </sheetView>
  </sheetViews>
  <sheetFormatPr defaultColWidth="9.140625" defaultRowHeight="15" x14ac:dyDescent="0.25"/>
  <cols>
    <col min="1" max="1" width="13" customWidth="1"/>
    <col min="2" max="2" width="23" customWidth="1"/>
    <col min="3" max="3" width="20" customWidth="1"/>
    <col min="4" max="4" width="12.140625" customWidth="1"/>
    <col min="5" max="5" width="21.140625" customWidth="1"/>
    <col min="6" max="6" width="18" style="115" bestFit="1" customWidth="1"/>
    <col min="7" max="7" width="18" customWidth="1"/>
    <col min="8" max="8" width="16.28515625" bestFit="1" customWidth="1"/>
    <col min="10" max="10" width="10.5703125" customWidth="1"/>
    <col min="12" max="13" width="20.42578125" bestFit="1" customWidth="1"/>
    <col min="14" max="14" width="12.5703125" bestFit="1" customWidth="1"/>
  </cols>
  <sheetData>
    <row r="1" spans="1:14" x14ac:dyDescent="0.25">
      <c r="A1" t="s">
        <v>215</v>
      </c>
    </row>
    <row r="2" spans="1:14" ht="30" x14ac:dyDescent="0.25">
      <c r="A2" s="99" t="s">
        <v>130</v>
      </c>
      <c r="B2" s="99" t="s">
        <v>58</v>
      </c>
      <c r="C2" s="99" t="s">
        <v>153</v>
      </c>
      <c r="D2" s="99" t="s">
        <v>155</v>
      </c>
      <c r="E2" s="99" t="s">
        <v>154</v>
      </c>
      <c r="F2" s="116" t="s">
        <v>128</v>
      </c>
      <c r="G2" s="99" t="s">
        <v>157</v>
      </c>
      <c r="H2" s="99" t="s">
        <v>129</v>
      </c>
      <c r="I2" s="101" t="s">
        <v>1</v>
      </c>
      <c r="J2" s="101" t="s">
        <v>169</v>
      </c>
      <c r="K2" s="101" t="s">
        <v>170</v>
      </c>
      <c r="L2" s="101" t="s">
        <v>178</v>
      </c>
      <c r="M2" s="101" t="s">
        <v>179</v>
      </c>
    </row>
    <row r="3" spans="1:14" x14ac:dyDescent="0.25">
      <c r="A3" s="62">
        <v>210001</v>
      </c>
      <c r="B3" s="62" t="s">
        <v>67</v>
      </c>
      <c r="C3" s="75">
        <f>IFERROR(VLOOKUP(A3,'[6]Summary - All Payers'!$A$7:$X$51,17,FALSE),0)</f>
        <v>24319304.870000001</v>
      </c>
      <c r="D3" s="75">
        <f>IFERROR(VLOOKUP(A3,'[6]Summary - All Payers'!$A$7:$X$50,18,FALSE),0)</f>
        <v>180746.74</v>
      </c>
      <c r="E3" s="75">
        <f>IFERROR(VLOOKUP(A3,'[6]Summary - All Payers'!$A$7:$X$50,16,FALSE),0)</f>
        <v>36827139.310000002</v>
      </c>
      <c r="F3" s="75">
        <f>IFERROR(VLOOKUP(A3,'[6]Summary - All Payers'!$A$7:$X$50,19,FALSE),0)</f>
        <v>61327190.920000002</v>
      </c>
      <c r="G3" s="94">
        <f>SUM(C3:D3)</f>
        <v>24500051.609999999</v>
      </c>
      <c r="H3" s="75">
        <f>IFERROR(VLOOKUP(A3,'[6]Summary - All Payers'!$A$7:$X$50,20,FALSE),0)</f>
        <v>494809755.87</v>
      </c>
      <c r="I3" s="105"/>
      <c r="J3" s="105"/>
      <c r="K3" s="105"/>
      <c r="L3" s="106"/>
      <c r="M3" s="106"/>
      <c r="N3" s="134"/>
    </row>
    <row r="4" spans="1:14" x14ac:dyDescent="0.25">
      <c r="A4" s="62">
        <v>210002</v>
      </c>
      <c r="B4" s="62" t="s">
        <v>60</v>
      </c>
      <c r="C4" s="75">
        <f>IFERROR(VLOOKUP(A4,'[6]Summary - All Payers'!$A$7:$X$51,17,FALSE),0)</f>
        <v>47464524.119999997</v>
      </c>
      <c r="D4" s="75">
        <f>IFERROR(VLOOKUP(A4,'[6]Summary - All Payers'!$A$7:$X$50,18,FALSE),0)</f>
        <v>1392248</v>
      </c>
      <c r="E4" s="75">
        <f>IFERROR(VLOOKUP(A4,'[6]Summary - All Payers'!$A$7:$X$50,16,FALSE),0)</f>
        <v>106803379.29000001</v>
      </c>
      <c r="F4" s="75">
        <f>IFERROR(VLOOKUP(A4,'[6]Summary - All Payers'!$A$7:$X$50,19,FALSE),0)</f>
        <v>155660151.41</v>
      </c>
      <c r="G4" s="94">
        <f t="shared" ref="G4:G50" si="0">SUM(C4:D4)</f>
        <v>48856772.119999997</v>
      </c>
      <c r="H4" s="75">
        <f>IFERROR(VLOOKUP(A4,'[6]Summary - All Payers'!$A$7:$X$50,20,FALSE),0)</f>
        <v>2256467943.8600001</v>
      </c>
      <c r="I4" s="105"/>
      <c r="J4" s="105"/>
      <c r="K4" s="105"/>
      <c r="L4" s="106"/>
      <c r="M4" s="106"/>
    </row>
    <row r="5" spans="1:14" x14ac:dyDescent="0.25">
      <c r="A5" s="62">
        <v>210003</v>
      </c>
      <c r="B5" s="62" t="s">
        <v>131</v>
      </c>
      <c r="C5" s="75">
        <f>IFERROR(VLOOKUP(A5,'[6]Summary - All Payers'!$A$7:$X$51,17,FALSE),0)</f>
        <v>17257705.039999999</v>
      </c>
      <c r="D5" s="75">
        <f>IFERROR(VLOOKUP(A5,'[6]Summary - All Payers'!$A$7:$X$50,18,FALSE),0)</f>
        <v>13549.66</v>
      </c>
      <c r="E5" s="75">
        <f>IFERROR(VLOOKUP(A5,'[6]Summary - All Payers'!$A$7:$X$50,16,FALSE),0)</f>
        <v>27976773.23</v>
      </c>
      <c r="F5" s="75">
        <f>IFERROR(VLOOKUP(A5,'[6]Summary - All Payers'!$A$7:$X$50,19,FALSE),0)</f>
        <v>45248027.93</v>
      </c>
      <c r="G5" s="94">
        <f t="shared" si="0"/>
        <v>17271254.699999999</v>
      </c>
      <c r="H5" s="75">
        <f>IFERROR(VLOOKUP(A5,'[6]Summary - All Payers'!$A$7:$X$50,20,FALSE),0)</f>
        <v>450109776.98000002</v>
      </c>
      <c r="I5" s="105"/>
      <c r="J5" s="105"/>
      <c r="K5" s="105"/>
      <c r="L5" s="106"/>
      <c r="M5" s="106"/>
    </row>
    <row r="6" spans="1:14" x14ac:dyDescent="0.25">
      <c r="A6" s="62">
        <v>210004</v>
      </c>
      <c r="B6" s="62" t="s">
        <v>68</v>
      </c>
      <c r="C6" s="75">
        <f>IFERROR(VLOOKUP(A6,'[6]Summary - All Payers'!$A$7:$X$51,17,FALSE),0)</f>
        <v>31821538.73</v>
      </c>
      <c r="D6" s="75">
        <f>IFERROR(VLOOKUP(A6,'[6]Summary - All Payers'!$A$7:$X$50,18,FALSE),0)</f>
        <v>126687.99</v>
      </c>
      <c r="E6" s="75">
        <f>IFERROR(VLOOKUP(A6,'[6]Summary - All Payers'!$A$7:$X$50,16,FALSE),0)</f>
        <v>41252260</v>
      </c>
      <c r="F6" s="75">
        <f>IFERROR(VLOOKUP(A6,'[6]Summary - All Payers'!$A$7:$X$50,19,FALSE),0)</f>
        <v>73200486.719999999</v>
      </c>
      <c r="G6" s="94">
        <f t="shared" si="0"/>
        <v>31948226.719999999</v>
      </c>
      <c r="H6" s="75">
        <f>IFERROR(VLOOKUP(A6,'[6]Summary - All Payers'!$A$7:$X$50,20,FALSE),0)</f>
        <v>614468292.73000002</v>
      </c>
      <c r="I6" s="105"/>
      <c r="J6" s="105"/>
      <c r="K6" s="105"/>
      <c r="L6" s="106"/>
      <c r="M6" s="106"/>
    </row>
    <row r="7" spans="1:14" x14ac:dyDescent="0.25">
      <c r="A7" s="62">
        <v>210005</v>
      </c>
      <c r="B7" s="62" t="s">
        <v>69</v>
      </c>
      <c r="C7" s="75">
        <f>IFERROR(VLOOKUP(A7,'[6]Summary - All Payers'!$A$7:$X$51,17,FALSE),0)</f>
        <v>24446752.129999999</v>
      </c>
      <c r="D7" s="75">
        <f>IFERROR(VLOOKUP(A7,'[6]Summary - All Payers'!$A$7:$X$50,18,FALSE),0)</f>
        <v>42022.239999999998</v>
      </c>
      <c r="E7" s="75">
        <f>IFERROR(VLOOKUP(A7,'[6]Summary - All Payers'!$A$7:$X$50,16,FALSE),0)</f>
        <v>29430812.77</v>
      </c>
      <c r="F7" s="75">
        <f>IFERROR(VLOOKUP(A7,'[6]Summary - All Payers'!$A$7:$X$50,19,FALSE),0)</f>
        <v>53919587.140000001</v>
      </c>
      <c r="G7" s="94">
        <f t="shared" si="0"/>
        <v>24488774.369999997</v>
      </c>
      <c r="H7" s="75">
        <f>IFERROR(VLOOKUP(A7,'[6]Summary - All Payers'!$A$7:$X$50,20,FALSE),0)</f>
        <v>436456788.44</v>
      </c>
      <c r="I7" s="105"/>
      <c r="J7" s="105"/>
      <c r="K7" s="105"/>
      <c r="L7" s="106"/>
      <c r="M7" s="106"/>
    </row>
    <row r="8" spans="1:14" x14ac:dyDescent="0.25">
      <c r="A8" s="62">
        <v>210006</v>
      </c>
      <c r="B8" s="62" t="s">
        <v>70</v>
      </c>
      <c r="C8" s="135">
        <f>IFERROR(VLOOKUP(A8,'[6]Summary - All Payers'!$A$7:$X$51,17,FALSE),0)</f>
        <v>0</v>
      </c>
      <c r="D8" s="135">
        <f>IFERROR(VLOOKUP(A8,'[6]Summary - All Payers'!$A$7:$X$50,18,FALSE),0)</f>
        <v>0</v>
      </c>
      <c r="E8" s="135">
        <f>IFERROR(VLOOKUP(A8,'[6]Summary - All Payers'!$A$7:$X$50,16,FALSE),0)</f>
        <v>0</v>
      </c>
      <c r="F8" s="135">
        <f>IFERROR(VLOOKUP(A8,'[6]Summary - All Payers'!$A$7:$X$50,19,FALSE),0)</f>
        <v>0</v>
      </c>
      <c r="G8" s="94">
        <f t="shared" si="0"/>
        <v>0</v>
      </c>
      <c r="H8" s="135">
        <f>IFERROR(VLOOKUP(A8,'[6]Summary - All Payers'!$A$7:$X$50,20,FALSE),0)</f>
        <v>0</v>
      </c>
      <c r="I8" s="136"/>
      <c r="J8" s="136"/>
      <c r="K8" s="136"/>
    </row>
    <row r="9" spans="1:14" x14ac:dyDescent="0.25">
      <c r="A9" s="62">
        <v>210008</v>
      </c>
      <c r="B9" s="62" t="s">
        <v>71</v>
      </c>
      <c r="C9" s="75">
        <f>IFERROR(VLOOKUP(A9,'[6]Summary - All Payers'!$A$7:$X$51,17,FALSE),0)</f>
        <v>17841367.309999999</v>
      </c>
      <c r="D9" s="75">
        <f>IFERROR(VLOOKUP(A9,'[6]Summary - All Payers'!$A$7:$X$50,18,FALSE),0)</f>
        <v>32650.67</v>
      </c>
      <c r="E9" s="75">
        <f>IFERROR(VLOOKUP(A9,'[6]Summary - All Payers'!$A$7:$X$50,16,FALSE),0)</f>
        <v>20913435.100000001</v>
      </c>
      <c r="F9" s="75">
        <f>IFERROR(VLOOKUP(A9,'[6]Summary - All Payers'!$A$7:$X$50,19,FALSE),0)</f>
        <v>38787453.079999998</v>
      </c>
      <c r="G9" s="94">
        <f t="shared" si="0"/>
        <v>17874017.98</v>
      </c>
      <c r="H9" s="75">
        <f>IFERROR(VLOOKUP(A9,'[6]Summary - All Payers'!$A$7:$X$50,20,FALSE),0)</f>
        <v>695661762.25</v>
      </c>
      <c r="I9" s="105"/>
      <c r="J9" s="105"/>
      <c r="K9" s="105"/>
      <c r="L9" s="106"/>
      <c r="M9" s="106"/>
    </row>
    <row r="10" spans="1:14" x14ac:dyDescent="0.25">
      <c r="A10" s="62">
        <v>210009</v>
      </c>
      <c r="B10" s="62" t="s">
        <v>72</v>
      </c>
      <c r="C10" s="75">
        <f>IFERROR(VLOOKUP(A10,'[6]Summary - All Payers'!$A$7:$X$51,17,FALSE),0)</f>
        <v>72358344.159999996</v>
      </c>
      <c r="D10" s="75">
        <f>IFERROR(VLOOKUP(A10,'[6]Summary - All Payers'!$A$7:$X$50,18,FALSE),0)</f>
        <v>2266795.44</v>
      </c>
      <c r="E10" s="75">
        <f>IFERROR(VLOOKUP(A10,'[6]Summary - All Payers'!$A$7:$X$50,16,FALSE),0)</f>
        <v>169804575.43000001</v>
      </c>
      <c r="F10" s="75">
        <f>IFERROR(VLOOKUP(A10,'[6]Summary - All Payers'!$A$7:$X$50,19,FALSE),0)</f>
        <v>244429715.03</v>
      </c>
      <c r="G10" s="94">
        <f t="shared" si="0"/>
        <v>74625139.599999994</v>
      </c>
      <c r="H10" s="75">
        <f>IFERROR(VLOOKUP(A10,'[6]Summary - All Payers'!$A$7:$X$50,20,FALSE),0)</f>
        <v>3180053396.48</v>
      </c>
      <c r="I10" s="105"/>
      <c r="J10" s="105"/>
      <c r="K10" s="105"/>
      <c r="L10" s="106"/>
      <c r="M10" s="106"/>
    </row>
    <row r="11" spans="1:14" x14ac:dyDescent="0.25">
      <c r="A11" s="62">
        <v>210010</v>
      </c>
      <c r="B11" s="62" t="s">
        <v>73</v>
      </c>
      <c r="C11" s="135">
        <f>IFERROR(VLOOKUP(A11,'[6]Summary - All Payers'!$A$7:$X$51,17,FALSE),0)</f>
        <v>0</v>
      </c>
      <c r="D11" s="135">
        <f>IFERROR(VLOOKUP(A11,'[6]Summary - All Payers'!$A$7:$X$50,18,FALSE),0)</f>
        <v>0</v>
      </c>
      <c r="E11" s="135">
        <f>IFERROR(VLOOKUP(A11,'[6]Summary - All Payers'!$A$7:$X$50,16,FALSE),0)</f>
        <v>0</v>
      </c>
      <c r="F11" s="135">
        <f>IFERROR(VLOOKUP(A11,'[6]Summary - All Payers'!$A$7:$X$50,19,FALSE),0)</f>
        <v>0</v>
      </c>
      <c r="G11" s="94">
        <f t="shared" si="0"/>
        <v>0</v>
      </c>
      <c r="H11" s="135">
        <f>IFERROR(VLOOKUP(A11,'[6]Summary - All Payers'!$A$7:$X$50,20,FALSE),0)</f>
        <v>0</v>
      </c>
      <c r="I11" s="136"/>
      <c r="J11" s="136"/>
      <c r="K11" s="136"/>
    </row>
    <row r="12" spans="1:14" x14ac:dyDescent="0.25">
      <c r="A12" s="62">
        <v>210011</v>
      </c>
      <c r="B12" s="62" t="s">
        <v>132</v>
      </c>
      <c r="C12" s="75">
        <f>IFERROR(VLOOKUP(A12,'[6]Summary - All Payers'!$A$7:$X$51,17,FALSE),0)</f>
        <v>27435707.969999999</v>
      </c>
      <c r="D12" s="75">
        <f>IFERROR(VLOOKUP(A12,'[6]Summary - All Payers'!$A$7:$X$50,18,FALSE),0)</f>
        <v>300230.3</v>
      </c>
      <c r="E12" s="75">
        <f>IFERROR(VLOOKUP(A12,'[6]Summary - All Payers'!$A$7:$X$50,16,FALSE),0)</f>
        <v>41185489.719999999</v>
      </c>
      <c r="F12" s="75">
        <f>IFERROR(VLOOKUP(A12,'[6]Summary - All Payers'!$A$7:$X$50,19,FALSE),0)</f>
        <v>68921427.989999995</v>
      </c>
      <c r="G12" s="94">
        <f t="shared" si="0"/>
        <v>27735938.27</v>
      </c>
      <c r="H12" s="75">
        <f>IFERROR(VLOOKUP(A12,'[6]Summary - All Payers'!$A$7:$X$50,20,FALSE),0)</f>
        <v>518077450.10000002</v>
      </c>
      <c r="I12" s="105"/>
      <c r="J12" s="105"/>
      <c r="K12" s="105"/>
      <c r="L12" s="106"/>
      <c r="M12" s="106"/>
    </row>
    <row r="13" spans="1:14" x14ac:dyDescent="0.25">
      <c r="A13" s="62">
        <v>210012</v>
      </c>
      <c r="B13" s="62" t="s">
        <v>75</v>
      </c>
      <c r="C13" s="75">
        <f>IFERROR(VLOOKUP(A13,'[6]Summary - All Payers'!$A$7:$X$51,17,FALSE),0)</f>
        <v>35493102.490000002</v>
      </c>
      <c r="D13" s="75">
        <f>IFERROR(VLOOKUP(A13,'[6]Summary - All Payers'!$A$7:$X$50,18,FALSE),0)</f>
        <v>738770.1</v>
      </c>
      <c r="E13" s="75">
        <f>IFERROR(VLOOKUP(A13,'[6]Summary - All Payers'!$A$7:$X$50,16,FALSE),0)</f>
        <v>57617855.229999997</v>
      </c>
      <c r="F13" s="75">
        <f>IFERROR(VLOOKUP(A13,'[6]Summary - All Payers'!$A$7:$X$50,19,FALSE),0)</f>
        <v>93849727.819999993</v>
      </c>
      <c r="G13" s="94">
        <f t="shared" si="0"/>
        <v>36231872.590000004</v>
      </c>
      <c r="H13" s="75">
        <f>IFERROR(VLOOKUP(A13,'[6]Summary - All Payers'!$A$7:$X$50,20,FALSE),0)</f>
        <v>962689727.75999999</v>
      </c>
      <c r="I13" s="105"/>
      <c r="J13" s="105"/>
      <c r="K13" s="105"/>
      <c r="L13" s="106"/>
      <c r="M13" s="106"/>
    </row>
    <row r="14" spans="1:14" x14ac:dyDescent="0.25">
      <c r="A14" s="62">
        <v>210013</v>
      </c>
      <c r="B14" s="62" t="s">
        <v>76</v>
      </c>
      <c r="C14" s="135">
        <f>IFERROR(VLOOKUP(A14,'[6]Summary - All Payers'!$A$7:$X$51,17,FALSE),0)</f>
        <v>0</v>
      </c>
      <c r="D14" s="135">
        <f>IFERROR(VLOOKUP(A14,'[6]Summary - All Payers'!$A$7:$X$50,18,FALSE),0)</f>
        <v>0</v>
      </c>
      <c r="E14" s="135">
        <f>IFERROR(VLOOKUP(A14,'[6]Summary - All Payers'!$A$7:$X$50,16,FALSE),0)</f>
        <v>0</v>
      </c>
      <c r="F14" s="135">
        <f>IFERROR(VLOOKUP(A14,'[6]Summary - All Payers'!$A$7:$X$50,19,FALSE),0)</f>
        <v>0</v>
      </c>
      <c r="G14" s="94">
        <f t="shared" si="0"/>
        <v>0</v>
      </c>
      <c r="H14" s="135">
        <f>IFERROR(VLOOKUP(A14,'[6]Summary - All Payers'!$A$7:$X$50,20,FALSE),0)</f>
        <v>0</v>
      </c>
      <c r="I14" s="136"/>
      <c r="J14" s="136"/>
      <c r="K14" s="136"/>
    </row>
    <row r="15" spans="1:14" x14ac:dyDescent="0.25">
      <c r="A15" s="62">
        <v>210015</v>
      </c>
      <c r="B15" s="62" t="s">
        <v>133</v>
      </c>
      <c r="C15" s="75">
        <f>IFERROR(VLOOKUP(A15,'[6]Summary - All Payers'!$A$7:$X$51,17,FALSE),0)</f>
        <v>40383082.990000002</v>
      </c>
      <c r="D15" s="75">
        <f>IFERROR(VLOOKUP(A15,'[6]Summary - All Payers'!$A$7:$X$50,18,FALSE),0)</f>
        <v>4222.47</v>
      </c>
      <c r="E15" s="75">
        <f>IFERROR(VLOOKUP(A15,'[6]Summary - All Payers'!$A$7:$X$50,16,FALSE),0)</f>
        <v>46399170.359999999</v>
      </c>
      <c r="F15" s="75">
        <f>IFERROR(VLOOKUP(A15,'[6]Summary - All Payers'!$A$7:$X$50,19,FALSE),0)</f>
        <v>86786475.819999993</v>
      </c>
      <c r="G15" s="94">
        <f t="shared" si="0"/>
        <v>40387305.460000001</v>
      </c>
      <c r="H15" s="75">
        <f>IFERROR(VLOOKUP(A15,'[6]Summary - All Payers'!$A$7:$X$50,20,FALSE),0)</f>
        <v>699844982.74000001</v>
      </c>
      <c r="I15" s="105"/>
      <c r="J15" s="105"/>
      <c r="K15" s="105"/>
      <c r="L15" s="106"/>
      <c r="M15" s="106"/>
    </row>
    <row r="16" spans="1:14" x14ac:dyDescent="0.25">
      <c r="A16" s="62">
        <v>210016</v>
      </c>
      <c r="B16" s="62" t="s">
        <v>134</v>
      </c>
      <c r="C16" s="75">
        <f>IFERROR(VLOOKUP(A16,'[6]Summary - All Payers'!$A$7:$X$51,17,FALSE),0)</f>
        <v>27797033.34</v>
      </c>
      <c r="D16" s="75" t="str">
        <f>IFERROR(VLOOKUP(A16,'[6]Summary - All Payers'!$A$7:$X$50,18,FALSE),0)</f>
        <v xml:space="preserve"> </v>
      </c>
      <c r="E16" s="75">
        <f>IFERROR(VLOOKUP(A16,'[6]Summary - All Payers'!$A$7:$X$50,16,FALSE),0)</f>
        <v>29538006.780000001</v>
      </c>
      <c r="F16" s="75">
        <f>IFERROR(VLOOKUP(A16,'[6]Summary - All Payers'!$A$7:$X$50,19,FALSE),0)</f>
        <v>57335040.119999997</v>
      </c>
      <c r="G16" s="94">
        <f t="shared" si="0"/>
        <v>27797033.34</v>
      </c>
      <c r="H16" s="75">
        <f>IFERROR(VLOOKUP(A16,'[6]Summary - All Payers'!$A$7:$X$50,20,FALSE),0)</f>
        <v>380039914.38999999</v>
      </c>
      <c r="I16" s="105"/>
      <c r="J16" s="105"/>
      <c r="K16" s="105"/>
      <c r="L16" s="106"/>
      <c r="M16" s="106"/>
    </row>
    <row r="17" spans="1:13" x14ac:dyDescent="0.25">
      <c r="A17" s="62">
        <v>210017</v>
      </c>
      <c r="B17" s="62" t="s">
        <v>79</v>
      </c>
      <c r="C17" s="75">
        <f>IFERROR(VLOOKUP(A17,'[6]Summary - All Payers'!$A$7:$X$51,17,FALSE),0)</f>
        <v>4223658.5999999996</v>
      </c>
      <c r="D17" s="75">
        <f>IFERROR(VLOOKUP(A17,'[6]Summary - All Payers'!$A$7:$X$50,18,FALSE),0)</f>
        <v>9511.4</v>
      </c>
      <c r="E17" s="75">
        <f>IFERROR(VLOOKUP(A17,'[6]Summary - All Payers'!$A$7:$X$50,16,FALSE),0)</f>
        <v>2132854.9300000002</v>
      </c>
      <c r="F17" s="75">
        <f>IFERROR(VLOOKUP(A17,'[6]Summary - All Payers'!$A$7:$X$50,19,FALSE),0)</f>
        <v>6366024.9299999997</v>
      </c>
      <c r="G17" s="94">
        <f t="shared" si="0"/>
        <v>4233170</v>
      </c>
      <c r="H17" s="75">
        <f>IFERROR(VLOOKUP(A17,'[6]Summary - All Payers'!$A$7:$X$50,20,FALSE),0)</f>
        <v>96456531.359999999</v>
      </c>
      <c r="I17" s="105"/>
      <c r="J17" s="105"/>
      <c r="K17" s="105"/>
      <c r="L17" s="106"/>
      <c r="M17" s="106"/>
    </row>
    <row r="18" spans="1:13" x14ac:dyDescent="0.25">
      <c r="A18" s="62">
        <v>210018</v>
      </c>
      <c r="B18" s="62" t="s">
        <v>135</v>
      </c>
      <c r="C18" s="75">
        <f>IFERROR(VLOOKUP(A18,'[6]Summary - All Payers'!$A$7:$X$51,17,FALSE),0)</f>
        <v>10594140.5</v>
      </c>
      <c r="D18" s="75">
        <f>IFERROR(VLOOKUP(A18,'[6]Summary - All Payers'!$A$7:$X$50,18,FALSE),0)</f>
        <v>39646.74</v>
      </c>
      <c r="E18" s="75">
        <f>IFERROR(VLOOKUP(A18,'[6]Summary - All Payers'!$A$7:$X$50,16,FALSE),0)</f>
        <v>15180742.23</v>
      </c>
      <c r="F18" s="75">
        <f>IFERROR(VLOOKUP(A18,'[6]Summary - All Payers'!$A$7:$X$50,19,FALSE),0)</f>
        <v>25814529.469999999</v>
      </c>
      <c r="G18" s="94">
        <f t="shared" si="0"/>
        <v>10633787.24</v>
      </c>
      <c r="H18" s="75">
        <f>IFERROR(VLOOKUP(A18,'[6]Summary - All Payers'!$A$7:$X$50,20,FALSE),0)</f>
        <v>228808220.52000001</v>
      </c>
      <c r="I18" s="105"/>
      <c r="J18" s="105"/>
      <c r="K18" s="105"/>
      <c r="L18" s="106"/>
      <c r="M18" s="106"/>
    </row>
    <row r="19" spans="1:13" x14ac:dyDescent="0.25">
      <c r="A19" s="62">
        <v>210019</v>
      </c>
      <c r="B19" s="62" t="s">
        <v>136</v>
      </c>
      <c r="C19" s="75">
        <f>IFERROR(VLOOKUP(A19,'[6]Summary - All Payers'!$A$7:$X$51,17,FALSE),0)</f>
        <v>28175599.16</v>
      </c>
      <c r="D19" s="75">
        <f>IFERROR(VLOOKUP(A19,'[6]Summary - All Payers'!$A$7:$X$50,18,FALSE),0)</f>
        <v>211085.94</v>
      </c>
      <c r="E19" s="75">
        <f>IFERROR(VLOOKUP(A19,'[6]Summary - All Payers'!$A$7:$X$50,16,FALSE),0)</f>
        <v>33781910.100000001</v>
      </c>
      <c r="F19" s="75">
        <f>IFERROR(VLOOKUP(A19,'[6]Summary - All Payers'!$A$7:$X$50,19,FALSE),0)</f>
        <v>62168595.200000003</v>
      </c>
      <c r="G19" s="94">
        <f t="shared" si="0"/>
        <v>28386685.100000001</v>
      </c>
      <c r="H19" s="75">
        <f>IFERROR(VLOOKUP(A19,'[6]Summary - All Payers'!$A$7:$X$50,20,FALSE),0)</f>
        <v>623366543.61000001</v>
      </c>
      <c r="I19" s="105"/>
      <c r="J19" s="105"/>
      <c r="K19" s="105"/>
      <c r="L19" s="106"/>
      <c r="M19" s="106"/>
    </row>
    <row r="20" spans="1:13" x14ac:dyDescent="0.25">
      <c r="A20" s="62">
        <v>210022</v>
      </c>
      <c r="B20" s="62" t="s">
        <v>81</v>
      </c>
      <c r="C20" s="75">
        <f>IFERROR(VLOOKUP(A20,'[6]Summary - All Payers'!$A$7:$X$51,17,FALSE),0)</f>
        <v>17919597.100000001</v>
      </c>
      <c r="D20" s="75" t="str">
        <f>IFERROR(VLOOKUP(A20,'[6]Summary - All Payers'!$A$7:$X$50,18,FALSE),0)</f>
        <v xml:space="preserve"> </v>
      </c>
      <c r="E20" s="75">
        <f>IFERROR(VLOOKUP(A20,'[6]Summary - All Payers'!$A$7:$X$50,16,FALSE),0)</f>
        <v>28769368.829999998</v>
      </c>
      <c r="F20" s="75">
        <f>IFERROR(VLOOKUP(A20,'[6]Summary - All Payers'!$A$7:$X$50,19,FALSE),0)</f>
        <v>46688965.93</v>
      </c>
      <c r="G20" s="94">
        <f t="shared" si="0"/>
        <v>17919597.100000001</v>
      </c>
      <c r="H20" s="75">
        <f>IFERROR(VLOOKUP(A20,'[6]Summary - All Payers'!$A$7:$X$50,20,FALSE),0)</f>
        <v>441639383.04000002</v>
      </c>
      <c r="I20" s="105"/>
      <c r="J20" s="105"/>
      <c r="K20" s="105"/>
      <c r="L20" s="106"/>
      <c r="M20" s="106"/>
    </row>
    <row r="21" spans="1:13" x14ac:dyDescent="0.25">
      <c r="A21" s="62">
        <v>210023</v>
      </c>
      <c r="B21" s="62" t="s">
        <v>137</v>
      </c>
      <c r="C21" s="75">
        <f>IFERROR(VLOOKUP(A21,'[6]Summary - All Payers'!$A$7:$X$51,17,FALSE),0)</f>
        <v>48014595.030000001</v>
      </c>
      <c r="D21" s="75">
        <f>IFERROR(VLOOKUP(A21,'[6]Summary - All Payers'!$A$7:$X$50,18,FALSE),0)</f>
        <v>148076.92000000001</v>
      </c>
      <c r="E21" s="75">
        <f>IFERROR(VLOOKUP(A21,'[6]Summary - All Payers'!$A$7:$X$50,16,FALSE),0)</f>
        <v>46944744.049999997</v>
      </c>
      <c r="F21" s="75">
        <f>IFERROR(VLOOKUP(A21,'[6]Summary - All Payers'!$A$7:$X$50,19,FALSE),0)</f>
        <v>95107416</v>
      </c>
      <c r="G21" s="94">
        <f t="shared" si="0"/>
        <v>48162671.950000003</v>
      </c>
      <c r="H21" s="75">
        <f>IFERROR(VLOOKUP(A21,'[6]Summary - All Payers'!$A$7:$X$50,20,FALSE),0)</f>
        <v>758821696.92999995</v>
      </c>
      <c r="I21" s="105"/>
      <c r="J21" s="105"/>
      <c r="K21" s="105"/>
      <c r="L21" s="106"/>
      <c r="M21" s="106"/>
    </row>
    <row r="22" spans="1:13" x14ac:dyDescent="0.25">
      <c r="A22" s="62">
        <v>210024</v>
      </c>
      <c r="B22" s="62" t="s">
        <v>138</v>
      </c>
      <c r="C22" s="75">
        <f>IFERROR(VLOOKUP(A22,'[6]Summary - All Payers'!$A$7:$X$51,17,FALSE),0)</f>
        <v>34122641.350000001</v>
      </c>
      <c r="D22" s="75" t="str">
        <f>IFERROR(VLOOKUP(A22,'[6]Summary - All Payers'!$A$7:$X$50,18,FALSE),0)</f>
        <v xml:space="preserve"> </v>
      </c>
      <c r="E22" s="75">
        <f>IFERROR(VLOOKUP(A22,'[6]Summary - All Payers'!$A$7:$X$50,16,FALSE),0)</f>
        <v>35165667.109999999</v>
      </c>
      <c r="F22" s="75">
        <f>IFERROR(VLOOKUP(A22,'[6]Summary - All Payers'!$A$7:$X$50,19,FALSE),0)</f>
        <v>69288308.459999993</v>
      </c>
      <c r="G22" s="94">
        <f t="shared" si="0"/>
        <v>34122641.350000001</v>
      </c>
      <c r="H22" s="75">
        <f>IFERROR(VLOOKUP(A22,'[6]Summary - All Payers'!$A$7:$X$50,20,FALSE),0)</f>
        <v>502026996.19</v>
      </c>
      <c r="I22" s="105"/>
      <c r="J22" s="105"/>
      <c r="K22" s="105"/>
      <c r="L22" s="106"/>
      <c r="M22" s="106"/>
    </row>
    <row r="23" spans="1:13" x14ac:dyDescent="0.25">
      <c r="A23" s="62">
        <v>210027</v>
      </c>
      <c r="B23" s="62" t="s">
        <v>139</v>
      </c>
      <c r="C23" s="75">
        <f>IFERROR(VLOOKUP(A23,'[6]Summary - All Payers'!$A$7:$X$51,17,FALSE),0)</f>
        <v>18778416.030000001</v>
      </c>
      <c r="D23" s="75" t="str">
        <f>IFERROR(VLOOKUP(A23,'[6]Summary - All Payers'!$A$7:$X$50,18,FALSE),0)</f>
        <v xml:space="preserve"> </v>
      </c>
      <c r="E23" s="75">
        <f>IFERROR(VLOOKUP(A23,'[6]Summary - All Payers'!$A$7:$X$50,16,FALSE),0)</f>
        <v>22571541.859999999</v>
      </c>
      <c r="F23" s="75">
        <f>IFERROR(VLOOKUP(A23,'[6]Summary - All Payers'!$A$7:$X$50,19,FALSE),0)</f>
        <v>41349957.890000001</v>
      </c>
      <c r="G23" s="94">
        <f t="shared" si="0"/>
        <v>18778416.030000001</v>
      </c>
      <c r="H23" s="75">
        <f>IFERROR(VLOOKUP(A23,'[6]Summary - All Payers'!$A$7:$X$50,20,FALSE),0)</f>
        <v>399963522.92000002</v>
      </c>
      <c r="I23" s="105"/>
      <c r="J23" s="105"/>
      <c r="K23" s="105"/>
      <c r="L23" s="106"/>
      <c r="M23" s="106"/>
    </row>
    <row r="24" spans="1:13" x14ac:dyDescent="0.25">
      <c r="A24" s="62">
        <v>210028</v>
      </c>
      <c r="B24" s="62" t="s">
        <v>140</v>
      </c>
      <c r="C24" s="75">
        <f>IFERROR(VLOOKUP(A24,'[6]Summary - All Payers'!$A$7:$X$51,17,FALSE),0)</f>
        <v>12848614.689999999</v>
      </c>
      <c r="D24" s="75">
        <f>IFERROR(VLOOKUP(A24,'[6]Summary - All Payers'!$A$7:$X$50,18,FALSE),0)</f>
        <v>8808.33</v>
      </c>
      <c r="E24" s="75">
        <f>IFERROR(VLOOKUP(A24,'[6]Summary - All Payers'!$A$7:$X$50,16,FALSE),0)</f>
        <v>10793475.300000001</v>
      </c>
      <c r="F24" s="75">
        <f>IFERROR(VLOOKUP(A24,'[6]Summary - All Payers'!$A$7:$X$50,19,FALSE),0)</f>
        <v>23650898.32</v>
      </c>
      <c r="G24" s="94">
        <f t="shared" si="0"/>
        <v>12857423.02</v>
      </c>
      <c r="H24" s="75">
        <f>IFERROR(VLOOKUP(A24,'[6]Summary - All Payers'!$A$7:$X$50,20,FALSE),0)</f>
        <v>239708233.28</v>
      </c>
      <c r="I24" s="105"/>
      <c r="J24" s="105"/>
      <c r="K24" s="105"/>
      <c r="L24" s="106"/>
      <c r="M24" s="106"/>
    </row>
    <row r="25" spans="1:13" x14ac:dyDescent="0.25">
      <c r="A25" s="62">
        <v>210029</v>
      </c>
      <c r="B25" s="62" t="s">
        <v>141</v>
      </c>
      <c r="C25" s="75">
        <f>IFERROR(VLOOKUP(A25,'[6]Summary - All Payers'!$A$7:$X$51,17,FALSE),0)</f>
        <v>36946174.509999998</v>
      </c>
      <c r="D25" s="75">
        <f>IFERROR(VLOOKUP(A25,'[6]Summary - All Payers'!$A$7:$X$50,18,FALSE),0)</f>
        <v>91096.29</v>
      </c>
      <c r="E25" s="75">
        <f>IFERROR(VLOOKUP(A25,'[6]Summary - All Payers'!$A$7:$X$50,16,FALSE),0)</f>
        <v>56608652.18</v>
      </c>
      <c r="F25" s="75">
        <f>IFERROR(VLOOKUP(A25,'[6]Summary - All Payers'!$A$7:$X$50,19,FALSE),0)</f>
        <v>93645922.980000004</v>
      </c>
      <c r="G25" s="94">
        <f t="shared" si="0"/>
        <v>37037270.799999997</v>
      </c>
      <c r="H25" s="75">
        <f>IFERROR(VLOOKUP(A25,'[6]Summary - All Payers'!$A$7:$X$50,20,FALSE),0)</f>
        <v>835841220.96000004</v>
      </c>
      <c r="I25" s="105"/>
      <c r="J25" s="105"/>
      <c r="K25" s="105"/>
      <c r="L25" s="106"/>
      <c r="M25" s="106"/>
    </row>
    <row r="26" spans="1:13" x14ac:dyDescent="0.25">
      <c r="A26" s="62">
        <v>210030</v>
      </c>
      <c r="B26" s="62" t="s">
        <v>86</v>
      </c>
      <c r="C26" s="75">
        <f>IFERROR(VLOOKUP(A26,'[6]Summary - All Payers'!$A$7:$X$51,17,FALSE),0)</f>
        <v>2710244.51</v>
      </c>
      <c r="D26" s="75" t="str">
        <f>IFERROR(VLOOKUP(A26,'[6]Summary - All Payers'!$A$7:$X$50,18,FALSE),0)</f>
        <v xml:space="preserve"> </v>
      </c>
      <c r="E26" s="75">
        <f>IFERROR(VLOOKUP(A26,'[6]Summary - All Payers'!$A$7:$X$50,16,FALSE),0)</f>
        <v>1587164.39</v>
      </c>
      <c r="F26" s="75">
        <f>IFERROR(VLOOKUP(A26,'[6]Summary - All Payers'!$A$7:$X$50,19,FALSE),0)</f>
        <v>4297408.9000000004</v>
      </c>
      <c r="G26" s="94">
        <f t="shared" si="0"/>
        <v>2710244.51</v>
      </c>
      <c r="H26" s="75">
        <f>IFERROR(VLOOKUP(A26,'[6]Summary - All Payers'!$A$7:$X$50,20,FALSE),0)</f>
        <v>54051403.460000001</v>
      </c>
      <c r="I26" s="105"/>
      <c r="J26" s="105"/>
      <c r="K26" s="105"/>
      <c r="L26" s="106"/>
      <c r="M26" s="106"/>
    </row>
    <row r="27" spans="1:13" x14ac:dyDescent="0.25">
      <c r="A27" s="62">
        <v>210032</v>
      </c>
      <c r="B27" s="62" t="s">
        <v>87</v>
      </c>
      <c r="C27" s="75">
        <f>IFERROR(VLOOKUP(A27,'[6]Summary - All Payers'!$A$7:$X$51,17,FALSE),0)</f>
        <v>15852085.5</v>
      </c>
      <c r="D27" s="75" t="str">
        <f>IFERROR(VLOOKUP(A27,'[6]Summary - All Payers'!$A$7:$X$50,18,FALSE),0)</f>
        <v xml:space="preserve"> </v>
      </c>
      <c r="E27" s="75">
        <f>IFERROR(VLOOKUP(A27,'[6]Summary - All Payers'!$A$7:$X$50,16,FALSE),0)</f>
        <v>11889201.810000001</v>
      </c>
      <c r="F27" s="75">
        <f>IFERROR(VLOOKUP(A27,'[6]Summary - All Payers'!$A$7:$X$50,19,FALSE),0)</f>
        <v>27741287.309999999</v>
      </c>
      <c r="G27" s="94">
        <f t="shared" si="0"/>
        <v>15852085.5</v>
      </c>
      <c r="H27" s="75">
        <f>IFERROR(VLOOKUP(A27,'[6]Summary - All Payers'!$A$7:$X$50,20,FALSE),0)</f>
        <v>204643750.81999999</v>
      </c>
      <c r="I27" s="105"/>
      <c r="J27" s="105"/>
      <c r="K27" s="105"/>
      <c r="L27" s="106"/>
      <c r="M27" s="106"/>
    </row>
    <row r="28" spans="1:13" x14ac:dyDescent="0.25">
      <c r="A28" s="62">
        <v>210033</v>
      </c>
      <c r="B28" s="62" t="s">
        <v>88</v>
      </c>
      <c r="C28" s="75">
        <f>IFERROR(VLOOKUP(A28,'[6]Summary - All Payers'!$A$7:$X$51,17,FALSE),0)</f>
        <v>21559686.600000001</v>
      </c>
      <c r="D28" s="75">
        <f>IFERROR(VLOOKUP(A28,'[6]Summary - All Payers'!$A$7:$X$50,18,FALSE),0)</f>
        <v>72381.399999999994</v>
      </c>
      <c r="E28" s="75">
        <f>IFERROR(VLOOKUP(A28,'[6]Summary - All Payers'!$A$7:$X$50,16,FALSE),0)</f>
        <v>21521199.07</v>
      </c>
      <c r="F28" s="75">
        <f>IFERROR(VLOOKUP(A28,'[6]Summary - All Payers'!$A$7:$X$50,19,FALSE),0)</f>
        <v>43153267.07</v>
      </c>
      <c r="G28" s="94">
        <f t="shared" si="0"/>
        <v>21632068</v>
      </c>
      <c r="H28" s="75">
        <f>IFERROR(VLOOKUP(A28,'[6]Summary - All Payers'!$A$7:$X$50,20,FALSE),0)</f>
        <v>291818828.75999999</v>
      </c>
      <c r="I28" s="105"/>
      <c r="J28" s="105"/>
      <c r="K28" s="105"/>
      <c r="L28" s="106"/>
      <c r="M28" s="106"/>
    </row>
    <row r="29" spans="1:13" x14ac:dyDescent="0.25">
      <c r="A29" s="62">
        <v>210034</v>
      </c>
      <c r="B29" s="62" t="s">
        <v>142</v>
      </c>
      <c r="C29" s="75">
        <f>IFERROR(VLOOKUP(A29,'[6]Summary - All Payers'!$A$7:$X$51,17,FALSE),0)</f>
        <v>16976663.559999999</v>
      </c>
      <c r="D29" s="75" t="str">
        <f>IFERROR(VLOOKUP(A29,'[6]Summary - All Payers'!$A$7:$X$50,18,FALSE),0)</f>
        <v xml:space="preserve"> </v>
      </c>
      <c r="E29" s="75">
        <f>IFERROR(VLOOKUP(A29,'[6]Summary - All Payers'!$A$7:$X$50,16,FALSE),0)</f>
        <v>18321902.93</v>
      </c>
      <c r="F29" s="75">
        <f>IFERROR(VLOOKUP(A29,'[6]Summary - All Payers'!$A$7:$X$50,19,FALSE),0)</f>
        <v>35298566.490000002</v>
      </c>
      <c r="G29" s="94">
        <f t="shared" si="0"/>
        <v>16976663.559999999</v>
      </c>
      <c r="H29" s="75">
        <f>IFERROR(VLOOKUP(A29,'[6]Summary - All Payers'!$A$7:$X$50,20,FALSE),0)</f>
        <v>227871900.25999999</v>
      </c>
      <c r="I29" s="105"/>
      <c r="J29" s="105"/>
      <c r="K29" s="105"/>
      <c r="L29" s="106"/>
      <c r="M29" s="106"/>
    </row>
    <row r="30" spans="1:13" x14ac:dyDescent="0.25">
      <c r="A30" s="62">
        <v>210035</v>
      </c>
      <c r="B30" s="62" t="s">
        <v>143</v>
      </c>
      <c r="C30" s="75">
        <f>IFERROR(VLOOKUP(A30,'[6]Summary - All Payers'!$A$7:$X$51,17,FALSE),0)</f>
        <v>13727982.039999999</v>
      </c>
      <c r="D30" s="75">
        <f>IFERROR(VLOOKUP(A30,'[6]Summary - All Payers'!$A$7:$X$50,18,FALSE),0)</f>
        <v>11006.7</v>
      </c>
      <c r="E30" s="75">
        <f>IFERROR(VLOOKUP(A30,'[6]Summary - All Payers'!$A$7:$X$50,16,FALSE),0)</f>
        <v>14910638.699999999</v>
      </c>
      <c r="F30" s="75">
        <f>IFERROR(VLOOKUP(A30,'[6]Summary - All Payers'!$A$7:$X$50,19,FALSE),0)</f>
        <v>28649627.440000001</v>
      </c>
      <c r="G30" s="94">
        <f t="shared" si="0"/>
        <v>13738988.739999998</v>
      </c>
      <c r="H30" s="75">
        <f>IFERROR(VLOOKUP(A30,'[6]Summary - All Payers'!$A$7:$X$50,20,FALSE),0)</f>
        <v>194127128.56999999</v>
      </c>
      <c r="I30" s="105"/>
      <c r="J30" s="105"/>
      <c r="K30" s="105"/>
      <c r="L30" s="106"/>
      <c r="M30" s="106"/>
    </row>
    <row r="31" spans="1:13" x14ac:dyDescent="0.25">
      <c r="A31" s="62">
        <v>210037</v>
      </c>
      <c r="B31" s="62" t="s">
        <v>91</v>
      </c>
      <c r="C31" s="75">
        <f>IFERROR(VLOOKUP(A31,'[6]Summary - All Payers'!$A$7:$X$51,17,FALSE),0)</f>
        <v>15407081.199999999</v>
      </c>
      <c r="D31" s="75">
        <f>IFERROR(VLOOKUP(A31,'[6]Summary - All Payers'!$A$7:$X$50,18,FALSE),0)</f>
        <v>27060.65</v>
      </c>
      <c r="E31" s="75">
        <f>IFERROR(VLOOKUP(A31,'[6]Summary - All Payers'!$A$7:$X$50,16,FALSE),0)</f>
        <v>17326082.870000001</v>
      </c>
      <c r="F31" s="75">
        <f>IFERROR(VLOOKUP(A31,'[6]Summary - All Payers'!$A$7:$X$50,19,FALSE),0)</f>
        <v>32760224.719999999</v>
      </c>
      <c r="G31" s="94">
        <f t="shared" si="0"/>
        <v>15434141.85</v>
      </c>
      <c r="H31" s="75">
        <f>IFERROR(VLOOKUP(A31,'[6]Summary - All Payers'!$A$7:$X$50,20,FALSE),0)</f>
        <v>305855207.77999997</v>
      </c>
      <c r="I31" s="105"/>
      <c r="J31" s="105"/>
      <c r="K31" s="105"/>
      <c r="L31" s="106"/>
      <c r="M31" s="106"/>
    </row>
    <row r="32" spans="1:13" x14ac:dyDescent="0.25">
      <c r="A32" s="62">
        <v>210038</v>
      </c>
      <c r="B32" s="62" t="s">
        <v>92</v>
      </c>
      <c r="C32" s="75">
        <f>IFERROR(VLOOKUP(A32,'[6]Summary - All Payers'!$A$7:$X$51,17,FALSE),0)</f>
        <v>19279727.98</v>
      </c>
      <c r="D32" s="75" t="str">
        <f>IFERROR(VLOOKUP(A32,'[6]Summary - All Payers'!$A$7:$X$50,18,FALSE),0)</f>
        <v xml:space="preserve"> </v>
      </c>
      <c r="E32" s="75">
        <f>IFERROR(VLOOKUP(A32,'[6]Summary - All Payers'!$A$7:$X$50,16,FALSE),0)</f>
        <v>17561113.600000001</v>
      </c>
      <c r="F32" s="75">
        <f>IFERROR(VLOOKUP(A32,'[6]Summary - All Payers'!$A$7:$X$50,19,FALSE),0)</f>
        <v>36840841.579999998</v>
      </c>
      <c r="G32" s="94">
        <f t="shared" si="0"/>
        <v>19279727.98</v>
      </c>
      <c r="H32" s="75">
        <f>IFERROR(VLOOKUP(A32,'[6]Summary - All Payers'!$A$7:$X$50,20,FALSE),0)</f>
        <v>282267104.92000002</v>
      </c>
      <c r="I32" s="105"/>
      <c r="J32" s="105"/>
      <c r="K32" s="105"/>
      <c r="L32" s="106"/>
      <c r="M32" s="106"/>
    </row>
    <row r="33" spans="1:13" x14ac:dyDescent="0.25">
      <c r="A33" s="62">
        <v>210039</v>
      </c>
      <c r="B33" s="62" t="s">
        <v>93</v>
      </c>
      <c r="C33" s="75">
        <f>IFERROR(VLOOKUP(A33,'[6]Summary - All Payers'!$A$7:$X$51,17,FALSE),0)</f>
        <v>13829899.17</v>
      </c>
      <c r="D33" s="75">
        <f>IFERROR(VLOOKUP(A33,'[6]Summary - All Payers'!$A$7:$X$50,18,FALSE),0)</f>
        <v>16022.03</v>
      </c>
      <c r="E33" s="75">
        <f>IFERROR(VLOOKUP(A33,'[6]Summary - All Payers'!$A$7:$X$50,16,FALSE),0)</f>
        <v>10003871.07</v>
      </c>
      <c r="F33" s="75">
        <f>IFERROR(VLOOKUP(A33,'[6]Summary - All Payers'!$A$7:$X$50,19,FALSE),0)</f>
        <v>23849792.27</v>
      </c>
      <c r="G33" s="94">
        <f t="shared" si="0"/>
        <v>13845921.199999999</v>
      </c>
      <c r="H33" s="75">
        <f>IFERROR(VLOOKUP(A33,'[6]Summary - All Payers'!$A$7:$X$50,20,FALSE),0)</f>
        <v>194079704.28999999</v>
      </c>
      <c r="I33" s="105"/>
      <c r="J33" s="105"/>
      <c r="K33" s="105"/>
      <c r="L33" s="106"/>
      <c r="M33" s="106"/>
    </row>
    <row r="34" spans="1:13" x14ac:dyDescent="0.25">
      <c r="A34" s="62">
        <v>210040</v>
      </c>
      <c r="B34" s="62" t="s">
        <v>94</v>
      </c>
      <c r="C34" s="75">
        <f>IFERROR(VLOOKUP(A34,'[6]Summary - All Payers'!$A$7:$X$51,17,FALSE),0)</f>
        <v>22816926.239999998</v>
      </c>
      <c r="D34" s="75" t="str">
        <f>IFERROR(VLOOKUP(A34,'[6]Summary - All Payers'!$A$7:$X$50,18,FALSE),0)</f>
        <v xml:space="preserve"> </v>
      </c>
      <c r="E34" s="75">
        <f>IFERROR(VLOOKUP(A34,'[6]Summary - All Payers'!$A$7:$X$50,16,FALSE),0)</f>
        <v>30546046.489999998</v>
      </c>
      <c r="F34" s="75">
        <f>IFERROR(VLOOKUP(A34,'[6]Summary - All Payers'!$A$7:$X$50,19,FALSE),0)</f>
        <v>53362972.729999997</v>
      </c>
      <c r="G34" s="94">
        <f t="shared" si="0"/>
        <v>22816926.239999998</v>
      </c>
      <c r="H34" s="75">
        <f>IFERROR(VLOOKUP(A34,'[6]Summary - All Payers'!$A$7:$X$50,20,FALSE),0)</f>
        <v>313385391.72000003</v>
      </c>
      <c r="I34" s="105"/>
      <c r="J34" s="105"/>
      <c r="K34" s="105"/>
      <c r="L34" s="106"/>
      <c r="M34" s="106"/>
    </row>
    <row r="35" spans="1:13" x14ac:dyDescent="0.25">
      <c r="A35" s="62">
        <v>210043</v>
      </c>
      <c r="B35" s="62" t="s">
        <v>95</v>
      </c>
      <c r="C35" s="75">
        <f>IFERROR(VLOOKUP(A35,'[6]Summary - All Payers'!$A$7:$X$51,17,FALSE),0)</f>
        <v>28776972.460000001</v>
      </c>
      <c r="D35" s="75">
        <f>IFERROR(VLOOKUP(A35,'[6]Summary - All Payers'!$A$7:$X$50,18,FALSE),0)</f>
        <v>353915.8</v>
      </c>
      <c r="E35" s="75">
        <f>IFERROR(VLOOKUP(A35,'[6]Summary - All Payers'!$A$7:$X$50,16,FALSE),0)</f>
        <v>45319610.140000001</v>
      </c>
      <c r="F35" s="75">
        <f>IFERROR(VLOOKUP(A35,'[6]Summary - All Payers'!$A$7:$X$50,19,FALSE),0)</f>
        <v>74450498.400000006</v>
      </c>
      <c r="G35" s="94">
        <f t="shared" si="0"/>
        <v>29130888.260000002</v>
      </c>
      <c r="H35" s="75">
        <f>IFERROR(VLOOKUP(A35,'[6]Summary - All Payers'!$A$7:$X$50,20,FALSE),0)</f>
        <v>544485892.71000004</v>
      </c>
      <c r="I35" s="105"/>
      <c r="J35" s="105"/>
      <c r="K35" s="105"/>
      <c r="L35" s="106"/>
      <c r="M35" s="106"/>
    </row>
    <row r="36" spans="1:13" x14ac:dyDescent="0.25">
      <c r="A36" s="62">
        <v>210044</v>
      </c>
      <c r="B36" s="62" t="s">
        <v>96</v>
      </c>
      <c r="C36" s="75">
        <f>IFERROR(VLOOKUP(A36,'[6]Summary - All Payers'!$A$7:$X$51,17,FALSE),0)</f>
        <v>29903849.91</v>
      </c>
      <c r="D36" s="75">
        <f>IFERROR(VLOOKUP(A36,'[6]Summary - All Payers'!$A$7:$X$50,18,FALSE),0)</f>
        <v>212646.03</v>
      </c>
      <c r="E36" s="75">
        <f>IFERROR(VLOOKUP(A36,'[6]Summary - All Payers'!$A$7:$X$50,16,FALSE),0)</f>
        <v>29157358.07</v>
      </c>
      <c r="F36" s="75">
        <f>IFERROR(VLOOKUP(A36,'[6]Summary - All Payers'!$A$7:$X$50,19,FALSE),0)</f>
        <v>59273854.009999998</v>
      </c>
      <c r="G36" s="94">
        <f t="shared" si="0"/>
        <v>30116495.940000001</v>
      </c>
      <c r="H36" s="75">
        <f>IFERROR(VLOOKUP(A36,'[6]Summary - All Payers'!$A$7:$X$50,20,FALSE),0)</f>
        <v>538675378.88</v>
      </c>
      <c r="I36" s="105"/>
      <c r="J36" s="105"/>
      <c r="K36" s="105"/>
      <c r="L36" s="106"/>
      <c r="M36" s="106"/>
    </row>
    <row r="37" spans="1:13" x14ac:dyDescent="0.25">
      <c r="A37" s="62">
        <v>210045</v>
      </c>
      <c r="B37" s="62" t="s">
        <v>97</v>
      </c>
      <c r="C37" s="135">
        <f>IFERROR(VLOOKUP(A37,'[6]Summary - All Payers'!$A$7:$X$51,17,FALSE),0)</f>
        <v>0</v>
      </c>
      <c r="D37" s="135">
        <f>IFERROR(VLOOKUP(A37,'[6]Summary - All Payers'!$A$7:$X$50,18,FALSE),0)</f>
        <v>0</v>
      </c>
      <c r="E37" s="135">
        <f>IFERROR(VLOOKUP(A37,'[6]Summary - All Payers'!$A$7:$X$50,16,FALSE),0)</f>
        <v>0</v>
      </c>
      <c r="F37" s="135">
        <f>IFERROR(VLOOKUP(A37,'[6]Summary - All Payers'!$A$7:$X$50,19,FALSE),0)</f>
        <v>0</v>
      </c>
      <c r="G37" s="94">
        <f t="shared" si="0"/>
        <v>0</v>
      </c>
      <c r="H37" s="135">
        <f>IFERROR(VLOOKUP(A37,'[6]Summary - All Payers'!$A$7:$X$50,20,FALSE),0)</f>
        <v>0</v>
      </c>
      <c r="I37" s="136"/>
      <c r="J37" s="136"/>
      <c r="K37" s="136"/>
    </row>
    <row r="38" spans="1:13" x14ac:dyDescent="0.25">
      <c r="A38" s="62">
        <v>210048</v>
      </c>
      <c r="B38" s="62" t="s">
        <v>144</v>
      </c>
      <c r="C38" s="75">
        <f>IFERROR(VLOOKUP(A38,'[6]Summary - All Payers'!$A$7:$X$51,17,FALSE),0)</f>
        <v>18434008.34</v>
      </c>
      <c r="D38" s="75">
        <f>IFERROR(VLOOKUP(A38,'[6]Summary - All Payers'!$A$7:$X$50,18,FALSE),0)</f>
        <v>47964.25</v>
      </c>
      <c r="E38" s="75">
        <f>IFERROR(VLOOKUP(A38,'[6]Summary - All Payers'!$A$7:$X$50,16,FALSE),0)</f>
        <v>29092706.510000002</v>
      </c>
      <c r="F38" s="75">
        <f>IFERROR(VLOOKUP(A38,'[6]Summary - All Payers'!$A$7:$X$50,19,FALSE),0)</f>
        <v>47574679.100000001</v>
      </c>
      <c r="G38" s="94">
        <f t="shared" si="0"/>
        <v>18481972.59</v>
      </c>
      <c r="H38" s="75">
        <f>IFERROR(VLOOKUP(A38,'[6]Summary - All Payers'!$A$7:$X$50,20,FALSE),0)</f>
        <v>378845344.33999997</v>
      </c>
      <c r="I38" s="105"/>
      <c r="J38" s="105"/>
      <c r="K38" s="105"/>
      <c r="L38" s="106"/>
      <c r="M38" s="106"/>
    </row>
    <row r="39" spans="1:13" x14ac:dyDescent="0.25">
      <c r="A39" s="62">
        <v>210049</v>
      </c>
      <c r="B39" s="62" t="s">
        <v>145</v>
      </c>
      <c r="C39" s="75">
        <f>IFERROR(VLOOKUP(A39,'[6]Summary - All Payers'!$A$7:$X$51,17,FALSE),0)</f>
        <v>30909374.32</v>
      </c>
      <c r="D39" s="75">
        <f>IFERROR(VLOOKUP(A39,'[6]Summary - All Payers'!$A$7:$X$50,18,FALSE),0)</f>
        <v>103478.18</v>
      </c>
      <c r="E39" s="75">
        <f>IFERROR(VLOOKUP(A39,'[6]Summary - All Payers'!$A$7:$X$50,16,FALSE),0)</f>
        <v>37545264.829999998</v>
      </c>
      <c r="F39" s="75">
        <f>IFERROR(VLOOKUP(A39,'[6]Summary - All Payers'!$A$7:$X$50,19,FALSE),0)</f>
        <v>68558117.329999998</v>
      </c>
      <c r="G39" s="94">
        <f t="shared" si="0"/>
        <v>31012852.5</v>
      </c>
      <c r="H39" s="75">
        <f>IFERROR(VLOOKUP(A39,'[6]Summary - All Payers'!$A$7:$X$50,20,FALSE),0)</f>
        <v>458340927.95999998</v>
      </c>
      <c r="I39" s="105"/>
      <c r="J39" s="105"/>
      <c r="K39" s="105"/>
      <c r="L39" s="106"/>
      <c r="M39" s="106"/>
    </row>
    <row r="40" spans="1:13" x14ac:dyDescent="0.25">
      <c r="A40" s="62">
        <v>210051</v>
      </c>
      <c r="B40" s="62" t="s">
        <v>100</v>
      </c>
      <c r="C40" s="75">
        <f>IFERROR(VLOOKUP(A40,'[6]Summary - All Payers'!$A$7:$X$51,17,FALSE),0)</f>
        <v>32884030.109999999</v>
      </c>
      <c r="D40" s="75" t="str">
        <f>IFERROR(VLOOKUP(A40,'[6]Summary - All Payers'!$A$7:$X$50,18,FALSE),0)</f>
        <v xml:space="preserve"> </v>
      </c>
      <c r="E40" s="75">
        <f>IFERROR(VLOOKUP(A40,'[6]Summary - All Payers'!$A$7:$X$50,16,FALSE),0)</f>
        <v>25753065.18</v>
      </c>
      <c r="F40" s="75">
        <f>IFERROR(VLOOKUP(A40,'[6]Summary - All Payers'!$A$7:$X$50,19,FALSE),0)</f>
        <v>58637095.289999999</v>
      </c>
      <c r="G40" s="94">
        <f t="shared" si="0"/>
        <v>32884030.109999999</v>
      </c>
      <c r="H40" s="75">
        <f>IFERROR(VLOOKUP(A40,'[6]Summary - All Payers'!$A$7:$X$50,20,FALSE),0)</f>
        <v>309125400.85000002</v>
      </c>
      <c r="I40" s="105"/>
      <c r="J40" s="105"/>
      <c r="K40" s="105"/>
      <c r="L40" s="106"/>
      <c r="M40" s="106"/>
    </row>
    <row r="41" spans="1:13" x14ac:dyDescent="0.25">
      <c r="A41" s="62">
        <v>210055</v>
      </c>
      <c r="B41" s="62" t="s">
        <v>146</v>
      </c>
      <c r="C41" s="135">
        <f>IFERROR(VLOOKUP(A41,'[6]Summary - All Payers'!$A$7:$X$51,17,FALSE),0)</f>
        <v>0</v>
      </c>
      <c r="D41" s="135">
        <f>IFERROR(VLOOKUP(A41,'[6]Summary - All Payers'!$A$7:$X$50,18,FALSE),0)</f>
        <v>0</v>
      </c>
      <c r="E41" s="135">
        <f>IFERROR(VLOOKUP(A41,'[6]Summary - All Payers'!$A$7:$X$50,16,FALSE),0)</f>
        <v>0</v>
      </c>
      <c r="F41" s="135">
        <f>IFERROR(VLOOKUP(A41,'[6]Summary - All Payers'!$A$7:$X$50,19,FALSE),0)</f>
        <v>0</v>
      </c>
      <c r="G41" s="94">
        <f t="shared" si="0"/>
        <v>0</v>
      </c>
      <c r="H41" s="135">
        <f>IFERROR(VLOOKUP(A41,'[6]Summary - All Payers'!$A$7:$X$50,20,FALSE),0)</f>
        <v>0</v>
      </c>
      <c r="I41" s="136"/>
      <c r="J41" s="136"/>
      <c r="K41" s="136"/>
    </row>
    <row r="42" spans="1:13" x14ac:dyDescent="0.25">
      <c r="A42" s="62">
        <v>210056</v>
      </c>
      <c r="B42" s="62" t="s">
        <v>147</v>
      </c>
      <c r="C42" s="75">
        <f>IFERROR(VLOOKUP(A42,'[6]Summary - All Payers'!$A$7:$X$51,17,FALSE),0)</f>
        <v>33501810.539999999</v>
      </c>
      <c r="D42" s="75">
        <f>IFERROR(VLOOKUP(A42,'[6]Summary - All Payers'!$A$7:$X$50,18,FALSE),0)</f>
        <v>18582.82</v>
      </c>
      <c r="E42" s="75">
        <f>IFERROR(VLOOKUP(A42,'[6]Summary - All Payers'!$A$7:$X$50,16,FALSE),0)</f>
        <v>27267737.960000001</v>
      </c>
      <c r="F42" s="75">
        <f>IFERROR(VLOOKUP(A42,'[6]Summary - All Payers'!$A$7:$X$50,19,FALSE),0)</f>
        <v>60788131.32</v>
      </c>
      <c r="G42" s="94">
        <f t="shared" si="0"/>
        <v>33520393.359999999</v>
      </c>
      <c r="H42" s="75">
        <f>IFERROR(VLOOKUP(A42,'[6]Summary - All Payers'!$A$7:$X$50,20,FALSE),0)</f>
        <v>324180259.01999998</v>
      </c>
      <c r="I42" s="105"/>
      <c r="J42" s="105"/>
      <c r="K42" s="105"/>
      <c r="L42" s="106"/>
      <c r="M42" s="106"/>
    </row>
    <row r="43" spans="1:13" x14ac:dyDescent="0.25">
      <c r="A43" s="62">
        <v>210057</v>
      </c>
      <c r="B43" s="62" t="s">
        <v>102</v>
      </c>
      <c r="C43" s="75">
        <f>IFERROR(VLOOKUP(A43,'[6]Summary - All Payers'!$A$7:$X$51,17,FALSE),0)</f>
        <v>23992684.16</v>
      </c>
      <c r="D43" s="75">
        <f>IFERROR(VLOOKUP(A43,'[6]Summary - All Payers'!$A$7:$X$50,18,FALSE),0)</f>
        <v>243283.15</v>
      </c>
      <c r="E43" s="75">
        <f>IFERROR(VLOOKUP(A43,'[6]Summary - All Payers'!$A$7:$X$50,16,FALSE),0)</f>
        <v>37817794.009999998</v>
      </c>
      <c r="F43" s="75">
        <f>IFERROR(VLOOKUP(A43,'[6]Summary - All Payers'!$A$7:$X$50,19,FALSE),0)</f>
        <v>62053761.32</v>
      </c>
      <c r="G43" s="94">
        <f t="shared" si="0"/>
        <v>24235967.309999999</v>
      </c>
      <c r="H43" s="75">
        <f>IFERROR(VLOOKUP(A43,'[6]Summary - All Payers'!$A$7:$X$50,20,FALSE),0)</f>
        <v>543607028.45000005</v>
      </c>
      <c r="I43" s="105"/>
      <c r="J43" s="105"/>
      <c r="K43" s="105"/>
      <c r="L43" s="106"/>
      <c r="M43" s="106"/>
    </row>
    <row r="44" spans="1:13" x14ac:dyDescent="0.25">
      <c r="A44" s="62">
        <v>210058</v>
      </c>
      <c r="B44" s="62" t="s">
        <v>103</v>
      </c>
      <c r="C44" s="75" t="str">
        <f>IFERROR(VLOOKUP(A44,'[6]Summary - All Payers'!$A$7:$X$51,17,FALSE),0)</f>
        <v xml:space="preserve"> </v>
      </c>
      <c r="D44" s="75" t="str">
        <f>IFERROR(VLOOKUP(A44,'[6]Summary - All Payers'!$A$7:$X$50,18,FALSE),0)</f>
        <v xml:space="preserve"> </v>
      </c>
      <c r="E44" s="75">
        <f>IFERROR(VLOOKUP(A44,'[6]Summary - All Payers'!$A$7:$X$50,16,FALSE),0)</f>
        <v>558867.52</v>
      </c>
      <c r="F44" s="75">
        <f>IFERROR(VLOOKUP(A44,'[6]Summary - All Payers'!$A$7:$X$50,19,FALSE),0)</f>
        <v>558867.52</v>
      </c>
      <c r="G44" s="94">
        <f t="shared" si="0"/>
        <v>0</v>
      </c>
      <c r="H44" s="75">
        <f>IFERROR(VLOOKUP(A44,'[6]Summary - All Payers'!$A$7:$X$50,20,FALSE),0)</f>
        <v>147947549.78</v>
      </c>
      <c r="I44" s="105"/>
      <c r="J44" s="105"/>
      <c r="K44" s="105"/>
      <c r="L44" s="106"/>
      <c r="M44" s="106"/>
    </row>
    <row r="45" spans="1:13" x14ac:dyDescent="0.25">
      <c r="A45" s="62">
        <v>210060</v>
      </c>
      <c r="B45" s="62" t="s">
        <v>148</v>
      </c>
      <c r="C45" s="75">
        <f>IFERROR(VLOOKUP(A45,'[6]Summary - All Payers'!$A$7:$X$51,17,FALSE),0)</f>
        <v>8821526.7200000007</v>
      </c>
      <c r="D45" s="75" t="str">
        <f>IFERROR(VLOOKUP(A45,'[6]Summary - All Payers'!$A$7:$X$50,18,FALSE),0)</f>
        <v xml:space="preserve"> </v>
      </c>
      <c r="E45" s="75">
        <f>IFERROR(VLOOKUP(A45,'[6]Summary - All Payers'!$A$7:$X$50,16,FALSE),0)</f>
        <v>3844823.91</v>
      </c>
      <c r="F45" s="75">
        <f>IFERROR(VLOOKUP(A45,'[6]Summary - All Payers'!$A$7:$X$50,19,FALSE),0)</f>
        <v>12666350.630000001</v>
      </c>
      <c r="G45" s="94">
        <f t="shared" si="0"/>
        <v>8821526.7200000007</v>
      </c>
      <c r="H45" s="75">
        <f>IFERROR(VLOOKUP(A45,'[6]Summary - All Payers'!$A$7:$X$50,20,FALSE),0)</f>
        <v>66454073.670000002</v>
      </c>
      <c r="I45" s="105"/>
      <c r="J45" s="105"/>
      <c r="K45" s="105"/>
      <c r="L45" s="106"/>
      <c r="M45" s="106"/>
    </row>
    <row r="46" spans="1:13" x14ac:dyDescent="0.25">
      <c r="A46" s="62">
        <v>210061</v>
      </c>
      <c r="B46" s="62" t="s">
        <v>105</v>
      </c>
      <c r="C46" s="75">
        <f>IFERROR(VLOOKUP(A46,'[6]Summary - All Payers'!$A$7:$X$51,17,FALSE),0)</f>
        <v>9126749.4299999997</v>
      </c>
      <c r="D46" s="75">
        <f>IFERROR(VLOOKUP(A46,'[6]Summary - All Payers'!$A$7:$X$50,18,FALSE),0)</f>
        <v>4063.2</v>
      </c>
      <c r="E46" s="75">
        <f>IFERROR(VLOOKUP(A46,'[6]Summary - All Payers'!$A$7:$X$50,16,FALSE),0)</f>
        <v>5284652.83</v>
      </c>
      <c r="F46" s="75">
        <f>IFERROR(VLOOKUP(A46,'[6]Summary - All Payers'!$A$7:$X$50,19,FALSE),0)</f>
        <v>14415465.460000001</v>
      </c>
      <c r="G46" s="94">
        <f t="shared" si="0"/>
        <v>9130812.629999999</v>
      </c>
      <c r="H46" s="75">
        <f>IFERROR(VLOOKUP(A46,'[6]Summary - All Payers'!$A$7:$X$50,20,FALSE),0)</f>
        <v>136001121.03</v>
      </c>
      <c r="I46" s="105"/>
      <c r="J46" s="105"/>
      <c r="K46" s="105"/>
      <c r="L46" s="106"/>
      <c r="M46" s="106"/>
    </row>
    <row r="47" spans="1:13" x14ac:dyDescent="0.25">
      <c r="A47" s="62">
        <v>210062</v>
      </c>
      <c r="B47" s="62" t="s">
        <v>149</v>
      </c>
      <c r="C47" s="75">
        <f>IFERROR(VLOOKUP(A47,'[6]Summary - All Payers'!$A$7:$X$51,17,FALSE),0)</f>
        <v>23924806.239999998</v>
      </c>
      <c r="D47" s="75" t="str">
        <f>IFERROR(VLOOKUP(A47,'[6]Summary - All Payers'!$A$7:$X$50,18,FALSE),0)</f>
        <v xml:space="preserve"> </v>
      </c>
      <c r="E47" s="75">
        <f>IFERROR(VLOOKUP(A47,'[6]Summary - All Payers'!$A$7:$X$50,16,FALSE),0)</f>
        <v>25291758.82</v>
      </c>
      <c r="F47" s="75">
        <f>IFERROR(VLOOKUP(A47,'[6]Summary - All Payers'!$A$7:$X$50,19,FALSE),0)</f>
        <v>49216565.060000002</v>
      </c>
      <c r="G47" s="94">
        <f t="shared" si="0"/>
        <v>23924806.239999998</v>
      </c>
      <c r="H47" s="75">
        <f>IFERROR(VLOOKUP(A47,'[6]Summary - All Payers'!$A$7:$X$50,20,FALSE),0)</f>
        <v>347886846.27999997</v>
      </c>
      <c r="I47" s="105"/>
      <c r="J47" s="105"/>
      <c r="K47" s="105"/>
      <c r="L47" s="106"/>
      <c r="M47" s="106"/>
    </row>
    <row r="48" spans="1:13" x14ac:dyDescent="0.25">
      <c r="A48" s="62">
        <v>210063</v>
      </c>
      <c r="B48" s="62" t="s">
        <v>150</v>
      </c>
      <c r="C48" s="75">
        <f>IFERROR(VLOOKUP(A48,'[6]Summary - All Payers'!$A$7:$X$51,17,FALSE),0)</f>
        <v>19378240.329999998</v>
      </c>
      <c r="D48" s="75">
        <f>IFERROR(VLOOKUP(A48,'[6]Summary - All Payers'!$A$7:$X$50,18,FALSE),0)</f>
        <v>74699.05</v>
      </c>
      <c r="E48" s="75">
        <f>IFERROR(VLOOKUP(A48,'[6]Summary - All Payers'!$A$7:$X$50,16,FALSE),0)</f>
        <v>33328183.809999999</v>
      </c>
      <c r="F48" s="75">
        <f>IFERROR(VLOOKUP(A48,'[6]Summary - All Payers'!$A$7:$X$50,19,FALSE),0)</f>
        <v>52781123.189999998</v>
      </c>
      <c r="G48" s="94">
        <f t="shared" si="0"/>
        <v>19452939.379999999</v>
      </c>
      <c r="H48" s="75">
        <f>IFERROR(VLOOKUP(A48,'[6]Summary - All Payers'!$A$7:$X$50,20,FALSE),0)</f>
        <v>500504603.67000002</v>
      </c>
      <c r="I48" s="105"/>
      <c r="J48" s="105"/>
      <c r="K48" s="105"/>
      <c r="L48" s="106"/>
      <c r="M48" s="106"/>
    </row>
    <row r="49" spans="1:603" x14ac:dyDescent="0.25">
      <c r="A49" s="62">
        <v>210064</v>
      </c>
      <c r="B49" s="62" t="s">
        <v>108</v>
      </c>
      <c r="C49" s="75" t="str">
        <f>IFERROR(VLOOKUP(A49,'[6]Summary - All Payers'!$A$7:$X$51,17,FALSE),0)</f>
        <v xml:space="preserve"> </v>
      </c>
      <c r="D49" s="75" t="str">
        <f>IFERROR(VLOOKUP(A49,'[6]Summary - All Payers'!$A$7:$X$50,18,FALSE),0)</f>
        <v xml:space="preserve"> </v>
      </c>
      <c r="E49" s="75">
        <f>IFERROR(VLOOKUP(A49,'[6]Summary - All Payers'!$A$7:$X$50,16,FALSE),0)</f>
        <v>2718375.19</v>
      </c>
      <c r="F49" s="75">
        <f>IFERROR(VLOOKUP(A49,'[6]Summary - All Payers'!$A$7:$X$50,19,FALSE),0)</f>
        <v>2718375.19</v>
      </c>
      <c r="G49" s="94">
        <f t="shared" si="0"/>
        <v>0</v>
      </c>
      <c r="H49" s="75">
        <f>IFERROR(VLOOKUP(A49,'[6]Summary - All Payers'!$A$7:$X$50,20,FALSE),0)</f>
        <v>68869713.480000004</v>
      </c>
      <c r="I49" s="105"/>
      <c r="J49" s="105"/>
      <c r="K49" s="105"/>
      <c r="L49" s="106"/>
      <c r="M49" s="106"/>
    </row>
    <row r="50" spans="1:603" x14ac:dyDescent="0.25">
      <c r="A50" s="62">
        <v>210065</v>
      </c>
      <c r="B50" s="62" t="s">
        <v>109</v>
      </c>
      <c r="C50" s="75">
        <f>IFERROR(VLOOKUP(A50,'[6]Summary - All Payers'!$A$7:$X$51,17,FALSE),0)</f>
        <v>10068106</v>
      </c>
      <c r="D50" s="75" t="str">
        <f>IFERROR(VLOOKUP(A50,'[6]Summary - All Payers'!$A$7:$X$50,18,FALSE),0)</f>
        <v xml:space="preserve"> </v>
      </c>
      <c r="E50" s="75">
        <f>IFERROR(VLOOKUP(A50,'[6]Summary - All Payers'!$A$7:$X$50,16,FALSE),0)</f>
        <v>12443917.380000001</v>
      </c>
      <c r="F50" s="75">
        <f>IFERROR(VLOOKUP(A50,'[6]Summary - All Payers'!$A$7:$X$50,19,FALSE),0)</f>
        <v>22512023.379999999</v>
      </c>
      <c r="G50" s="94">
        <f t="shared" si="0"/>
        <v>10068106</v>
      </c>
      <c r="H50" s="75">
        <f>IFERROR(VLOOKUP(A50,'[6]Summary - All Payers'!$A$7:$X$50,20,FALSE),0)</f>
        <v>171925189.34</v>
      </c>
      <c r="I50" s="105"/>
      <c r="J50" s="105"/>
      <c r="K50" s="105"/>
      <c r="L50" s="106"/>
      <c r="M50" s="106"/>
    </row>
    <row r="51" spans="1:603" x14ac:dyDescent="0.25">
      <c r="A51" s="62"/>
      <c r="B51" s="62"/>
      <c r="C51" s="75"/>
      <c r="D51" s="75"/>
      <c r="E51" s="75"/>
      <c r="F51" s="75"/>
      <c r="G51" s="94"/>
      <c r="H51" s="100"/>
      <c r="I51" s="62"/>
      <c r="J51" s="107"/>
      <c r="K51" s="107"/>
      <c r="L51" s="62"/>
      <c r="M51" s="62"/>
    </row>
    <row r="52" spans="1:603" s="56" customFormat="1" x14ac:dyDescent="0.25">
      <c r="A52" s="90" t="s">
        <v>151</v>
      </c>
      <c r="B52" s="90" t="s">
        <v>151</v>
      </c>
      <c r="C52" s="91">
        <f>SUM(C3:C50)</f>
        <v>990124355.48000014</v>
      </c>
      <c r="D52" s="91">
        <f t="shared" ref="D52:H52" si="1">SUM(D3:D50)</f>
        <v>6791252.4900000021</v>
      </c>
      <c r="E52" s="91">
        <f t="shared" si="1"/>
        <v>1318789190.9000001</v>
      </c>
      <c r="F52" s="91">
        <f>SUM(F3:F50)</f>
        <v>2315704798.8700004</v>
      </c>
      <c r="G52" s="91">
        <f>SUM(G3:G50)</f>
        <v>996915607.97000003</v>
      </c>
      <c r="H52" s="91">
        <f t="shared" si="1"/>
        <v>21420261890.449997</v>
      </c>
      <c r="I52" s="103">
        <f>F52/H52</f>
        <v>0.10810814595606945</v>
      </c>
      <c r="J52" s="103">
        <f>SUM(C52:D52)/H52</f>
        <v>4.6540775881664859E-2</v>
      </c>
      <c r="K52" s="102">
        <f>E52/H52</f>
        <v>6.1567370074404583E-2</v>
      </c>
      <c r="L52" s="104">
        <f>J52/I52</f>
        <v>0.43050202618937755</v>
      </c>
      <c r="M52" s="104">
        <f>K52/I52</f>
        <v>0.56949797381062239</v>
      </c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</row>
    <row r="53" spans="1:603" x14ac:dyDescent="0.25">
      <c r="C53" s="4">
        <f>1-D53</f>
        <v>0.99314101056860915</v>
      </c>
      <c r="D53" s="4">
        <f>D52/C52</f>
        <v>6.8589894313908538E-3</v>
      </c>
    </row>
    <row r="56" spans="1:603" x14ac:dyDescent="0.25">
      <c r="E56" s="134"/>
    </row>
  </sheetData>
  <autoFilter ref="A2:WE2" xr:uid="{00000000-0009-0000-0000-000003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63C3F-19E7-4AB0-969B-EED2F075503D}">
  <sheetPr>
    <tabColor theme="7" tint="0.39997558519241921"/>
  </sheetPr>
  <dimension ref="A1:WUJ61"/>
  <sheetViews>
    <sheetView tabSelected="1" topLeftCell="E3" zoomScaleNormal="100" workbookViewId="0">
      <selection activeCell="U50" sqref="U50"/>
    </sheetView>
  </sheetViews>
  <sheetFormatPr defaultColWidth="9.28515625" defaultRowHeight="14.25" x14ac:dyDescent="0.2"/>
  <cols>
    <col min="1" max="1" width="11" style="9" customWidth="1"/>
    <col min="2" max="2" width="21" style="9" customWidth="1"/>
    <col min="3" max="3" width="19.5703125" style="9" bestFit="1" customWidth="1"/>
    <col min="4" max="4" width="17.85546875" style="9" customWidth="1"/>
    <col min="5" max="5" width="23" style="9" customWidth="1"/>
    <col min="6" max="6" width="18.7109375" style="9" customWidth="1"/>
    <col min="7" max="7" width="22.140625" style="9" customWidth="1"/>
    <col min="8" max="8" width="14.42578125" style="9" customWidth="1"/>
    <col min="9" max="10" width="16.140625" style="9" customWidth="1"/>
    <col min="11" max="11" width="15.85546875" style="50" bestFit="1" customWidth="1"/>
    <col min="12" max="12" width="14.85546875" style="9" customWidth="1"/>
    <col min="13" max="13" width="12.28515625" style="9" customWidth="1"/>
    <col min="14" max="14" width="16.42578125" style="9" customWidth="1"/>
    <col min="15" max="15" width="13.85546875" style="9" customWidth="1"/>
    <col min="16" max="16" width="23.42578125" style="9" bestFit="1" customWidth="1"/>
    <col min="17" max="17" width="14" style="9" customWidth="1"/>
    <col min="18" max="18" width="16.42578125" style="9" customWidth="1"/>
    <col min="19" max="19" width="11.7109375" style="9" bestFit="1" customWidth="1"/>
    <col min="20" max="222" width="9.28515625" style="9"/>
    <col min="223" max="223" width="11.7109375" style="9" customWidth="1"/>
    <col min="224" max="224" width="28.28515625" style="9" customWidth="1"/>
    <col min="225" max="225" width="25.7109375" style="9" customWidth="1"/>
    <col min="226" max="226" width="16" style="9" customWidth="1"/>
    <col min="227" max="227" width="16.7109375" style="9" customWidth="1"/>
    <col min="228" max="228" width="13.42578125" style="9" customWidth="1"/>
    <col min="229" max="229" width="14.28515625" style="9" customWidth="1"/>
    <col min="230" max="230" width="18.28515625" style="9" customWidth="1"/>
    <col min="231" max="231" width="17.42578125" style="9" bestFit="1" customWidth="1"/>
    <col min="232" max="232" width="18.28515625" style="9" bestFit="1" customWidth="1"/>
    <col min="233" max="478" width="9.28515625" style="9"/>
    <col min="479" max="479" width="11.7109375" style="9" customWidth="1"/>
    <col min="480" max="480" width="28.28515625" style="9" customWidth="1"/>
    <col min="481" max="481" width="25.7109375" style="9" customWidth="1"/>
    <col min="482" max="482" width="16" style="9" customWidth="1"/>
    <col min="483" max="483" width="16.7109375" style="9" customWidth="1"/>
    <col min="484" max="484" width="13.42578125" style="9" customWidth="1"/>
    <col min="485" max="485" width="14.28515625" style="9" customWidth="1"/>
    <col min="486" max="486" width="18.28515625" style="9" customWidth="1"/>
    <col min="487" max="487" width="17.42578125" style="9" bestFit="1" customWidth="1"/>
    <col min="488" max="488" width="18.28515625" style="9" bestFit="1" customWidth="1"/>
    <col min="489" max="734" width="9.28515625" style="9"/>
    <col min="735" max="735" width="11.7109375" style="9" customWidth="1"/>
    <col min="736" max="736" width="28.28515625" style="9" customWidth="1"/>
    <col min="737" max="737" width="25.7109375" style="9" customWidth="1"/>
    <col min="738" max="738" width="16" style="9" customWidth="1"/>
    <col min="739" max="739" width="16.7109375" style="9" customWidth="1"/>
    <col min="740" max="740" width="13.42578125" style="9" customWidth="1"/>
    <col min="741" max="741" width="14.28515625" style="9" customWidth="1"/>
    <col min="742" max="742" width="18.28515625" style="9" customWidth="1"/>
    <col min="743" max="743" width="17.42578125" style="9" bestFit="1" customWidth="1"/>
    <col min="744" max="744" width="18.28515625" style="9" bestFit="1" customWidth="1"/>
    <col min="745" max="990" width="9.28515625" style="9"/>
    <col min="991" max="991" width="11.7109375" style="9" customWidth="1"/>
    <col min="992" max="992" width="28.28515625" style="9" customWidth="1"/>
    <col min="993" max="993" width="25.7109375" style="9" customWidth="1"/>
    <col min="994" max="994" width="16" style="9" customWidth="1"/>
    <col min="995" max="995" width="16.7109375" style="9" customWidth="1"/>
    <col min="996" max="996" width="13.42578125" style="9" customWidth="1"/>
    <col min="997" max="997" width="14.28515625" style="9" customWidth="1"/>
    <col min="998" max="998" width="18.28515625" style="9" customWidth="1"/>
    <col min="999" max="999" width="17.42578125" style="9" bestFit="1" customWidth="1"/>
    <col min="1000" max="1000" width="18.28515625" style="9" bestFit="1" customWidth="1"/>
    <col min="1001" max="1246" width="9.28515625" style="9"/>
    <col min="1247" max="1247" width="11.7109375" style="9" customWidth="1"/>
    <col min="1248" max="1248" width="28.28515625" style="9" customWidth="1"/>
    <col min="1249" max="1249" width="25.7109375" style="9" customWidth="1"/>
    <col min="1250" max="1250" width="16" style="9" customWidth="1"/>
    <col min="1251" max="1251" width="16.7109375" style="9" customWidth="1"/>
    <col min="1252" max="1252" width="13.42578125" style="9" customWidth="1"/>
    <col min="1253" max="1253" width="14.28515625" style="9" customWidth="1"/>
    <col min="1254" max="1254" width="18.28515625" style="9" customWidth="1"/>
    <col min="1255" max="1255" width="17.42578125" style="9" bestFit="1" customWidth="1"/>
    <col min="1256" max="1256" width="18.28515625" style="9" bestFit="1" customWidth="1"/>
    <col min="1257" max="1502" width="9.28515625" style="9"/>
    <col min="1503" max="1503" width="11.7109375" style="9" customWidth="1"/>
    <col min="1504" max="1504" width="28.28515625" style="9" customWidth="1"/>
    <col min="1505" max="1505" width="25.7109375" style="9" customWidth="1"/>
    <col min="1506" max="1506" width="16" style="9" customWidth="1"/>
    <col min="1507" max="1507" width="16.7109375" style="9" customWidth="1"/>
    <col min="1508" max="1508" width="13.42578125" style="9" customWidth="1"/>
    <col min="1509" max="1509" width="14.28515625" style="9" customWidth="1"/>
    <col min="1510" max="1510" width="18.28515625" style="9" customWidth="1"/>
    <col min="1511" max="1511" width="17.42578125" style="9" bestFit="1" customWidth="1"/>
    <col min="1512" max="1512" width="18.28515625" style="9" bestFit="1" customWidth="1"/>
    <col min="1513" max="1758" width="9.28515625" style="9"/>
    <col min="1759" max="1759" width="11.7109375" style="9" customWidth="1"/>
    <col min="1760" max="1760" width="28.28515625" style="9" customWidth="1"/>
    <col min="1761" max="1761" width="25.7109375" style="9" customWidth="1"/>
    <col min="1762" max="1762" width="16" style="9" customWidth="1"/>
    <col min="1763" max="1763" width="16.7109375" style="9" customWidth="1"/>
    <col min="1764" max="1764" width="13.42578125" style="9" customWidth="1"/>
    <col min="1765" max="1765" width="14.28515625" style="9" customWidth="1"/>
    <col min="1766" max="1766" width="18.28515625" style="9" customWidth="1"/>
    <col min="1767" max="1767" width="17.42578125" style="9" bestFit="1" customWidth="1"/>
    <col min="1768" max="1768" width="18.28515625" style="9" bestFit="1" customWidth="1"/>
    <col min="1769" max="2014" width="9.28515625" style="9"/>
    <col min="2015" max="2015" width="11.7109375" style="9" customWidth="1"/>
    <col min="2016" max="2016" width="28.28515625" style="9" customWidth="1"/>
    <col min="2017" max="2017" width="25.7109375" style="9" customWidth="1"/>
    <col min="2018" max="2018" width="16" style="9" customWidth="1"/>
    <col min="2019" max="2019" width="16.7109375" style="9" customWidth="1"/>
    <col min="2020" max="2020" width="13.42578125" style="9" customWidth="1"/>
    <col min="2021" max="2021" width="14.28515625" style="9" customWidth="1"/>
    <col min="2022" max="2022" width="18.28515625" style="9" customWidth="1"/>
    <col min="2023" max="2023" width="17.42578125" style="9" bestFit="1" customWidth="1"/>
    <col min="2024" max="2024" width="18.28515625" style="9" bestFit="1" customWidth="1"/>
    <col min="2025" max="2270" width="9.28515625" style="9"/>
    <col min="2271" max="2271" width="11.7109375" style="9" customWidth="1"/>
    <col min="2272" max="2272" width="28.28515625" style="9" customWidth="1"/>
    <col min="2273" max="2273" width="25.7109375" style="9" customWidth="1"/>
    <col min="2274" max="2274" width="16" style="9" customWidth="1"/>
    <col min="2275" max="2275" width="16.7109375" style="9" customWidth="1"/>
    <col min="2276" max="2276" width="13.42578125" style="9" customWidth="1"/>
    <col min="2277" max="2277" width="14.28515625" style="9" customWidth="1"/>
    <col min="2278" max="2278" width="18.28515625" style="9" customWidth="1"/>
    <col min="2279" max="2279" width="17.42578125" style="9" bestFit="1" customWidth="1"/>
    <col min="2280" max="2280" width="18.28515625" style="9" bestFit="1" customWidth="1"/>
    <col min="2281" max="2526" width="9.28515625" style="9"/>
    <col min="2527" max="2527" width="11.7109375" style="9" customWidth="1"/>
    <col min="2528" max="2528" width="28.28515625" style="9" customWidth="1"/>
    <col min="2529" max="2529" width="25.7109375" style="9" customWidth="1"/>
    <col min="2530" max="2530" width="16" style="9" customWidth="1"/>
    <col min="2531" max="2531" width="16.7109375" style="9" customWidth="1"/>
    <col min="2532" max="2532" width="13.42578125" style="9" customWidth="1"/>
    <col min="2533" max="2533" width="14.28515625" style="9" customWidth="1"/>
    <col min="2534" max="2534" width="18.28515625" style="9" customWidth="1"/>
    <col min="2535" max="2535" width="17.42578125" style="9" bestFit="1" customWidth="1"/>
    <col min="2536" max="2536" width="18.28515625" style="9" bestFit="1" customWidth="1"/>
    <col min="2537" max="2782" width="9.28515625" style="9"/>
    <col min="2783" max="2783" width="11.7109375" style="9" customWidth="1"/>
    <col min="2784" max="2784" width="28.28515625" style="9" customWidth="1"/>
    <col min="2785" max="2785" width="25.7109375" style="9" customWidth="1"/>
    <col min="2786" max="2786" width="16" style="9" customWidth="1"/>
    <col min="2787" max="2787" width="16.7109375" style="9" customWidth="1"/>
    <col min="2788" max="2788" width="13.42578125" style="9" customWidth="1"/>
    <col min="2789" max="2789" width="14.28515625" style="9" customWidth="1"/>
    <col min="2790" max="2790" width="18.28515625" style="9" customWidth="1"/>
    <col min="2791" max="2791" width="17.42578125" style="9" bestFit="1" customWidth="1"/>
    <col min="2792" max="2792" width="18.28515625" style="9" bestFit="1" customWidth="1"/>
    <col min="2793" max="3038" width="9.28515625" style="9"/>
    <col min="3039" max="3039" width="11.7109375" style="9" customWidth="1"/>
    <col min="3040" max="3040" width="28.28515625" style="9" customWidth="1"/>
    <col min="3041" max="3041" width="25.7109375" style="9" customWidth="1"/>
    <col min="3042" max="3042" width="16" style="9" customWidth="1"/>
    <col min="3043" max="3043" width="16.7109375" style="9" customWidth="1"/>
    <col min="3044" max="3044" width="13.42578125" style="9" customWidth="1"/>
    <col min="3045" max="3045" width="14.28515625" style="9" customWidth="1"/>
    <col min="3046" max="3046" width="18.28515625" style="9" customWidth="1"/>
    <col min="3047" max="3047" width="17.42578125" style="9" bestFit="1" customWidth="1"/>
    <col min="3048" max="3048" width="18.28515625" style="9" bestFit="1" customWidth="1"/>
    <col min="3049" max="3294" width="9.28515625" style="9"/>
    <col min="3295" max="3295" width="11.7109375" style="9" customWidth="1"/>
    <col min="3296" max="3296" width="28.28515625" style="9" customWidth="1"/>
    <col min="3297" max="3297" width="25.7109375" style="9" customWidth="1"/>
    <col min="3298" max="3298" width="16" style="9" customWidth="1"/>
    <col min="3299" max="3299" width="16.7109375" style="9" customWidth="1"/>
    <col min="3300" max="3300" width="13.42578125" style="9" customWidth="1"/>
    <col min="3301" max="3301" width="14.28515625" style="9" customWidth="1"/>
    <col min="3302" max="3302" width="18.28515625" style="9" customWidth="1"/>
    <col min="3303" max="3303" width="17.42578125" style="9" bestFit="1" customWidth="1"/>
    <col min="3304" max="3304" width="18.28515625" style="9" bestFit="1" customWidth="1"/>
    <col min="3305" max="3550" width="9.28515625" style="9"/>
    <col min="3551" max="3551" width="11.7109375" style="9" customWidth="1"/>
    <col min="3552" max="3552" width="28.28515625" style="9" customWidth="1"/>
    <col min="3553" max="3553" width="25.7109375" style="9" customWidth="1"/>
    <col min="3554" max="3554" width="16" style="9" customWidth="1"/>
    <col min="3555" max="3555" width="16.7109375" style="9" customWidth="1"/>
    <col min="3556" max="3556" width="13.42578125" style="9" customWidth="1"/>
    <col min="3557" max="3557" width="14.28515625" style="9" customWidth="1"/>
    <col min="3558" max="3558" width="18.28515625" style="9" customWidth="1"/>
    <col min="3559" max="3559" width="17.42578125" style="9" bestFit="1" customWidth="1"/>
    <col min="3560" max="3560" width="18.28515625" style="9" bestFit="1" customWidth="1"/>
    <col min="3561" max="3806" width="9.28515625" style="9"/>
    <col min="3807" max="3807" width="11.7109375" style="9" customWidth="1"/>
    <col min="3808" max="3808" width="28.28515625" style="9" customWidth="1"/>
    <col min="3809" max="3809" width="25.7109375" style="9" customWidth="1"/>
    <col min="3810" max="3810" width="16" style="9" customWidth="1"/>
    <col min="3811" max="3811" width="16.7109375" style="9" customWidth="1"/>
    <col min="3812" max="3812" width="13.42578125" style="9" customWidth="1"/>
    <col min="3813" max="3813" width="14.28515625" style="9" customWidth="1"/>
    <col min="3814" max="3814" width="18.28515625" style="9" customWidth="1"/>
    <col min="3815" max="3815" width="17.42578125" style="9" bestFit="1" customWidth="1"/>
    <col min="3816" max="3816" width="18.28515625" style="9" bestFit="1" customWidth="1"/>
    <col min="3817" max="4062" width="9.28515625" style="9"/>
    <col min="4063" max="4063" width="11.7109375" style="9" customWidth="1"/>
    <col min="4064" max="4064" width="28.28515625" style="9" customWidth="1"/>
    <col min="4065" max="4065" width="25.7109375" style="9" customWidth="1"/>
    <col min="4066" max="4066" width="16" style="9" customWidth="1"/>
    <col min="4067" max="4067" width="16.7109375" style="9" customWidth="1"/>
    <col min="4068" max="4068" width="13.42578125" style="9" customWidth="1"/>
    <col min="4069" max="4069" width="14.28515625" style="9" customWidth="1"/>
    <col min="4070" max="4070" width="18.28515625" style="9" customWidth="1"/>
    <col min="4071" max="4071" width="17.42578125" style="9" bestFit="1" customWidth="1"/>
    <col min="4072" max="4072" width="18.28515625" style="9" bestFit="1" customWidth="1"/>
    <col min="4073" max="4318" width="9.28515625" style="9"/>
    <col min="4319" max="4319" width="11.7109375" style="9" customWidth="1"/>
    <col min="4320" max="4320" width="28.28515625" style="9" customWidth="1"/>
    <col min="4321" max="4321" width="25.7109375" style="9" customWidth="1"/>
    <col min="4322" max="4322" width="16" style="9" customWidth="1"/>
    <col min="4323" max="4323" width="16.7109375" style="9" customWidth="1"/>
    <col min="4324" max="4324" width="13.42578125" style="9" customWidth="1"/>
    <col min="4325" max="4325" width="14.28515625" style="9" customWidth="1"/>
    <col min="4326" max="4326" width="18.28515625" style="9" customWidth="1"/>
    <col min="4327" max="4327" width="17.42578125" style="9" bestFit="1" customWidth="1"/>
    <col min="4328" max="4328" width="18.28515625" style="9" bestFit="1" customWidth="1"/>
    <col min="4329" max="4574" width="9.28515625" style="9"/>
    <col min="4575" max="4575" width="11.7109375" style="9" customWidth="1"/>
    <col min="4576" max="4576" width="28.28515625" style="9" customWidth="1"/>
    <col min="4577" max="4577" width="25.7109375" style="9" customWidth="1"/>
    <col min="4578" max="4578" width="16" style="9" customWidth="1"/>
    <col min="4579" max="4579" width="16.7109375" style="9" customWidth="1"/>
    <col min="4580" max="4580" width="13.42578125" style="9" customWidth="1"/>
    <col min="4581" max="4581" width="14.28515625" style="9" customWidth="1"/>
    <col min="4582" max="4582" width="18.28515625" style="9" customWidth="1"/>
    <col min="4583" max="4583" width="17.42578125" style="9" bestFit="1" customWidth="1"/>
    <col min="4584" max="4584" width="18.28515625" style="9" bestFit="1" customWidth="1"/>
    <col min="4585" max="4830" width="9.28515625" style="9"/>
    <col min="4831" max="4831" width="11.7109375" style="9" customWidth="1"/>
    <col min="4832" max="4832" width="28.28515625" style="9" customWidth="1"/>
    <col min="4833" max="4833" width="25.7109375" style="9" customWidth="1"/>
    <col min="4834" max="4834" width="16" style="9" customWidth="1"/>
    <col min="4835" max="4835" width="16.7109375" style="9" customWidth="1"/>
    <col min="4836" max="4836" width="13.42578125" style="9" customWidth="1"/>
    <col min="4837" max="4837" width="14.28515625" style="9" customWidth="1"/>
    <col min="4838" max="4838" width="18.28515625" style="9" customWidth="1"/>
    <col min="4839" max="4839" width="17.42578125" style="9" bestFit="1" customWidth="1"/>
    <col min="4840" max="4840" width="18.28515625" style="9" bestFit="1" customWidth="1"/>
    <col min="4841" max="5086" width="9.28515625" style="9"/>
    <col min="5087" max="5087" width="11.7109375" style="9" customWidth="1"/>
    <col min="5088" max="5088" width="28.28515625" style="9" customWidth="1"/>
    <col min="5089" max="5089" width="25.7109375" style="9" customWidth="1"/>
    <col min="5090" max="5090" width="16" style="9" customWidth="1"/>
    <col min="5091" max="5091" width="16.7109375" style="9" customWidth="1"/>
    <col min="5092" max="5092" width="13.42578125" style="9" customWidth="1"/>
    <col min="5093" max="5093" width="14.28515625" style="9" customWidth="1"/>
    <col min="5094" max="5094" width="18.28515625" style="9" customWidth="1"/>
    <col min="5095" max="5095" width="17.42578125" style="9" bestFit="1" customWidth="1"/>
    <col min="5096" max="5096" width="18.28515625" style="9" bestFit="1" customWidth="1"/>
    <col min="5097" max="5342" width="9.28515625" style="9"/>
    <col min="5343" max="5343" width="11.7109375" style="9" customWidth="1"/>
    <col min="5344" max="5344" width="28.28515625" style="9" customWidth="1"/>
    <col min="5345" max="5345" width="25.7109375" style="9" customWidth="1"/>
    <col min="5346" max="5346" width="16" style="9" customWidth="1"/>
    <col min="5347" max="5347" width="16.7109375" style="9" customWidth="1"/>
    <col min="5348" max="5348" width="13.42578125" style="9" customWidth="1"/>
    <col min="5349" max="5349" width="14.28515625" style="9" customWidth="1"/>
    <col min="5350" max="5350" width="18.28515625" style="9" customWidth="1"/>
    <col min="5351" max="5351" width="17.42578125" style="9" bestFit="1" customWidth="1"/>
    <col min="5352" max="5352" width="18.28515625" style="9" bestFit="1" customWidth="1"/>
    <col min="5353" max="5598" width="9.28515625" style="9"/>
    <col min="5599" max="5599" width="11.7109375" style="9" customWidth="1"/>
    <col min="5600" max="5600" width="28.28515625" style="9" customWidth="1"/>
    <col min="5601" max="5601" width="25.7109375" style="9" customWidth="1"/>
    <col min="5602" max="5602" width="16" style="9" customWidth="1"/>
    <col min="5603" max="5603" width="16.7109375" style="9" customWidth="1"/>
    <col min="5604" max="5604" width="13.42578125" style="9" customWidth="1"/>
    <col min="5605" max="5605" width="14.28515625" style="9" customWidth="1"/>
    <col min="5606" max="5606" width="18.28515625" style="9" customWidth="1"/>
    <col min="5607" max="5607" width="17.42578125" style="9" bestFit="1" customWidth="1"/>
    <col min="5608" max="5608" width="18.28515625" style="9" bestFit="1" customWidth="1"/>
    <col min="5609" max="5854" width="9.28515625" style="9"/>
    <col min="5855" max="5855" width="11.7109375" style="9" customWidth="1"/>
    <col min="5856" max="5856" width="28.28515625" style="9" customWidth="1"/>
    <col min="5857" max="5857" width="25.7109375" style="9" customWidth="1"/>
    <col min="5858" max="5858" width="16" style="9" customWidth="1"/>
    <col min="5859" max="5859" width="16.7109375" style="9" customWidth="1"/>
    <col min="5860" max="5860" width="13.42578125" style="9" customWidth="1"/>
    <col min="5861" max="5861" width="14.28515625" style="9" customWidth="1"/>
    <col min="5862" max="5862" width="18.28515625" style="9" customWidth="1"/>
    <col min="5863" max="5863" width="17.42578125" style="9" bestFit="1" customWidth="1"/>
    <col min="5864" max="5864" width="18.28515625" style="9" bestFit="1" customWidth="1"/>
    <col min="5865" max="6110" width="9.28515625" style="9"/>
    <col min="6111" max="6111" width="11.7109375" style="9" customWidth="1"/>
    <col min="6112" max="6112" width="28.28515625" style="9" customWidth="1"/>
    <col min="6113" max="6113" width="25.7109375" style="9" customWidth="1"/>
    <col min="6114" max="6114" width="16" style="9" customWidth="1"/>
    <col min="6115" max="6115" width="16.7109375" style="9" customWidth="1"/>
    <col min="6116" max="6116" width="13.42578125" style="9" customWidth="1"/>
    <col min="6117" max="6117" width="14.28515625" style="9" customWidth="1"/>
    <col min="6118" max="6118" width="18.28515625" style="9" customWidth="1"/>
    <col min="6119" max="6119" width="17.42578125" style="9" bestFit="1" customWidth="1"/>
    <col min="6120" max="6120" width="18.28515625" style="9" bestFit="1" customWidth="1"/>
    <col min="6121" max="6366" width="9.28515625" style="9"/>
    <col min="6367" max="6367" width="11.7109375" style="9" customWidth="1"/>
    <col min="6368" max="6368" width="28.28515625" style="9" customWidth="1"/>
    <col min="6369" max="6369" width="25.7109375" style="9" customWidth="1"/>
    <col min="6370" max="6370" width="16" style="9" customWidth="1"/>
    <col min="6371" max="6371" width="16.7109375" style="9" customWidth="1"/>
    <col min="6372" max="6372" width="13.42578125" style="9" customWidth="1"/>
    <col min="6373" max="6373" width="14.28515625" style="9" customWidth="1"/>
    <col min="6374" max="6374" width="18.28515625" style="9" customWidth="1"/>
    <col min="6375" max="6375" width="17.42578125" style="9" bestFit="1" customWidth="1"/>
    <col min="6376" max="6376" width="18.28515625" style="9" bestFit="1" customWidth="1"/>
    <col min="6377" max="6622" width="9.28515625" style="9"/>
    <col min="6623" max="6623" width="11.7109375" style="9" customWidth="1"/>
    <col min="6624" max="6624" width="28.28515625" style="9" customWidth="1"/>
    <col min="6625" max="6625" width="25.7109375" style="9" customWidth="1"/>
    <col min="6626" max="6626" width="16" style="9" customWidth="1"/>
    <col min="6627" max="6627" width="16.7109375" style="9" customWidth="1"/>
    <col min="6628" max="6628" width="13.42578125" style="9" customWidth="1"/>
    <col min="6629" max="6629" width="14.28515625" style="9" customWidth="1"/>
    <col min="6630" max="6630" width="18.28515625" style="9" customWidth="1"/>
    <col min="6631" max="6631" width="17.42578125" style="9" bestFit="1" customWidth="1"/>
    <col min="6632" max="6632" width="18.28515625" style="9" bestFit="1" customWidth="1"/>
    <col min="6633" max="6878" width="9.28515625" style="9"/>
    <col min="6879" max="6879" width="11.7109375" style="9" customWidth="1"/>
    <col min="6880" max="6880" width="28.28515625" style="9" customWidth="1"/>
    <col min="6881" max="6881" width="25.7109375" style="9" customWidth="1"/>
    <col min="6882" max="6882" width="16" style="9" customWidth="1"/>
    <col min="6883" max="6883" width="16.7109375" style="9" customWidth="1"/>
    <col min="6884" max="6884" width="13.42578125" style="9" customWidth="1"/>
    <col min="6885" max="6885" width="14.28515625" style="9" customWidth="1"/>
    <col min="6886" max="6886" width="18.28515625" style="9" customWidth="1"/>
    <col min="6887" max="6887" width="17.42578125" style="9" bestFit="1" customWidth="1"/>
    <col min="6888" max="6888" width="18.28515625" style="9" bestFit="1" customWidth="1"/>
    <col min="6889" max="7134" width="9.28515625" style="9"/>
    <col min="7135" max="7135" width="11.7109375" style="9" customWidth="1"/>
    <col min="7136" max="7136" width="28.28515625" style="9" customWidth="1"/>
    <col min="7137" max="7137" width="25.7109375" style="9" customWidth="1"/>
    <col min="7138" max="7138" width="16" style="9" customWidth="1"/>
    <col min="7139" max="7139" width="16.7109375" style="9" customWidth="1"/>
    <col min="7140" max="7140" width="13.42578125" style="9" customWidth="1"/>
    <col min="7141" max="7141" width="14.28515625" style="9" customWidth="1"/>
    <col min="7142" max="7142" width="18.28515625" style="9" customWidth="1"/>
    <col min="7143" max="7143" width="17.42578125" style="9" bestFit="1" customWidth="1"/>
    <col min="7144" max="7144" width="18.28515625" style="9" bestFit="1" customWidth="1"/>
    <col min="7145" max="7390" width="9.28515625" style="9"/>
    <col min="7391" max="7391" width="11.7109375" style="9" customWidth="1"/>
    <col min="7392" max="7392" width="28.28515625" style="9" customWidth="1"/>
    <col min="7393" max="7393" width="25.7109375" style="9" customWidth="1"/>
    <col min="7394" max="7394" width="16" style="9" customWidth="1"/>
    <col min="7395" max="7395" width="16.7109375" style="9" customWidth="1"/>
    <col min="7396" max="7396" width="13.42578125" style="9" customWidth="1"/>
    <col min="7397" max="7397" width="14.28515625" style="9" customWidth="1"/>
    <col min="7398" max="7398" width="18.28515625" style="9" customWidth="1"/>
    <col min="7399" max="7399" width="17.42578125" style="9" bestFit="1" customWidth="1"/>
    <col min="7400" max="7400" width="18.28515625" style="9" bestFit="1" customWidth="1"/>
    <col min="7401" max="7646" width="9.28515625" style="9"/>
    <col min="7647" max="7647" width="11.7109375" style="9" customWidth="1"/>
    <col min="7648" max="7648" width="28.28515625" style="9" customWidth="1"/>
    <col min="7649" max="7649" width="25.7109375" style="9" customWidth="1"/>
    <col min="7650" max="7650" width="16" style="9" customWidth="1"/>
    <col min="7651" max="7651" width="16.7109375" style="9" customWidth="1"/>
    <col min="7652" max="7652" width="13.42578125" style="9" customWidth="1"/>
    <col min="7653" max="7653" width="14.28515625" style="9" customWidth="1"/>
    <col min="7654" max="7654" width="18.28515625" style="9" customWidth="1"/>
    <col min="7655" max="7655" width="17.42578125" style="9" bestFit="1" customWidth="1"/>
    <col min="7656" max="7656" width="18.28515625" style="9" bestFit="1" customWidth="1"/>
    <col min="7657" max="7902" width="9.28515625" style="9"/>
    <col min="7903" max="7903" width="11.7109375" style="9" customWidth="1"/>
    <col min="7904" max="7904" width="28.28515625" style="9" customWidth="1"/>
    <col min="7905" max="7905" width="25.7109375" style="9" customWidth="1"/>
    <col min="7906" max="7906" width="16" style="9" customWidth="1"/>
    <col min="7907" max="7907" width="16.7109375" style="9" customWidth="1"/>
    <col min="7908" max="7908" width="13.42578125" style="9" customWidth="1"/>
    <col min="7909" max="7909" width="14.28515625" style="9" customWidth="1"/>
    <col min="7910" max="7910" width="18.28515625" style="9" customWidth="1"/>
    <col min="7911" max="7911" width="17.42578125" style="9" bestFit="1" customWidth="1"/>
    <col min="7912" max="7912" width="18.28515625" style="9" bestFit="1" customWidth="1"/>
    <col min="7913" max="8158" width="9.28515625" style="9"/>
    <col min="8159" max="8159" width="11.7109375" style="9" customWidth="1"/>
    <col min="8160" max="8160" width="28.28515625" style="9" customWidth="1"/>
    <col min="8161" max="8161" width="25.7109375" style="9" customWidth="1"/>
    <col min="8162" max="8162" width="16" style="9" customWidth="1"/>
    <col min="8163" max="8163" width="16.7109375" style="9" customWidth="1"/>
    <col min="8164" max="8164" width="13.42578125" style="9" customWidth="1"/>
    <col min="8165" max="8165" width="14.28515625" style="9" customWidth="1"/>
    <col min="8166" max="8166" width="18.28515625" style="9" customWidth="1"/>
    <col min="8167" max="8167" width="17.42578125" style="9" bestFit="1" customWidth="1"/>
    <col min="8168" max="8168" width="18.28515625" style="9" bestFit="1" customWidth="1"/>
    <col min="8169" max="8414" width="9.28515625" style="9"/>
    <col min="8415" max="8415" width="11.7109375" style="9" customWidth="1"/>
    <col min="8416" max="8416" width="28.28515625" style="9" customWidth="1"/>
    <col min="8417" max="8417" width="25.7109375" style="9" customWidth="1"/>
    <col min="8418" max="8418" width="16" style="9" customWidth="1"/>
    <col min="8419" max="8419" width="16.7109375" style="9" customWidth="1"/>
    <col min="8420" max="8420" width="13.42578125" style="9" customWidth="1"/>
    <col min="8421" max="8421" width="14.28515625" style="9" customWidth="1"/>
    <col min="8422" max="8422" width="18.28515625" style="9" customWidth="1"/>
    <col min="8423" max="8423" width="17.42578125" style="9" bestFit="1" customWidth="1"/>
    <col min="8424" max="8424" width="18.28515625" style="9" bestFit="1" customWidth="1"/>
    <col min="8425" max="8670" width="9.28515625" style="9"/>
    <col min="8671" max="8671" width="11.7109375" style="9" customWidth="1"/>
    <col min="8672" max="8672" width="28.28515625" style="9" customWidth="1"/>
    <col min="8673" max="8673" width="25.7109375" style="9" customWidth="1"/>
    <col min="8674" max="8674" width="16" style="9" customWidth="1"/>
    <col min="8675" max="8675" width="16.7109375" style="9" customWidth="1"/>
    <col min="8676" max="8676" width="13.42578125" style="9" customWidth="1"/>
    <col min="8677" max="8677" width="14.28515625" style="9" customWidth="1"/>
    <col min="8678" max="8678" width="18.28515625" style="9" customWidth="1"/>
    <col min="8679" max="8679" width="17.42578125" style="9" bestFit="1" customWidth="1"/>
    <col min="8680" max="8680" width="18.28515625" style="9" bestFit="1" customWidth="1"/>
    <col min="8681" max="8926" width="9.28515625" style="9"/>
    <col min="8927" max="8927" width="11.7109375" style="9" customWidth="1"/>
    <col min="8928" max="8928" width="28.28515625" style="9" customWidth="1"/>
    <col min="8929" max="8929" width="25.7109375" style="9" customWidth="1"/>
    <col min="8930" max="8930" width="16" style="9" customWidth="1"/>
    <col min="8931" max="8931" width="16.7109375" style="9" customWidth="1"/>
    <col min="8932" max="8932" width="13.42578125" style="9" customWidth="1"/>
    <col min="8933" max="8933" width="14.28515625" style="9" customWidth="1"/>
    <col min="8934" max="8934" width="18.28515625" style="9" customWidth="1"/>
    <col min="8935" max="8935" width="17.42578125" style="9" bestFit="1" customWidth="1"/>
    <col min="8936" max="8936" width="18.28515625" style="9" bestFit="1" customWidth="1"/>
    <col min="8937" max="9182" width="9.28515625" style="9"/>
    <col min="9183" max="9183" width="11.7109375" style="9" customWidth="1"/>
    <col min="9184" max="9184" width="28.28515625" style="9" customWidth="1"/>
    <col min="9185" max="9185" width="25.7109375" style="9" customWidth="1"/>
    <col min="9186" max="9186" width="16" style="9" customWidth="1"/>
    <col min="9187" max="9187" width="16.7109375" style="9" customWidth="1"/>
    <col min="9188" max="9188" width="13.42578125" style="9" customWidth="1"/>
    <col min="9189" max="9189" width="14.28515625" style="9" customWidth="1"/>
    <col min="9190" max="9190" width="18.28515625" style="9" customWidth="1"/>
    <col min="9191" max="9191" width="17.42578125" style="9" bestFit="1" customWidth="1"/>
    <col min="9192" max="9192" width="18.28515625" style="9" bestFit="1" customWidth="1"/>
    <col min="9193" max="9438" width="9.28515625" style="9"/>
    <col min="9439" max="9439" width="11.7109375" style="9" customWidth="1"/>
    <col min="9440" max="9440" width="28.28515625" style="9" customWidth="1"/>
    <col min="9441" max="9441" width="25.7109375" style="9" customWidth="1"/>
    <col min="9442" max="9442" width="16" style="9" customWidth="1"/>
    <col min="9443" max="9443" width="16.7109375" style="9" customWidth="1"/>
    <col min="9444" max="9444" width="13.42578125" style="9" customWidth="1"/>
    <col min="9445" max="9445" width="14.28515625" style="9" customWidth="1"/>
    <col min="9446" max="9446" width="18.28515625" style="9" customWidth="1"/>
    <col min="9447" max="9447" width="17.42578125" style="9" bestFit="1" customWidth="1"/>
    <col min="9448" max="9448" width="18.28515625" style="9" bestFit="1" customWidth="1"/>
    <col min="9449" max="9694" width="9.28515625" style="9"/>
    <col min="9695" max="9695" width="11.7109375" style="9" customWidth="1"/>
    <col min="9696" max="9696" width="28.28515625" style="9" customWidth="1"/>
    <col min="9697" max="9697" width="25.7109375" style="9" customWidth="1"/>
    <col min="9698" max="9698" width="16" style="9" customWidth="1"/>
    <col min="9699" max="9699" width="16.7109375" style="9" customWidth="1"/>
    <col min="9700" max="9700" width="13.42578125" style="9" customWidth="1"/>
    <col min="9701" max="9701" width="14.28515625" style="9" customWidth="1"/>
    <col min="9702" max="9702" width="18.28515625" style="9" customWidth="1"/>
    <col min="9703" max="9703" width="17.42578125" style="9" bestFit="1" customWidth="1"/>
    <col min="9704" max="9704" width="18.28515625" style="9" bestFit="1" customWidth="1"/>
    <col min="9705" max="9950" width="9.28515625" style="9"/>
    <col min="9951" max="9951" width="11.7109375" style="9" customWidth="1"/>
    <col min="9952" max="9952" width="28.28515625" style="9" customWidth="1"/>
    <col min="9953" max="9953" width="25.7109375" style="9" customWidth="1"/>
    <col min="9954" max="9954" width="16" style="9" customWidth="1"/>
    <col min="9955" max="9955" width="16.7109375" style="9" customWidth="1"/>
    <col min="9956" max="9956" width="13.42578125" style="9" customWidth="1"/>
    <col min="9957" max="9957" width="14.28515625" style="9" customWidth="1"/>
    <col min="9958" max="9958" width="18.28515625" style="9" customWidth="1"/>
    <col min="9959" max="9959" width="17.42578125" style="9" bestFit="1" customWidth="1"/>
    <col min="9960" max="9960" width="18.28515625" style="9" bestFit="1" customWidth="1"/>
    <col min="9961" max="10206" width="9.28515625" style="9"/>
    <col min="10207" max="10207" width="11.7109375" style="9" customWidth="1"/>
    <col min="10208" max="10208" width="28.28515625" style="9" customWidth="1"/>
    <col min="10209" max="10209" width="25.7109375" style="9" customWidth="1"/>
    <col min="10210" max="10210" width="16" style="9" customWidth="1"/>
    <col min="10211" max="10211" width="16.7109375" style="9" customWidth="1"/>
    <col min="10212" max="10212" width="13.42578125" style="9" customWidth="1"/>
    <col min="10213" max="10213" width="14.28515625" style="9" customWidth="1"/>
    <col min="10214" max="10214" width="18.28515625" style="9" customWidth="1"/>
    <col min="10215" max="10215" width="17.42578125" style="9" bestFit="1" customWidth="1"/>
    <col min="10216" max="10216" width="18.28515625" style="9" bestFit="1" customWidth="1"/>
    <col min="10217" max="10462" width="9.28515625" style="9"/>
    <col min="10463" max="10463" width="11.7109375" style="9" customWidth="1"/>
    <col min="10464" max="10464" width="28.28515625" style="9" customWidth="1"/>
    <col min="10465" max="10465" width="25.7109375" style="9" customWidth="1"/>
    <col min="10466" max="10466" width="16" style="9" customWidth="1"/>
    <col min="10467" max="10467" width="16.7109375" style="9" customWidth="1"/>
    <col min="10468" max="10468" width="13.42578125" style="9" customWidth="1"/>
    <col min="10469" max="10469" width="14.28515625" style="9" customWidth="1"/>
    <col min="10470" max="10470" width="18.28515625" style="9" customWidth="1"/>
    <col min="10471" max="10471" width="17.42578125" style="9" bestFit="1" customWidth="1"/>
    <col min="10472" max="10472" width="18.28515625" style="9" bestFit="1" customWidth="1"/>
    <col min="10473" max="10718" width="9.28515625" style="9"/>
    <col min="10719" max="10719" width="11.7109375" style="9" customWidth="1"/>
    <col min="10720" max="10720" width="28.28515625" style="9" customWidth="1"/>
    <col min="10721" max="10721" width="25.7109375" style="9" customWidth="1"/>
    <col min="10722" max="10722" width="16" style="9" customWidth="1"/>
    <col min="10723" max="10723" width="16.7109375" style="9" customWidth="1"/>
    <col min="10724" max="10724" width="13.42578125" style="9" customWidth="1"/>
    <col min="10725" max="10725" width="14.28515625" style="9" customWidth="1"/>
    <col min="10726" max="10726" width="18.28515625" style="9" customWidth="1"/>
    <col min="10727" max="10727" width="17.42578125" style="9" bestFit="1" customWidth="1"/>
    <col min="10728" max="10728" width="18.28515625" style="9" bestFit="1" customWidth="1"/>
    <col min="10729" max="10974" width="9.28515625" style="9"/>
    <col min="10975" max="10975" width="11.7109375" style="9" customWidth="1"/>
    <col min="10976" max="10976" width="28.28515625" style="9" customWidth="1"/>
    <col min="10977" max="10977" width="25.7109375" style="9" customWidth="1"/>
    <col min="10978" max="10978" width="16" style="9" customWidth="1"/>
    <col min="10979" max="10979" width="16.7109375" style="9" customWidth="1"/>
    <col min="10980" max="10980" width="13.42578125" style="9" customWidth="1"/>
    <col min="10981" max="10981" width="14.28515625" style="9" customWidth="1"/>
    <col min="10982" max="10982" width="18.28515625" style="9" customWidth="1"/>
    <col min="10983" max="10983" width="17.42578125" style="9" bestFit="1" customWidth="1"/>
    <col min="10984" max="10984" width="18.28515625" style="9" bestFit="1" customWidth="1"/>
    <col min="10985" max="11230" width="9.28515625" style="9"/>
    <col min="11231" max="11231" width="11.7109375" style="9" customWidth="1"/>
    <col min="11232" max="11232" width="28.28515625" style="9" customWidth="1"/>
    <col min="11233" max="11233" width="25.7109375" style="9" customWidth="1"/>
    <col min="11234" max="11234" width="16" style="9" customWidth="1"/>
    <col min="11235" max="11235" width="16.7109375" style="9" customWidth="1"/>
    <col min="11236" max="11236" width="13.42578125" style="9" customWidth="1"/>
    <col min="11237" max="11237" width="14.28515625" style="9" customWidth="1"/>
    <col min="11238" max="11238" width="18.28515625" style="9" customWidth="1"/>
    <col min="11239" max="11239" width="17.42578125" style="9" bestFit="1" customWidth="1"/>
    <col min="11240" max="11240" width="18.28515625" style="9" bestFit="1" customWidth="1"/>
    <col min="11241" max="11486" width="9.28515625" style="9"/>
    <col min="11487" max="11487" width="11.7109375" style="9" customWidth="1"/>
    <col min="11488" max="11488" width="28.28515625" style="9" customWidth="1"/>
    <col min="11489" max="11489" width="25.7109375" style="9" customWidth="1"/>
    <col min="11490" max="11490" width="16" style="9" customWidth="1"/>
    <col min="11491" max="11491" width="16.7109375" style="9" customWidth="1"/>
    <col min="11492" max="11492" width="13.42578125" style="9" customWidth="1"/>
    <col min="11493" max="11493" width="14.28515625" style="9" customWidth="1"/>
    <col min="11494" max="11494" width="18.28515625" style="9" customWidth="1"/>
    <col min="11495" max="11495" width="17.42578125" style="9" bestFit="1" customWidth="1"/>
    <col min="11496" max="11496" width="18.28515625" style="9" bestFit="1" customWidth="1"/>
    <col min="11497" max="11742" width="9.28515625" style="9"/>
    <col min="11743" max="11743" width="11.7109375" style="9" customWidth="1"/>
    <col min="11744" max="11744" width="28.28515625" style="9" customWidth="1"/>
    <col min="11745" max="11745" width="25.7109375" style="9" customWidth="1"/>
    <col min="11746" max="11746" width="16" style="9" customWidth="1"/>
    <col min="11747" max="11747" width="16.7109375" style="9" customWidth="1"/>
    <col min="11748" max="11748" width="13.42578125" style="9" customWidth="1"/>
    <col min="11749" max="11749" width="14.28515625" style="9" customWidth="1"/>
    <col min="11750" max="11750" width="18.28515625" style="9" customWidth="1"/>
    <col min="11751" max="11751" width="17.42578125" style="9" bestFit="1" customWidth="1"/>
    <col min="11752" max="11752" width="18.28515625" style="9" bestFit="1" customWidth="1"/>
    <col min="11753" max="11998" width="9.28515625" style="9"/>
    <col min="11999" max="11999" width="11.7109375" style="9" customWidth="1"/>
    <col min="12000" max="12000" width="28.28515625" style="9" customWidth="1"/>
    <col min="12001" max="12001" width="25.7109375" style="9" customWidth="1"/>
    <col min="12002" max="12002" width="16" style="9" customWidth="1"/>
    <col min="12003" max="12003" width="16.7109375" style="9" customWidth="1"/>
    <col min="12004" max="12004" width="13.42578125" style="9" customWidth="1"/>
    <col min="12005" max="12005" width="14.28515625" style="9" customWidth="1"/>
    <col min="12006" max="12006" width="18.28515625" style="9" customWidth="1"/>
    <col min="12007" max="12007" width="17.42578125" style="9" bestFit="1" customWidth="1"/>
    <col min="12008" max="12008" width="18.28515625" style="9" bestFit="1" customWidth="1"/>
    <col min="12009" max="12254" width="9.28515625" style="9"/>
    <col min="12255" max="12255" width="11.7109375" style="9" customWidth="1"/>
    <col min="12256" max="12256" width="28.28515625" style="9" customWidth="1"/>
    <col min="12257" max="12257" width="25.7109375" style="9" customWidth="1"/>
    <col min="12258" max="12258" width="16" style="9" customWidth="1"/>
    <col min="12259" max="12259" width="16.7109375" style="9" customWidth="1"/>
    <col min="12260" max="12260" width="13.42578125" style="9" customWidth="1"/>
    <col min="12261" max="12261" width="14.28515625" style="9" customWidth="1"/>
    <col min="12262" max="12262" width="18.28515625" style="9" customWidth="1"/>
    <col min="12263" max="12263" width="17.42578125" style="9" bestFit="1" customWidth="1"/>
    <col min="12264" max="12264" width="18.28515625" style="9" bestFit="1" customWidth="1"/>
    <col min="12265" max="12510" width="9.28515625" style="9"/>
    <col min="12511" max="12511" width="11.7109375" style="9" customWidth="1"/>
    <col min="12512" max="12512" width="28.28515625" style="9" customWidth="1"/>
    <col min="12513" max="12513" width="25.7109375" style="9" customWidth="1"/>
    <col min="12514" max="12514" width="16" style="9" customWidth="1"/>
    <col min="12515" max="12515" width="16.7109375" style="9" customWidth="1"/>
    <col min="12516" max="12516" width="13.42578125" style="9" customWidth="1"/>
    <col min="12517" max="12517" width="14.28515625" style="9" customWidth="1"/>
    <col min="12518" max="12518" width="18.28515625" style="9" customWidth="1"/>
    <col min="12519" max="12519" width="17.42578125" style="9" bestFit="1" customWidth="1"/>
    <col min="12520" max="12520" width="18.28515625" style="9" bestFit="1" customWidth="1"/>
    <col min="12521" max="12766" width="9.28515625" style="9"/>
    <col min="12767" max="12767" width="11.7109375" style="9" customWidth="1"/>
    <col min="12768" max="12768" width="28.28515625" style="9" customWidth="1"/>
    <col min="12769" max="12769" width="25.7109375" style="9" customWidth="1"/>
    <col min="12770" max="12770" width="16" style="9" customWidth="1"/>
    <col min="12771" max="12771" width="16.7109375" style="9" customWidth="1"/>
    <col min="12772" max="12772" width="13.42578125" style="9" customWidth="1"/>
    <col min="12773" max="12773" width="14.28515625" style="9" customWidth="1"/>
    <col min="12774" max="12774" width="18.28515625" style="9" customWidth="1"/>
    <col min="12775" max="12775" width="17.42578125" style="9" bestFit="1" customWidth="1"/>
    <col min="12776" max="12776" width="18.28515625" style="9" bestFit="1" customWidth="1"/>
    <col min="12777" max="13022" width="9.28515625" style="9"/>
    <col min="13023" max="13023" width="11.7109375" style="9" customWidth="1"/>
    <col min="13024" max="13024" width="28.28515625" style="9" customWidth="1"/>
    <col min="13025" max="13025" width="25.7109375" style="9" customWidth="1"/>
    <col min="13026" max="13026" width="16" style="9" customWidth="1"/>
    <col min="13027" max="13027" width="16.7109375" style="9" customWidth="1"/>
    <col min="13028" max="13028" width="13.42578125" style="9" customWidth="1"/>
    <col min="13029" max="13029" width="14.28515625" style="9" customWidth="1"/>
    <col min="13030" max="13030" width="18.28515625" style="9" customWidth="1"/>
    <col min="13031" max="13031" width="17.42578125" style="9" bestFit="1" customWidth="1"/>
    <col min="13032" max="13032" width="18.28515625" style="9" bestFit="1" customWidth="1"/>
    <col min="13033" max="13278" width="9.28515625" style="9"/>
    <col min="13279" max="13279" width="11.7109375" style="9" customWidth="1"/>
    <col min="13280" max="13280" width="28.28515625" style="9" customWidth="1"/>
    <col min="13281" max="13281" width="25.7109375" style="9" customWidth="1"/>
    <col min="13282" max="13282" width="16" style="9" customWidth="1"/>
    <col min="13283" max="13283" width="16.7109375" style="9" customWidth="1"/>
    <col min="13284" max="13284" width="13.42578125" style="9" customWidth="1"/>
    <col min="13285" max="13285" width="14.28515625" style="9" customWidth="1"/>
    <col min="13286" max="13286" width="18.28515625" style="9" customWidth="1"/>
    <col min="13287" max="13287" width="17.42578125" style="9" bestFit="1" customWidth="1"/>
    <col min="13288" max="13288" width="18.28515625" style="9" bestFit="1" customWidth="1"/>
    <col min="13289" max="13534" width="9.28515625" style="9"/>
    <col min="13535" max="13535" width="11.7109375" style="9" customWidth="1"/>
    <col min="13536" max="13536" width="28.28515625" style="9" customWidth="1"/>
    <col min="13537" max="13537" width="25.7109375" style="9" customWidth="1"/>
    <col min="13538" max="13538" width="16" style="9" customWidth="1"/>
    <col min="13539" max="13539" width="16.7109375" style="9" customWidth="1"/>
    <col min="13540" max="13540" width="13.42578125" style="9" customWidth="1"/>
    <col min="13541" max="13541" width="14.28515625" style="9" customWidth="1"/>
    <col min="13542" max="13542" width="18.28515625" style="9" customWidth="1"/>
    <col min="13543" max="13543" width="17.42578125" style="9" bestFit="1" customWidth="1"/>
    <col min="13544" max="13544" width="18.28515625" style="9" bestFit="1" customWidth="1"/>
    <col min="13545" max="13790" width="9.28515625" style="9"/>
    <col min="13791" max="13791" width="11.7109375" style="9" customWidth="1"/>
    <col min="13792" max="13792" width="28.28515625" style="9" customWidth="1"/>
    <col min="13793" max="13793" width="25.7109375" style="9" customWidth="1"/>
    <col min="13794" max="13794" width="16" style="9" customWidth="1"/>
    <col min="13795" max="13795" width="16.7109375" style="9" customWidth="1"/>
    <col min="13796" max="13796" width="13.42578125" style="9" customWidth="1"/>
    <col min="13797" max="13797" width="14.28515625" style="9" customWidth="1"/>
    <col min="13798" max="13798" width="18.28515625" style="9" customWidth="1"/>
    <col min="13799" max="13799" width="17.42578125" style="9" bestFit="1" customWidth="1"/>
    <col min="13800" max="13800" width="18.28515625" style="9" bestFit="1" customWidth="1"/>
    <col min="13801" max="14046" width="9.28515625" style="9"/>
    <col min="14047" max="14047" width="11.7109375" style="9" customWidth="1"/>
    <col min="14048" max="14048" width="28.28515625" style="9" customWidth="1"/>
    <col min="14049" max="14049" width="25.7109375" style="9" customWidth="1"/>
    <col min="14050" max="14050" width="16" style="9" customWidth="1"/>
    <col min="14051" max="14051" width="16.7109375" style="9" customWidth="1"/>
    <col min="14052" max="14052" width="13.42578125" style="9" customWidth="1"/>
    <col min="14053" max="14053" width="14.28515625" style="9" customWidth="1"/>
    <col min="14054" max="14054" width="18.28515625" style="9" customWidth="1"/>
    <col min="14055" max="14055" width="17.42578125" style="9" bestFit="1" customWidth="1"/>
    <col min="14056" max="14056" width="18.28515625" style="9" bestFit="1" customWidth="1"/>
    <col min="14057" max="14302" width="9.28515625" style="9"/>
    <col min="14303" max="14303" width="11.7109375" style="9" customWidth="1"/>
    <col min="14304" max="14304" width="28.28515625" style="9" customWidth="1"/>
    <col min="14305" max="14305" width="25.7109375" style="9" customWidth="1"/>
    <col min="14306" max="14306" width="16" style="9" customWidth="1"/>
    <col min="14307" max="14307" width="16.7109375" style="9" customWidth="1"/>
    <col min="14308" max="14308" width="13.42578125" style="9" customWidth="1"/>
    <col min="14309" max="14309" width="14.28515625" style="9" customWidth="1"/>
    <col min="14310" max="14310" width="18.28515625" style="9" customWidth="1"/>
    <col min="14311" max="14311" width="17.42578125" style="9" bestFit="1" customWidth="1"/>
    <col min="14312" max="14312" width="18.28515625" style="9" bestFit="1" customWidth="1"/>
    <col min="14313" max="14558" width="9.28515625" style="9"/>
    <col min="14559" max="14559" width="11.7109375" style="9" customWidth="1"/>
    <col min="14560" max="14560" width="28.28515625" style="9" customWidth="1"/>
    <col min="14561" max="14561" width="25.7109375" style="9" customWidth="1"/>
    <col min="14562" max="14562" width="16" style="9" customWidth="1"/>
    <col min="14563" max="14563" width="16.7109375" style="9" customWidth="1"/>
    <col min="14564" max="14564" width="13.42578125" style="9" customWidth="1"/>
    <col min="14565" max="14565" width="14.28515625" style="9" customWidth="1"/>
    <col min="14566" max="14566" width="18.28515625" style="9" customWidth="1"/>
    <col min="14567" max="14567" width="17.42578125" style="9" bestFit="1" customWidth="1"/>
    <col min="14568" max="14568" width="18.28515625" style="9" bestFit="1" customWidth="1"/>
    <col min="14569" max="14814" width="9.28515625" style="9"/>
    <col min="14815" max="14815" width="11.7109375" style="9" customWidth="1"/>
    <col min="14816" max="14816" width="28.28515625" style="9" customWidth="1"/>
    <col min="14817" max="14817" width="25.7109375" style="9" customWidth="1"/>
    <col min="14818" max="14818" width="16" style="9" customWidth="1"/>
    <col min="14819" max="14819" width="16.7109375" style="9" customWidth="1"/>
    <col min="14820" max="14820" width="13.42578125" style="9" customWidth="1"/>
    <col min="14821" max="14821" width="14.28515625" style="9" customWidth="1"/>
    <col min="14822" max="14822" width="18.28515625" style="9" customWidth="1"/>
    <col min="14823" max="14823" width="17.42578125" style="9" bestFit="1" customWidth="1"/>
    <col min="14824" max="14824" width="18.28515625" style="9" bestFit="1" customWidth="1"/>
    <col min="14825" max="15070" width="9.28515625" style="9"/>
    <col min="15071" max="15071" width="11.7109375" style="9" customWidth="1"/>
    <col min="15072" max="15072" width="28.28515625" style="9" customWidth="1"/>
    <col min="15073" max="15073" width="25.7109375" style="9" customWidth="1"/>
    <col min="15074" max="15074" width="16" style="9" customWidth="1"/>
    <col min="15075" max="15075" width="16.7109375" style="9" customWidth="1"/>
    <col min="15076" max="15076" width="13.42578125" style="9" customWidth="1"/>
    <col min="15077" max="15077" width="14.28515625" style="9" customWidth="1"/>
    <col min="15078" max="15078" width="18.28515625" style="9" customWidth="1"/>
    <col min="15079" max="15079" width="17.42578125" style="9" bestFit="1" customWidth="1"/>
    <col min="15080" max="15080" width="18.28515625" style="9" bestFit="1" customWidth="1"/>
    <col min="15081" max="15326" width="9.28515625" style="9"/>
    <col min="15327" max="15327" width="11.7109375" style="9" customWidth="1"/>
    <col min="15328" max="15328" width="28.28515625" style="9" customWidth="1"/>
    <col min="15329" max="15329" width="25.7109375" style="9" customWidth="1"/>
    <col min="15330" max="15330" width="16" style="9" customWidth="1"/>
    <col min="15331" max="15331" width="16.7109375" style="9" customWidth="1"/>
    <col min="15332" max="15332" width="13.42578125" style="9" customWidth="1"/>
    <col min="15333" max="15333" width="14.28515625" style="9" customWidth="1"/>
    <col min="15334" max="15334" width="18.28515625" style="9" customWidth="1"/>
    <col min="15335" max="15335" width="17.42578125" style="9" bestFit="1" customWidth="1"/>
    <col min="15336" max="15336" width="18.28515625" style="9" bestFit="1" customWidth="1"/>
    <col min="15337" max="15582" width="9.28515625" style="9"/>
    <col min="15583" max="15583" width="11.7109375" style="9" customWidth="1"/>
    <col min="15584" max="15584" width="28.28515625" style="9" customWidth="1"/>
    <col min="15585" max="15585" width="25.7109375" style="9" customWidth="1"/>
    <col min="15586" max="15586" width="16" style="9" customWidth="1"/>
    <col min="15587" max="15587" width="16.7109375" style="9" customWidth="1"/>
    <col min="15588" max="15588" width="13.42578125" style="9" customWidth="1"/>
    <col min="15589" max="15589" width="14.28515625" style="9" customWidth="1"/>
    <col min="15590" max="15590" width="18.28515625" style="9" customWidth="1"/>
    <col min="15591" max="15591" width="17.42578125" style="9" bestFit="1" customWidth="1"/>
    <col min="15592" max="15592" width="18.28515625" style="9" bestFit="1" customWidth="1"/>
    <col min="15593" max="15838" width="9.28515625" style="9"/>
    <col min="15839" max="15839" width="11.7109375" style="9" customWidth="1"/>
    <col min="15840" max="15840" width="28.28515625" style="9" customWidth="1"/>
    <col min="15841" max="15841" width="25.7109375" style="9" customWidth="1"/>
    <col min="15842" max="15842" width="16" style="9" customWidth="1"/>
    <col min="15843" max="15843" width="16.7109375" style="9" customWidth="1"/>
    <col min="15844" max="15844" width="13.42578125" style="9" customWidth="1"/>
    <col min="15845" max="15845" width="14.28515625" style="9" customWidth="1"/>
    <col min="15846" max="15846" width="18.28515625" style="9" customWidth="1"/>
    <col min="15847" max="15847" width="17.42578125" style="9" bestFit="1" customWidth="1"/>
    <col min="15848" max="15848" width="18.28515625" style="9" bestFit="1" customWidth="1"/>
    <col min="15849" max="16094" width="9.28515625" style="9"/>
    <col min="16095" max="16095" width="11.7109375" style="9" customWidth="1"/>
    <col min="16096" max="16096" width="28.28515625" style="9" customWidth="1"/>
    <col min="16097" max="16097" width="25.7109375" style="9" customWidth="1"/>
    <col min="16098" max="16098" width="16" style="9" customWidth="1"/>
    <col min="16099" max="16099" width="16.7109375" style="9" customWidth="1"/>
    <col min="16100" max="16100" width="13.42578125" style="9" customWidth="1"/>
    <col min="16101" max="16101" width="14.28515625" style="9" customWidth="1"/>
    <col min="16102" max="16102" width="18.28515625" style="9" customWidth="1"/>
    <col min="16103" max="16103" width="17.42578125" style="9" bestFit="1" customWidth="1"/>
    <col min="16104" max="16104" width="18.28515625" style="9" bestFit="1" customWidth="1"/>
    <col min="16105" max="16384" width="9.28515625" style="9"/>
  </cols>
  <sheetData>
    <row r="1" spans="1:20" ht="47.25" customHeight="1" x14ac:dyDescent="0.2">
      <c r="A1" s="14" t="s">
        <v>221</v>
      </c>
      <c r="B1" s="10"/>
      <c r="C1" s="10"/>
      <c r="D1" s="10"/>
      <c r="E1" s="47"/>
      <c r="F1" s="47"/>
      <c r="G1" s="47"/>
      <c r="H1" s="47"/>
      <c r="I1" s="10"/>
      <c r="J1" s="10"/>
      <c r="K1" s="47"/>
    </row>
    <row r="2" spans="1:20" s="54" customFormat="1" ht="76.5" customHeight="1" x14ac:dyDescent="0.2">
      <c r="A2" s="52" t="s">
        <v>57</v>
      </c>
      <c r="B2" s="52" t="s">
        <v>58</v>
      </c>
      <c r="C2" s="52" t="s">
        <v>220</v>
      </c>
      <c r="D2" s="52" t="s">
        <v>219</v>
      </c>
      <c r="E2" s="52" t="s">
        <v>160</v>
      </c>
      <c r="F2" s="52" t="s">
        <v>161</v>
      </c>
      <c r="G2" s="52" t="s">
        <v>162</v>
      </c>
      <c r="H2" s="52" t="s">
        <v>218</v>
      </c>
      <c r="I2" s="52" t="s">
        <v>156</v>
      </c>
      <c r="J2" s="52" t="s">
        <v>126</v>
      </c>
      <c r="K2" s="52" t="s">
        <v>127</v>
      </c>
      <c r="L2" s="52" t="s">
        <v>159</v>
      </c>
      <c r="M2" s="52" t="s">
        <v>158</v>
      </c>
      <c r="N2" s="124" t="s">
        <v>202</v>
      </c>
      <c r="O2" s="124" t="s">
        <v>203</v>
      </c>
      <c r="P2" s="124" t="s">
        <v>204</v>
      </c>
      <c r="Q2" s="124" t="s">
        <v>205</v>
      </c>
      <c r="R2" s="124" t="s">
        <v>213</v>
      </c>
      <c r="S2" s="130" t="s">
        <v>211</v>
      </c>
    </row>
    <row r="3" spans="1:20" s="6" customFormat="1" ht="24" x14ac:dyDescent="0.2">
      <c r="A3" s="25" t="s">
        <v>51</v>
      </c>
      <c r="B3" s="25" t="s">
        <v>53</v>
      </c>
      <c r="C3" s="26" t="s">
        <v>62</v>
      </c>
      <c r="D3" s="26" t="s">
        <v>55</v>
      </c>
      <c r="E3" s="26" t="s">
        <v>191</v>
      </c>
      <c r="F3" s="27" t="s">
        <v>172</v>
      </c>
      <c r="G3" s="27" t="s">
        <v>193</v>
      </c>
      <c r="H3" s="26" t="s">
        <v>164</v>
      </c>
      <c r="I3" s="27" t="s">
        <v>192</v>
      </c>
      <c r="J3" s="27" t="s">
        <v>180</v>
      </c>
      <c r="K3" s="27" t="s">
        <v>194</v>
      </c>
      <c r="L3" s="27" t="s">
        <v>181</v>
      </c>
      <c r="M3" s="27" t="s">
        <v>182</v>
      </c>
      <c r="N3" s="122" t="s">
        <v>206</v>
      </c>
      <c r="O3" s="123" t="s">
        <v>207</v>
      </c>
      <c r="P3" s="121" t="s">
        <v>208</v>
      </c>
      <c r="Q3" s="121" t="s">
        <v>209</v>
      </c>
      <c r="R3" s="121" t="s">
        <v>210</v>
      </c>
      <c r="S3" s="131" t="s">
        <v>212</v>
      </c>
    </row>
    <row r="4" spans="1:20" ht="15.75" customHeight="1" x14ac:dyDescent="0.2">
      <c r="A4" s="19">
        <v>210030</v>
      </c>
      <c r="B4" s="19" t="s">
        <v>86</v>
      </c>
      <c r="C4" s="117">
        <f>HLOOKUP(A4,'[3]Summary All'!$C$1:$BC$188,115,FALSE)</f>
        <v>53982690.755440846</v>
      </c>
      <c r="D4" s="71">
        <f>IFERROR(VLOOKUP($A4,'PAU Performance'!$A:$F,6,FALSE),"")</f>
        <v>7.819298541016253</v>
      </c>
      <c r="E4" s="51">
        <f>IFERROR(D4/$D$53*Savings!$C$8*Savings!$C$16,"")</f>
        <v>-1.4729161738361854E-3</v>
      </c>
      <c r="F4" s="88">
        <f t="shared" ref="F4:F30" si="0">IFERROR(E4*$C4,"")</f>
        <v>-79511.978320885944</v>
      </c>
      <c r="G4" s="53">
        <f>IFERROR(F4*Savings!$C$9*Savings!$C$16/$F$53,"")</f>
        <v>-59759.024351536063</v>
      </c>
      <c r="H4" s="20">
        <f>IFERROR(VLOOKUP(A4,'PAU Performance'!A:C,3,FALSE),"")</f>
        <v>2.8009699999999998E-2</v>
      </c>
      <c r="I4" s="21">
        <f>H4/$H$53*Savings!$C$8*Savings!$C$17</f>
        <v>-1.4624323807999346E-3</v>
      </c>
      <c r="J4" s="88">
        <f t="shared" ref="J4:J51" si="1">IFERROR(I4*C4,"")</f>
        <v>-78946.03496346598</v>
      </c>
      <c r="K4" s="53">
        <f>IFERROR(J4*Savings!$C$9*Savings!$C$17/$J$53,"")</f>
        <v>-79463.580377171122</v>
      </c>
      <c r="L4" s="88">
        <f t="shared" ref="L4:L51" si="2">IFERROR(G4+K4,"")</f>
        <v>-139222.60472870717</v>
      </c>
      <c r="M4" s="70">
        <f t="shared" ref="M4:M27" si="3">L4/C4</f>
        <v>-2.5790230679576696E-3</v>
      </c>
      <c r="N4" s="127">
        <f t="shared" ref="N4:N31" si="4">IF(M4&lt;0,M4-$M$53,0)</f>
        <v>2.7209769320423304E-3</v>
      </c>
      <c r="O4" s="128">
        <f t="shared" ref="O4:O31" si="5">N4*C4</f>
        <v>146885.65627512929</v>
      </c>
      <c r="P4" s="128">
        <f t="shared" ref="P4:P51" si="6">IF(((L4/$L$53)*(0-$O$53)+O4)&gt;0,0,((L4/$L$53)*(0-$O$53)+O4))</f>
        <v>0</v>
      </c>
      <c r="Q4" s="129">
        <f t="shared" ref="Q4:Q51" si="7">IFERROR(P4/C4,0)</f>
        <v>0</v>
      </c>
      <c r="R4" s="128">
        <f t="shared" ref="R4:R51" si="8">P4-L4</f>
        <v>139222.60472870717</v>
      </c>
      <c r="S4" s="127">
        <f t="shared" ref="S4:S51" si="9">ABS(M4-Q4)</f>
        <v>2.5790230679576696E-3</v>
      </c>
      <c r="T4" s="120"/>
    </row>
    <row r="5" spans="1:20" ht="15.75" customHeight="1" x14ac:dyDescent="0.2">
      <c r="A5" s="22">
        <v>210017</v>
      </c>
      <c r="B5" s="22" t="s">
        <v>79</v>
      </c>
      <c r="C5" s="117">
        <f>HLOOKUP(A5,'[3]Summary All'!$C$1:$BC$188,115,FALSE)</f>
        <v>94740995.064713731</v>
      </c>
      <c r="D5" s="71">
        <f>IFERROR(VLOOKUP($A5,'PAU Performance'!$A:$F,6,FALSE),"")</f>
        <v>10.578628184581527</v>
      </c>
      <c r="E5" s="51">
        <f>IFERROR(D5/$D$53*Savings!$C$8*Savings!$C$16,"")</f>
        <v>-1.9926893017751918E-3</v>
      </c>
      <c r="F5" s="88">
        <f t="shared" si="0"/>
        <v>-188789.36730499129</v>
      </c>
      <c r="G5" s="53">
        <f>IFERROR(F5*Savings!$C$9*Savings!$C$16/$F$53,"")</f>
        <v>-141888.91581290934</v>
      </c>
      <c r="H5" s="20">
        <f>IFERROR(VLOOKUP(A5,'PAU Performance'!A:C,3,FALSE),"")</f>
        <v>2.23999E-2</v>
      </c>
      <c r="I5" s="21">
        <f>H5/$H$53*Savings!$C$8*Savings!$C$17</f>
        <v>-1.1695355211473332E-3</v>
      </c>
      <c r="J5" s="88">
        <f t="shared" si="1"/>
        <v>-110802.9590370269</v>
      </c>
      <c r="K5" s="53">
        <f>IFERROR(J5*Savings!$C$9*Savings!$C$17/$J$53,"")</f>
        <v>-111529.34844089131</v>
      </c>
      <c r="L5" s="88">
        <f t="shared" si="2"/>
        <v>-253418.26425380065</v>
      </c>
      <c r="M5" s="70">
        <f t="shared" si="3"/>
        <v>-2.6748533101293788E-3</v>
      </c>
      <c r="N5" s="127">
        <f t="shared" si="4"/>
        <v>2.6251466898706212E-3</v>
      </c>
      <c r="O5" s="128">
        <f t="shared" si="5"/>
        <v>248709.00958918213</v>
      </c>
      <c r="P5" s="128">
        <f t="shared" si="6"/>
        <v>0</v>
      </c>
      <c r="Q5" s="129">
        <f t="shared" si="7"/>
        <v>0</v>
      </c>
      <c r="R5" s="128">
        <f t="shared" si="8"/>
        <v>253418.26425380065</v>
      </c>
      <c r="S5" s="127">
        <f t="shared" si="9"/>
        <v>2.6748533101293788E-3</v>
      </c>
      <c r="T5" s="120"/>
    </row>
    <row r="6" spans="1:20" ht="15.75" customHeight="1" x14ac:dyDescent="0.2">
      <c r="A6" s="22">
        <v>210064</v>
      </c>
      <c r="B6" s="22" t="s">
        <v>108</v>
      </c>
      <c r="C6" s="117">
        <f>HLOOKUP(A6,'[3]Summary All'!$C$1:$BC$188,115,FALSE)</f>
        <v>73711476.718216836</v>
      </c>
      <c r="D6" s="71">
        <f>IFERROR(VLOOKUP($A6,'PAU Performance'!$A:$F,6,FALSE),"")</f>
        <v>0</v>
      </c>
      <c r="E6" s="51">
        <f>IFERROR(D6/$D$53*Savings!$C$8*Savings!$C$16,"")</f>
        <v>0</v>
      </c>
      <c r="F6" s="88">
        <f t="shared" si="0"/>
        <v>0</v>
      </c>
      <c r="G6" s="53">
        <f>IFERROR(F6*Savings!$C$9*Savings!$C$16/$F$53,"")</f>
        <v>0</v>
      </c>
      <c r="H6" s="20">
        <f>IFERROR(VLOOKUP(A6,'PAU Performance'!A:C,3,FALSE),"")</f>
        <v>4.2289100000000003E-2</v>
      </c>
      <c r="I6" s="21">
        <f>H6/$H$53*Savings!$C$8*Savings!$C$17</f>
        <v>-2.2079832770392585E-3</v>
      </c>
      <c r="J6" s="88">
        <f t="shared" si="1"/>
        <v>-162753.70791969143</v>
      </c>
      <c r="K6" s="53">
        <f>IFERROR(J6*Savings!$C$9*Savings!$C$17/$J$53,"")</f>
        <v>-163820.67011907641</v>
      </c>
      <c r="L6" s="88">
        <f t="shared" si="2"/>
        <v>-163820.67011907641</v>
      </c>
      <c r="M6" s="70">
        <f t="shared" si="3"/>
        <v>-2.2224581220279672E-3</v>
      </c>
      <c r="N6" s="127">
        <f t="shared" si="4"/>
        <v>3.0775418779720328E-3</v>
      </c>
      <c r="O6" s="128">
        <f t="shared" si="5"/>
        <v>226850.15648747282</v>
      </c>
      <c r="P6" s="128">
        <f t="shared" si="6"/>
        <v>0</v>
      </c>
      <c r="Q6" s="129">
        <f t="shared" si="7"/>
        <v>0</v>
      </c>
      <c r="R6" s="128">
        <f t="shared" si="8"/>
        <v>163820.67011907641</v>
      </c>
      <c r="S6" s="127">
        <f t="shared" si="9"/>
        <v>2.2224581220279672E-3</v>
      </c>
      <c r="T6" s="120"/>
    </row>
    <row r="7" spans="1:20" ht="15.75" customHeight="1" x14ac:dyDescent="0.2">
      <c r="A7" s="22">
        <v>210044</v>
      </c>
      <c r="B7" s="22" t="s">
        <v>96</v>
      </c>
      <c r="C7" s="117">
        <f>HLOOKUP(A7,'[3]Summary All'!$C$1:$BC$188,115,FALSE)</f>
        <v>520665135.76263523</v>
      </c>
      <c r="D7" s="71">
        <f>IFERROR(VLOOKUP($A7,'PAU Performance'!$A:$F,6,FALSE),"")</f>
        <v>11.217987280234624</v>
      </c>
      <c r="E7" s="51">
        <f>IFERROR(D7/$D$53*Savings!$C$8*Savings!$C$16,"")</f>
        <v>-2.1131249582393755E-3</v>
      </c>
      <c r="F7" s="88">
        <f t="shared" si="0"/>
        <v>-1100230.4932651173</v>
      </c>
      <c r="G7" s="53">
        <f>IFERROR(F7*Savings!$C$9*Savings!$C$16/$F$53,"")</f>
        <v>-826903.09344324307</v>
      </c>
      <c r="H7" s="20">
        <f>IFERROR(VLOOKUP(A7,'PAU Performance'!A:C,3,FALSE),"")</f>
        <v>4.4941399999999999E-2</v>
      </c>
      <c r="I7" s="21">
        <f>H7/$H$53*Savings!$C$8*Savings!$C$17</f>
        <v>-2.3464642105585631E-3</v>
      </c>
      <c r="J7" s="88">
        <f t="shared" si="1"/>
        <v>-1221722.1067526389</v>
      </c>
      <c r="K7" s="53">
        <f>IFERROR(J7*Savings!$C$9*Savings!$C$17/$J$53,"")</f>
        <v>-1229731.3332256924</v>
      </c>
      <c r="L7" s="88">
        <f t="shared" si="2"/>
        <v>-2056634.4266689355</v>
      </c>
      <c r="M7" s="70">
        <f t="shared" si="3"/>
        <v>-3.9500137140093235E-3</v>
      </c>
      <c r="N7" s="127">
        <f t="shared" si="4"/>
        <v>1.3499862859906765E-3</v>
      </c>
      <c r="O7" s="128">
        <f t="shared" si="5"/>
        <v>702890.79287303134</v>
      </c>
      <c r="P7" s="128">
        <f t="shared" si="6"/>
        <v>0</v>
      </c>
      <c r="Q7" s="129">
        <f t="shared" si="7"/>
        <v>0</v>
      </c>
      <c r="R7" s="128">
        <f t="shared" si="8"/>
        <v>2056634.4266689355</v>
      </c>
      <c r="S7" s="127">
        <f t="shared" si="9"/>
        <v>3.9500137140093235E-3</v>
      </c>
      <c r="T7" s="120"/>
    </row>
    <row r="8" spans="1:20" ht="15.75" customHeight="1" x14ac:dyDescent="0.2">
      <c r="A8" s="22">
        <v>210037</v>
      </c>
      <c r="B8" s="22" t="s">
        <v>91</v>
      </c>
      <c r="C8" s="117">
        <f>HLOOKUP(A8,'[3]Summary All'!$C$1:$BC$188,115,FALSE)</f>
        <v>295917031.88321793</v>
      </c>
      <c r="D8" s="71">
        <f>IFERROR(VLOOKUP($A8,'PAU Performance'!$A:$F,6,FALSE),"")</f>
        <v>9.5419635823695792</v>
      </c>
      <c r="E8" s="51">
        <f>IFERROR(D8/$D$53*Savings!$C$8*Savings!$C$16,"")</f>
        <v>-1.797413465786586E-3</v>
      </c>
      <c r="F8" s="88">
        <f t="shared" si="0"/>
        <v>-531885.25786249444</v>
      </c>
      <c r="G8" s="53">
        <f>IFERROR(F8*Savings!$C$9*Savings!$C$16/$F$53,"")</f>
        <v>-399750.3866468214</v>
      </c>
      <c r="H8" s="20">
        <f>IFERROR(VLOOKUP(A8,'PAU Performance'!A:C,3,FALSE),"")</f>
        <v>5.0232499999999999E-2</v>
      </c>
      <c r="I8" s="21">
        <f>H8/$H$53*Savings!$C$8*Savings!$C$17</f>
        <v>-2.6227212204533684E-3</v>
      </c>
      <c r="J8" s="88">
        <f t="shared" si="1"/>
        <v>-776107.87901369168</v>
      </c>
      <c r="K8" s="53">
        <f>IFERROR(J8*Savings!$C$9*Savings!$C$17/$J$53,"")</f>
        <v>-781195.79854644381</v>
      </c>
      <c r="L8" s="88">
        <f t="shared" si="2"/>
        <v>-1180946.1851932653</v>
      </c>
      <c r="M8" s="70">
        <f t="shared" si="3"/>
        <v>-3.9908016705821761E-3</v>
      </c>
      <c r="N8" s="127">
        <f t="shared" si="4"/>
        <v>1.3091983294178239E-3</v>
      </c>
      <c r="O8" s="128">
        <f t="shared" si="5"/>
        <v>387414.08378778986</v>
      </c>
      <c r="P8" s="128">
        <f t="shared" si="6"/>
        <v>0</v>
      </c>
      <c r="Q8" s="129">
        <f t="shared" si="7"/>
        <v>0</v>
      </c>
      <c r="R8" s="128">
        <f t="shared" si="8"/>
        <v>1180946.1851932653</v>
      </c>
      <c r="S8" s="127">
        <f t="shared" si="9"/>
        <v>3.9908016705821761E-3</v>
      </c>
      <c r="T8" s="120"/>
    </row>
    <row r="9" spans="1:20" ht="15.75" customHeight="1" x14ac:dyDescent="0.2">
      <c r="A9" s="22">
        <v>210061</v>
      </c>
      <c r="B9" s="22" t="s">
        <v>105</v>
      </c>
      <c r="C9" s="117">
        <f>HLOOKUP(A9,'[3]Summary All'!$C$1:$BC$188,115,FALSE)</f>
        <v>136431776.89364532</v>
      </c>
      <c r="D9" s="71">
        <f>IFERROR(VLOOKUP($A9,'PAU Performance'!$A:$F,6,FALSE),"")</f>
        <v>11.363653468809028</v>
      </c>
      <c r="E9" s="51">
        <f>IFERROR(D9/$D$53*Savings!$C$8*Savings!$C$16,"")</f>
        <v>-2.1405640033157159E-3</v>
      </c>
      <c r="F9" s="88">
        <f t="shared" si="0"/>
        <v>-292040.95052693802</v>
      </c>
      <c r="G9" s="53">
        <f>IFERROR(F9*Savings!$C$9*Savings!$C$16/$F$53,"")</f>
        <v>-219489.9767649319</v>
      </c>
      <c r="H9" s="20">
        <f>IFERROR(VLOOKUP(A9,'PAU Performance'!A:C,3,FALSE),"")</f>
        <v>4.37986E-2</v>
      </c>
      <c r="I9" s="21">
        <f>H9/$H$53*Savings!$C$8*Savings!$C$17</f>
        <v>-2.286796748044571E-3</v>
      </c>
      <c r="J9" s="88">
        <f t="shared" si="1"/>
        <v>-311991.74373033055</v>
      </c>
      <c r="K9" s="53">
        <f>IFERROR(J9*Savings!$C$9*Savings!$C$17/$J$53,"")</f>
        <v>-314037.06362709572</v>
      </c>
      <c r="L9" s="88">
        <f t="shared" si="2"/>
        <v>-533527.04039202759</v>
      </c>
      <c r="M9" s="70">
        <f t="shared" si="3"/>
        <v>-3.9105775248235303E-3</v>
      </c>
      <c r="N9" s="127">
        <f t="shared" si="4"/>
        <v>1.3894224751764698E-3</v>
      </c>
      <c r="O9" s="128">
        <f t="shared" si="5"/>
        <v>189561.37714429258</v>
      </c>
      <c r="P9" s="128">
        <f t="shared" si="6"/>
        <v>0</v>
      </c>
      <c r="Q9" s="129">
        <f t="shared" si="7"/>
        <v>0</v>
      </c>
      <c r="R9" s="128">
        <f t="shared" si="8"/>
        <v>533527.04039202759</v>
      </c>
      <c r="S9" s="127">
        <f t="shared" si="9"/>
        <v>3.9105775248235303E-3</v>
      </c>
      <c r="T9" s="120"/>
    </row>
    <row r="10" spans="1:20" ht="15.75" customHeight="1" x14ac:dyDescent="0.2">
      <c r="A10" s="22">
        <v>210060</v>
      </c>
      <c r="B10" s="22" t="s">
        <v>104</v>
      </c>
      <c r="C10" s="117">
        <f>HLOOKUP(A10,'[3]Summary All'!$C$1:$BC$188,115,FALSE)</f>
        <v>69106162.451913446</v>
      </c>
      <c r="D10" s="71">
        <f>IFERROR(VLOOKUP($A10,'PAU Performance'!$A:$F,6,FALSE),"")</f>
        <v>11.873030561027496</v>
      </c>
      <c r="E10" s="51">
        <f>IFERROR(D10/$D$53*Savings!$C$8*Savings!$C$16,"")</f>
        <v>-2.2365150344439782E-3</v>
      </c>
      <c r="F10" s="88">
        <f t="shared" si="0"/>
        <v>-154556.97129643234</v>
      </c>
      <c r="G10" s="53">
        <f>IFERROR(F10*Savings!$C$9*Savings!$C$16/$F$53,"")</f>
        <v>-116160.7849087693</v>
      </c>
      <c r="H10" s="20">
        <f>IFERROR(VLOOKUP(A10,'PAU Performance'!A:C,3,FALSE),"")</f>
        <v>5.43545E-2</v>
      </c>
      <c r="I10" s="21">
        <f>H10/$H$53*Savings!$C$8*Savings!$C$17</f>
        <v>-2.8379376016947721E-3</v>
      </c>
      <c r="J10" s="88">
        <f t="shared" si="1"/>
        <v>-196118.97693111256</v>
      </c>
      <c r="K10" s="53">
        <f>IFERROR(J10*Savings!$C$9*Savings!$C$17/$J$53,"")</f>
        <v>-197404.67135640208</v>
      </c>
      <c r="L10" s="88">
        <f t="shared" si="2"/>
        <v>-313565.45626517141</v>
      </c>
      <c r="M10" s="70">
        <f t="shared" si="3"/>
        <v>-4.5374456508616226E-3</v>
      </c>
      <c r="N10" s="127">
        <f t="shared" si="4"/>
        <v>7.6255434913837742E-4</v>
      </c>
      <c r="O10" s="128">
        <f t="shared" si="5"/>
        <v>52697.204729969832</v>
      </c>
      <c r="P10" s="128">
        <f t="shared" si="6"/>
        <v>0</v>
      </c>
      <c r="Q10" s="129">
        <f t="shared" si="7"/>
        <v>0</v>
      </c>
      <c r="R10" s="128">
        <f t="shared" si="8"/>
        <v>313565.45626517141</v>
      </c>
      <c r="S10" s="127">
        <f t="shared" si="9"/>
        <v>4.5374456508616226E-3</v>
      </c>
      <c r="T10" s="120"/>
    </row>
    <row r="11" spans="1:20" ht="15.75" customHeight="1" x14ac:dyDescent="0.2">
      <c r="A11" s="22">
        <v>210039</v>
      </c>
      <c r="B11" s="22" t="s">
        <v>93</v>
      </c>
      <c r="C11" s="117">
        <f>HLOOKUP(A11,'[3]Summary All'!$C$1:$BC$188,115,FALSE)</f>
        <v>187887770.00043967</v>
      </c>
      <c r="D11" s="71">
        <f>IFERROR(VLOOKUP($A11,'PAU Performance'!$A:$F,6,FALSE),"")</f>
        <v>12.166363528859113</v>
      </c>
      <c r="E11" s="51">
        <f>IFERROR(D11/$D$53*Savings!$C$8*Savings!$C$16,"")</f>
        <v>-2.2917699745606921E-3</v>
      </c>
      <c r="F11" s="88">
        <f t="shared" si="0"/>
        <v>-430595.54987417278</v>
      </c>
      <c r="G11" s="53">
        <f>IFERROR(F11*Savings!$C$9*Savings!$C$16/$F$53,"")</f>
        <v>-323623.81736683013</v>
      </c>
      <c r="H11" s="20">
        <f>IFERROR(VLOOKUP(A11,'PAU Performance'!A:C,3,FALSE),"")</f>
        <v>5.3378399999999999E-2</v>
      </c>
      <c r="I11" s="21">
        <f>H11/$H$53*Savings!$C$8*Savings!$C$17</f>
        <v>-2.7869738196157488E-3</v>
      </c>
      <c r="J11" s="88">
        <f t="shared" si="1"/>
        <v>-523638.29601721064</v>
      </c>
      <c r="K11" s="53">
        <f>IFERROR(J11*Savings!$C$9*Savings!$C$17/$J$53,"")</f>
        <v>-527071.10424715513</v>
      </c>
      <c r="L11" s="88">
        <f t="shared" si="2"/>
        <v>-850694.92161398521</v>
      </c>
      <c r="M11" s="70">
        <f t="shared" si="3"/>
        <v>-4.5276758652891269E-3</v>
      </c>
      <c r="N11" s="127">
        <f t="shared" si="4"/>
        <v>7.7232413471087311E-4</v>
      </c>
      <c r="O11" s="128">
        <f t="shared" si="5"/>
        <v>145110.25938834512</v>
      </c>
      <c r="P11" s="128">
        <f t="shared" si="6"/>
        <v>0</v>
      </c>
      <c r="Q11" s="129">
        <f t="shared" si="7"/>
        <v>0</v>
      </c>
      <c r="R11" s="128">
        <f t="shared" si="8"/>
        <v>850694.92161398521</v>
      </c>
      <c r="S11" s="127">
        <f t="shared" si="9"/>
        <v>4.5276758652891269E-3</v>
      </c>
      <c r="T11" s="120"/>
    </row>
    <row r="12" spans="1:20" ht="15.75" customHeight="1" x14ac:dyDescent="0.2">
      <c r="A12" s="22">
        <v>210022</v>
      </c>
      <c r="B12" s="22" t="s">
        <v>81</v>
      </c>
      <c r="C12" s="117">
        <f>HLOOKUP(A12,'[3]Summary All'!$C$1:$BC$188,115,FALSE)</f>
        <v>451353197.50351125</v>
      </c>
      <c r="D12" s="71">
        <f>IFERROR(VLOOKUP($A12,'PAU Performance'!$A:$F,6,FALSE),"")</f>
        <v>5.4059076334929008</v>
      </c>
      <c r="E12" s="51">
        <f>IFERROR(D12/$D$53*Savings!$C$8*Savings!$C$16,"")</f>
        <v>-1.0183073003120471E-3</v>
      </c>
      <c r="F12" s="88">
        <f t="shared" si="0"/>
        <v>-459616.25603701075</v>
      </c>
      <c r="G12" s="53">
        <f>IFERROR(F12*Savings!$C$9*Savings!$C$16/$F$53,"")</f>
        <v>-345434.98497839319</v>
      </c>
      <c r="H12" s="20">
        <f>IFERROR(VLOOKUP(A12,'PAU Performance'!A:C,3,FALSE),"")</f>
        <v>5.9265999999999999E-2</v>
      </c>
      <c r="I12" s="21">
        <f>H12/$H$53*Savings!$C$8*Savings!$C$17</f>
        <v>-3.0943750729386221E-3</v>
      </c>
      <c r="J12" s="88">
        <f t="shared" si="1"/>
        <v>-1396656.0834460079</v>
      </c>
      <c r="K12" s="53">
        <f>IFERROR(J12*Savings!$C$9*Savings!$C$17/$J$53,"")</f>
        <v>-1405812.1221355426</v>
      </c>
      <c r="L12" s="88">
        <f t="shared" si="2"/>
        <v>-1751247.1071139358</v>
      </c>
      <c r="M12" s="70">
        <f t="shared" si="3"/>
        <v>-3.8799926904257991E-3</v>
      </c>
      <c r="N12" s="127">
        <f t="shared" si="4"/>
        <v>1.4200073095742009E-3</v>
      </c>
      <c r="O12" s="128">
        <f t="shared" si="5"/>
        <v>640924.83965467394</v>
      </c>
      <c r="P12" s="128">
        <f t="shared" si="6"/>
        <v>0</v>
      </c>
      <c r="Q12" s="129">
        <f t="shared" si="7"/>
        <v>0</v>
      </c>
      <c r="R12" s="128">
        <f t="shared" si="8"/>
        <v>1751247.1071139358</v>
      </c>
      <c r="S12" s="127">
        <f t="shared" si="9"/>
        <v>3.8799926904257991E-3</v>
      </c>
      <c r="T12" s="120"/>
    </row>
    <row r="13" spans="1:20" ht="15.75" customHeight="1" x14ac:dyDescent="0.2">
      <c r="A13" s="22">
        <v>210023</v>
      </c>
      <c r="B13" s="22" t="s">
        <v>82</v>
      </c>
      <c r="C13" s="117">
        <f>HLOOKUP(A13,'[3]Summary All'!$C$1:$BC$188,115,FALSE)</f>
        <v>762845011.28010011</v>
      </c>
      <c r="D13" s="71">
        <f>IFERROR(VLOOKUP($A13,'PAU Performance'!$A:$F,6,FALSE),"")</f>
        <v>9.9465305609430281</v>
      </c>
      <c r="E13" s="51">
        <f>IFERROR(D13/$D$53*Savings!$C$8*Savings!$C$16,"")</f>
        <v>-1.873621484065349E-3</v>
      </c>
      <c r="F13" s="88">
        <f t="shared" si="0"/>
        <v>-1429282.802146469</v>
      </c>
      <c r="G13" s="53">
        <f>IFERROR(F13*Savings!$C$9*Savings!$C$16/$F$53,"")</f>
        <v>-1074209.7930704693</v>
      </c>
      <c r="H13" s="20">
        <f>IFERROR(VLOOKUP(A13,'PAU Performance'!A:C,3,FALSE),"")</f>
        <v>5.8047000000000001E-2</v>
      </c>
      <c r="I13" s="21">
        <f>H13/$H$53*Savings!$C$8*Savings!$C$17</f>
        <v>-3.0307290834351605E-3</v>
      </c>
      <c r="J13" s="88">
        <f t="shared" si="1"/>
        <v>-2311976.5618400224</v>
      </c>
      <c r="K13" s="53">
        <f>IFERROR(J13*Savings!$C$9*Savings!$C$17/$J$53,"")</f>
        <v>-2327133.1541467519</v>
      </c>
      <c r="L13" s="88">
        <f t="shared" si="2"/>
        <v>-3401342.9472172214</v>
      </c>
      <c r="M13" s="70">
        <f t="shared" si="3"/>
        <v>-4.4587601634958089E-3</v>
      </c>
      <c r="N13" s="127">
        <f t="shared" si="4"/>
        <v>8.4123983650419114E-4</v>
      </c>
      <c r="O13" s="128">
        <f t="shared" si="5"/>
        <v>641735.61256730929</v>
      </c>
      <c r="P13" s="128">
        <f t="shared" si="6"/>
        <v>0</v>
      </c>
      <c r="Q13" s="129">
        <f t="shared" si="7"/>
        <v>0</v>
      </c>
      <c r="R13" s="128">
        <f t="shared" si="8"/>
        <v>3401342.9472172214</v>
      </c>
      <c r="S13" s="127">
        <f t="shared" si="9"/>
        <v>4.4587601634958089E-3</v>
      </c>
      <c r="T13" s="120"/>
    </row>
    <row r="14" spans="1:20" ht="15.75" customHeight="1" x14ac:dyDescent="0.2">
      <c r="A14" s="22">
        <v>210018</v>
      </c>
      <c r="B14" s="22" t="s">
        <v>80</v>
      </c>
      <c r="C14" s="117">
        <f>HLOOKUP(A14,'[3]Summary All'!$C$1:$BC$188,115,FALSE)</f>
        <v>223918421.0956955</v>
      </c>
      <c r="D14" s="71">
        <f>IFERROR(VLOOKUP($A14,'PAU Performance'!$A:$F,6,FALSE),"")</f>
        <v>6.9706049349563983</v>
      </c>
      <c r="E14" s="51">
        <f>IFERROR(D14/$D$53*Savings!$C$8*Savings!$C$16,"")</f>
        <v>-1.3130483119762326E-3</v>
      </c>
      <c r="F14" s="88">
        <f t="shared" si="0"/>
        <v>-294015.70484008623</v>
      </c>
      <c r="G14" s="53">
        <f>IFERROR(F14*Savings!$C$9*Savings!$C$16/$F$53,"")</f>
        <v>-220974.14800025793</v>
      </c>
      <c r="H14" s="20">
        <f>IFERROR(VLOOKUP(A14,'PAU Performance'!A:C,3,FALSE),"")</f>
        <v>6.0581500000000003E-2</v>
      </c>
      <c r="I14" s="21">
        <f>H14/$H$53*Savings!$C$8*Savings!$C$17</f>
        <v>-3.1630594857292743E-3</v>
      </c>
      <c r="J14" s="88">
        <f t="shared" si="1"/>
        <v>-708267.28587626165</v>
      </c>
      <c r="K14" s="53">
        <f>IFERROR(J14*Savings!$C$9*Savings!$C$17/$J$53,"")</f>
        <v>-712910.46378446533</v>
      </c>
      <c r="L14" s="88">
        <f t="shared" si="2"/>
        <v>-933884.61178472324</v>
      </c>
      <c r="M14" s="70">
        <f t="shared" si="3"/>
        <v>-4.1706466453941774E-3</v>
      </c>
      <c r="N14" s="127">
        <f t="shared" si="4"/>
        <v>1.1293533546058226E-3</v>
      </c>
      <c r="O14" s="128">
        <f t="shared" si="5"/>
        <v>252883.02002246291</v>
      </c>
      <c r="P14" s="128">
        <f t="shared" si="6"/>
        <v>0</v>
      </c>
      <c r="Q14" s="129">
        <f t="shared" si="7"/>
        <v>0</v>
      </c>
      <c r="R14" s="128">
        <f t="shared" si="8"/>
        <v>933884.61178472324</v>
      </c>
      <c r="S14" s="127">
        <f t="shared" si="9"/>
        <v>4.1706466453941774E-3</v>
      </c>
      <c r="T14" s="120"/>
    </row>
    <row r="15" spans="1:20" ht="15.75" customHeight="1" x14ac:dyDescent="0.2">
      <c r="A15" s="22">
        <v>210057</v>
      </c>
      <c r="B15" s="22" t="s">
        <v>102</v>
      </c>
      <c r="C15" s="117">
        <f>HLOOKUP(A15,'[3]Summary All'!$C$1:$BC$188,115,FALSE)</f>
        <v>536303051.37910253</v>
      </c>
      <c r="D15" s="71">
        <f>IFERROR(VLOOKUP($A15,'PAU Performance'!$A:$F,6,FALSE),"")</f>
        <v>7.2602180411884687</v>
      </c>
      <c r="E15" s="51">
        <f>IFERROR(D15/$D$53*Savings!$C$8*Savings!$C$16,"")</f>
        <v>-1.3676025441860076E-3</v>
      </c>
      <c r="F15" s="88">
        <f t="shared" si="0"/>
        <v>-733449.41752077977</v>
      </c>
      <c r="G15" s="53">
        <f>IFERROR(F15*Savings!$C$9*Savings!$C$16/$F$53,"")</f>
        <v>-551240.48637500731</v>
      </c>
      <c r="H15" s="20">
        <f>IFERROR(VLOOKUP(A15,'PAU Performance'!A:C,3,FALSE),"")</f>
        <v>6.4084199999999994E-2</v>
      </c>
      <c r="I15" s="21">
        <f>H15/$H$53*Savings!$C$8*Savings!$C$17</f>
        <v>-3.3459411981441841E-3</v>
      </c>
      <c r="J15" s="88">
        <f t="shared" si="1"/>
        <v>-1794438.4742997761</v>
      </c>
      <c r="K15" s="53">
        <f>IFERROR(J15*Savings!$C$9*Savings!$C$17/$J$53,"")</f>
        <v>-1806202.2494276804</v>
      </c>
      <c r="L15" s="88">
        <f t="shared" si="2"/>
        <v>-2357442.7358026877</v>
      </c>
      <c r="M15" s="70">
        <f t="shared" si="3"/>
        <v>-4.3957287390786366E-3</v>
      </c>
      <c r="N15" s="127">
        <f t="shared" si="4"/>
        <v>9.042712609213634E-4</v>
      </c>
      <c r="O15" s="128">
        <f t="shared" si="5"/>
        <v>484963.43650655576</v>
      </c>
      <c r="P15" s="128">
        <f t="shared" si="6"/>
        <v>0</v>
      </c>
      <c r="Q15" s="129">
        <f t="shared" si="7"/>
        <v>0</v>
      </c>
      <c r="R15" s="128">
        <f t="shared" si="8"/>
        <v>2357442.7358026877</v>
      </c>
      <c r="S15" s="127">
        <f t="shared" si="9"/>
        <v>4.3957287390786366E-3</v>
      </c>
      <c r="T15" s="120"/>
    </row>
    <row r="16" spans="1:20" ht="15.75" customHeight="1" x14ac:dyDescent="0.2">
      <c r="A16" s="22">
        <v>210028</v>
      </c>
      <c r="B16" s="22" t="s">
        <v>85</v>
      </c>
      <c r="C16" s="117">
        <f>HLOOKUP(A16,'[3]Summary All'!$C$1:$BC$188,115,FALSE)</f>
        <v>238434966.75705001</v>
      </c>
      <c r="D16" s="71">
        <f>IFERROR(VLOOKUP($A16,'PAU Performance'!$A:$F,6,FALSE),"")</f>
        <v>12.67759261649268</v>
      </c>
      <c r="E16" s="51">
        <f>IFERROR(D16/$D$53*Savings!$C$8*Savings!$C$16,"")</f>
        <v>-2.3880698648591808E-3</v>
      </c>
      <c r="F16" s="88">
        <f t="shared" si="0"/>
        <v>-569399.35884121165</v>
      </c>
      <c r="G16" s="53">
        <f>IFERROR(F16*Savings!$C$9*Savings!$C$16/$F$53,"")</f>
        <v>-427944.95709086076</v>
      </c>
      <c r="H16" s="20">
        <f>IFERROR(VLOOKUP(A16,'PAU Performance'!A:C,3,FALSE),"")</f>
        <v>4.3912199999999998E-2</v>
      </c>
      <c r="I16" s="21">
        <f>H16/$H$53*Savings!$C$8*Savings!$C$17</f>
        <v>-2.2927279903805784E-3</v>
      </c>
      <c r="J16" s="88">
        <f t="shared" si="1"/>
        <v>-546666.52216935123</v>
      </c>
      <c r="K16" s="53">
        <f>IFERROR(J16*Savings!$C$9*Savings!$C$17/$J$53,"")</f>
        <v>-550250.29621836857</v>
      </c>
      <c r="L16" s="88">
        <f t="shared" si="2"/>
        <v>-978195.25330922939</v>
      </c>
      <c r="M16" s="70">
        <f t="shared" si="3"/>
        <v>-4.1025662746267738E-3</v>
      </c>
      <c r="N16" s="127">
        <f t="shared" si="4"/>
        <v>1.1974337253732262E-3</v>
      </c>
      <c r="O16" s="128">
        <f t="shared" si="5"/>
        <v>285510.07050313574</v>
      </c>
      <c r="P16" s="128">
        <f t="shared" si="6"/>
        <v>0</v>
      </c>
      <c r="Q16" s="129">
        <f t="shared" si="7"/>
        <v>0</v>
      </c>
      <c r="R16" s="128">
        <f t="shared" si="8"/>
        <v>978195.25330922939</v>
      </c>
      <c r="S16" s="127">
        <f t="shared" si="9"/>
        <v>4.1025662746267738E-3</v>
      </c>
      <c r="T16" s="120"/>
    </row>
    <row r="17" spans="1:16104" ht="15.75" customHeight="1" x14ac:dyDescent="0.2">
      <c r="A17" s="22">
        <v>210019</v>
      </c>
      <c r="B17" s="22" t="s">
        <v>61</v>
      </c>
      <c r="C17" s="117">
        <f>HLOOKUP(A17,'[3]Summary All'!$C$1:$BC$188,115,FALSE)</f>
        <v>629559549.27611184</v>
      </c>
      <c r="D17" s="71">
        <f>IFERROR(VLOOKUP($A17,'PAU Performance'!$A:$F,6,FALSE),"")</f>
        <v>14.420180589717448</v>
      </c>
      <c r="E17" s="51">
        <f>IFERROR(D17/$D$53*Savings!$C$8*Savings!$C$16,"")</f>
        <v>-2.7163200265113529E-3</v>
      </c>
      <c r="F17" s="88">
        <f t="shared" si="0"/>
        <v>-1710085.2115801636</v>
      </c>
      <c r="G17" s="53">
        <f>IFERROR(F17*Savings!$C$9*Savings!$C$16/$F$53,"")</f>
        <v>-1285253.1902753192</v>
      </c>
      <c r="H17" s="20">
        <f>IFERROR(VLOOKUP(A17,'PAU Performance'!A:C,3,FALSE),"")</f>
        <v>5.0533500000000002E-2</v>
      </c>
      <c r="I17" s="21">
        <f>H17/$H$53*Savings!$C$8*Savings!$C$17</f>
        <v>-2.6384369241781776E-3</v>
      </c>
      <c r="J17" s="88">
        <f t="shared" si="1"/>
        <v>-1661053.1607790643</v>
      </c>
      <c r="K17" s="53">
        <f>IFERROR(J17*Savings!$C$9*Savings!$C$17/$J$53,"")</f>
        <v>-1671942.5036786722</v>
      </c>
      <c r="L17" s="88">
        <f t="shared" si="2"/>
        <v>-2957195.6939539914</v>
      </c>
      <c r="M17" s="70">
        <f t="shared" si="3"/>
        <v>-4.6972453953788356E-3</v>
      </c>
      <c r="N17" s="127">
        <f t="shared" si="4"/>
        <v>6.0275460462116438E-4</v>
      </c>
      <c r="O17" s="128">
        <f t="shared" si="5"/>
        <v>379469.91720940126</v>
      </c>
      <c r="P17" s="128">
        <f t="shared" si="6"/>
        <v>0</v>
      </c>
      <c r="Q17" s="129">
        <f t="shared" si="7"/>
        <v>0</v>
      </c>
      <c r="R17" s="128">
        <f t="shared" si="8"/>
        <v>2957195.6939539914</v>
      </c>
      <c r="S17" s="127">
        <f t="shared" si="9"/>
        <v>4.6972453953788356E-3</v>
      </c>
      <c r="T17" s="120"/>
    </row>
    <row r="18" spans="1:16104" ht="15.75" customHeight="1" x14ac:dyDescent="0.2">
      <c r="A18" s="22">
        <v>210063</v>
      </c>
      <c r="B18" s="22" t="s">
        <v>107</v>
      </c>
      <c r="C18" s="117">
        <f>HLOOKUP(A18,'[3]Summary All'!$C$1:$BC$188,115,FALSE)</f>
        <v>485998460.31691992</v>
      </c>
      <c r="D18" s="71">
        <f>IFERROR(VLOOKUP($A18,'PAU Performance'!$A:$F,6,FALSE),"")</f>
        <v>11.686489458092408</v>
      </c>
      <c r="E18" s="51">
        <f>IFERROR(D18/$D$53*Savings!$C$8*Savings!$C$16,"")</f>
        <v>-2.2013764083693918E-3</v>
      </c>
      <c r="F18" s="88">
        <f t="shared" si="0"/>
        <v>-1069865.5450455155</v>
      </c>
      <c r="G18" s="53">
        <f>IFERROR(F18*Savings!$C$9*Savings!$C$16/$F$53,"")</f>
        <v>-804081.63033280172</v>
      </c>
      <c r="H18" s="20">
        <f>IFERROR(VLOOKUP(A18,'PAU Performance'!A:C,3,FALSE),"")</f>
        <v>6.0291400000000002E-2</v>
      </c>
      <c r="I18" s="21">
        <f>H18/$H$53*Savings!$C$8*Savings!$C$17</f>
        <v>-3.1479128888835363E-3</v>
      </c>
      <c r="J18" s="88">
        <f t="shared" si="1"/>
        <v>-1529880.817209186</v>
      </c>
      <c r="K18" s="53">
        <f>IFERROR(J18*Savings!$C$9*Savings!$C$17/$J$53,"")</f>
        <v>-1539910.2354165537</v>
      </c>
      <c r="L18" s="88">
        <f t="shared" si="2"/>
        <v>-2343991.8657493554</v>
      </c>
      <c r="M18" s="70">
        <f t="shared" si="3"/>
        <v>-4.8230438100993912E-3</v>
      </c>
      <c r="N18" s="127">
        <f t="shared" si="4"/>
        <v>4.7695618990060886E-4</v>
      </c>
      <c r="O18" s="128">
        <f t="shared" si="5"/>
        <v>231799.97393032038</v>
      </c>
      <c r="P18" s="128">
        <f t="shared" si="6"/>
        <v>0</v>
      </c>
      <c r="Q18" s="129">
        <f t="shared" si="7"/>
        <v>0</v>
      </c>
      <c r="R18" s="128">
        <f t="shared" si="8"/>
        <v>2343991.8657493554</v>
      </c>
      <c r="S18" s="127">
        <f t="shared" si="9"/>
        <v>4.8230438100993912E-3</v>
      </c>
      <c r="T18" s="120"/>
    </row>
    <row r="19" spans="1:16104" ht="15.75" customHeight="1" x14ac:dyDescent="0.2">
      <c r="A19" s="22">
        <v>210004</v>
      </c>
      <c r="B19" s="22" t="s">
        <v>68</v>
      </c>
      <c r="C19" s="117">
        <f>HLOOKUP(A19,'[3]Summary All'!$C$1:$BC$188,115,FALSE)</f>
        <v>620977885.65347517</v>
      </c>
      <c r="D19" s="71">
        <f>IFERROR(VLOOKUP($A19,'PAU Performance'!$A:$F,6,FALSE),"")</f>
        <v>8.772072041438518</v>
      </c>
      <c r="E19" s="51">
        <f>IFERROR(D19/$D$53*Savings!$C$8*Savings!$C$16,"")</f>
        <v>-1.6523894976149295E-3</v>
      </c>
      <c r="F19" s="88">
        <f t="shared" si="0"/>
        <v>-1026097.336504927</v>
      </c>
      <c r="G19" s="53">
        <f>IFERROR(F19*Savings!$C$9*Savings!$C$16/$F$53,"")</f>
        <v>-771186.64400200511</v>
      </c>
      <c r="H19" s="20">
        <f>IFERROR(VLOOKUP(A19,'PAU Performance'!A:C,3,FALSE),"")</f>
        <v>6.4693500000000001E-2</v>
      </c>
      <c r="I19" s="21">
        <f>H19/$H$53*Savings!$C$8*Savings!$C$17</f>
        <v>-3.3777537505678599E-3</v>
      </c>
      <c r="J19" s="88">
        <f t="shared" si="1"/>
        <v>-2097510.3822857253</v>
      </c>
      <c r="K19" s="53">
        <f>IFERROR(J19*Savings!$C$9*Savings!$C$17/$J$53,"")</f>
        <v>-2111261.001668361</v>
      </c>
      <c r="L19" s="88">
        <f t="shared" si="2"/>
        <v>-2882447.645670366</v>
      </c>
      <c r="M19" s="70">
        <f t="shared" si="3"/>
        <v>-4.6417879159047232E-3</v>
      </c>
      <c r="N19" s="127">
        <f t="shared" si="4"/>
        <v>6.5821208409527678E-4</v>
      </c>
      <c r="O19" s="128">
        <f t="shared" si="5"/>
        <v>408735.14829305239</v>
      </c>
      <c r="P19" s="128">
        <f t="shared" si="6"/>
        <v>0</v>
      </c>
      <c r="Q19" s="129">
        <f t="shared" si="7"/>
        <v>0</v>
      </c>
      <c r="R19" s="128">
        <f t="shared" si="8"/>
        <v>2882447.645670366</v>
      </c>
      <c r="S19" s="127">
        <f t="shared" si="9"/>
        <v>4.6417879159047232E-3</v>
      </c>
      <c r="T19" s="120"/>
    </row>
    <row r="20" spans="1:16104" ht="15.75" customHeight="1" x14ac:dyDescent="0.2">
      <c r="A20" s="22">
        <v>210035</v>
      </c>
      <c r="B20" s="22" t="s">
        <v>90</v>
      </c>
      <c r="C20" s="117">
        <f>HLOOKUP(A20,'[3]Summary All'!$C$1:$BC$188,115,FALSE)</f>
        <v>189551311.55740795</v>
      </c>
      <c r="D20" s="71">
        <f>IFERROR(VLOOKUP($A20,'PAU Performance'!$A:$F,6,FALSE),"")</f>
        <v>10.372146887813859</v>
      </c>
      <c r="E20" s="51">
        <f>IFERROR(D20/$D$53*Savings!$C$8*Savings!$C$16,"")</f>
        <v>-1.9537945543744565E-3</v>
      </c>
      <c r="F20" s="88">
        <f t="shared" si="0"/>
        <v>-370344.32029539964</v>
      </c>
      <c r="G20" s="53">
        <f>IFERROR(F20*Savings!$C$9*Savings!$C$16/$F$53,"")</f>
        <v>-278340.64404321898</v>
      </c>
      <c r="H20" s="20">
        <f>IFERROR(VLOOKUP(A20,'PAU Performance'!A:C,3,FALSE),"")</f>
        <v>7.1127899999999994E-2</v>
      </c>
      <c r="I20" s="21">
        <f>H20/$H$53*Savings!$C$8*Savings!$C$17</f>
        <v>-3.7137043287967975E-3</v>
      </c>
      <c r="J20" s="88">
        <f t="shared" si="1"/>
        <v>-703937.5262598563</v>
      </c>
      <c r="K20" s="53">
        <f>IFERROR(J20*Savings!$C$9*Savings!$C$17/$J$53,"")</f>
        <v>-708552.31962369429</v>
      </c>
      <c r="L20" s="88">
        <f t="shared" si="2"/>
        <v>-986892.96366691333</v>
      </c>
      <c r="M20" s="70">
        <f t="shared" si="3"/>
        <v>-5.2064686630671009E-3</v>
      </c>
      <c r="N20" s="127">
        <f t="shared" si="4"/>
        <v>9.3531336932899112E-5</v>
      </c>
      <c r="O20" s="128">
        <f t="shared" si="5"/>
        <v>17728.987587348856</v>
      </c>
      <c r="P20" s="128">
        <f t="shared" si="6"/>
        <v>0</v>
      </c>
      <c r="Q20" s="129">
        <f t="shared" si="7"/>
        <v>0</v>
      </c>
      <c r="R20" s="128">
        <f t="shared" si="8"/>
        <v>986892.96366691333</v>
      </c>
      <c r="S20" s="127">
        <f t="shared" si="9"/>
        <v>5.2064686630671009E-3</v>
      </c>
      <c r="T20" s="120"/>
    </row>
    <row r="21" spans="1:16104" ht="15.75" customHeight="1" x14ac:dyDescent="0.2">
      <c r="A21" s="22">
        <v>210016</v>
      </c>
      <c r="B21" s="22" t="s">
        <v>78</v>
      </c>
      <c r="C21" s="117">
        <f>HLOOKUP(A21,'[3]Summary All'!$C$1:$BC$188,115,FALSE)</f>
        <v>393083216.85680395</v>
      </c>
      <c r="D21" s="71">
        <f>IFERROR(VLOOKUP($A21,'PAU Performance'!$A:$F,6,FALSE),"")</f>
        <v>9.3378835732720482</v>
      </c>
      <c r="E21" s="51">
        <f>IFERROR(D21/$D$53*Savings!$C$8*Savings!$C$16,"")</f>
        <v>-1.7589710473804308E-3</v>
      </c>
      <c r="F21" s="88">
        <f t="shared" si="0"/>
        <v>-691421.9976622815</v>
      </c>
      <c r="G21" s="53">
        <f>IFERROR(F21*Savings!$C$9*Savings!$C$16/$F$53,"")</f>
        <v>-519653.82912167493</v>
      </c>
      <c r="H21" s="20">
        <f>IFERROR(VLOOKUP(A21,'PAU Performance'!A:C,3,FALSE),"")</f>
        <v>6.9295399999999993E-2</v>
      </c>
      <c r="I21" s="21">
        <f>H21/$H$53*Savings!$C$8*Savings!$C$17</f>
        <v>-3.6180264979804779E-3</v>
      </c>
      <c r="J21" s="88">
        <f t="shared" si="1"/>
        <v>-1422185.4944993232</v>
      </c>
      <c r="K21" s="53">
        <f>IFERROR(J21*Savings!$C$9*Savings!$C$17/$J$53,"")</f>
        <v>-1431508.8959906925</v>
      </c>
      <c r="L21" s="88">
        <f t="shared" si="2"/>
        <v>-1951162.7251123674</v>
      </c>
      <c r="M21" s="70">
        <f t="shared" si="3"/>
        <v>-4.9637395885644116E-3</v>
      </c>
      <c r="N21" s="127">
        <f t="shared" si="4"/>
        <v>3.3626041143558841E-4</v>
      </c>
      <c r="O21" s="128">
        <f t="shared" si="5"/>
        <v>132178.32422869353</v>
      </c>
      <c r="P21" s="128">
        <f t="shared" si="6"/>
        <v>0</v>
      </c>
      <c r="Q21" s="129">
        <f t="shared" si="7"/>
        <v>0</v>
      </c>
      <c r="R21" s="128">
        <f t="shared" si="8"/>
        <v>1951162.7251123674</v>
      </c>
      <c r="S21" s="127">
        <f t="shared" si="9"/>
        <v>4.9637395885644116E-3</v>
      </c>
      <c r="T21" s="120"/>
    </row>
    <row r="22" spans="1:16104" ht="15.75" customHeight="1" x14ac:dyDescent="0.2">
      <c r="A22" s="22">
        <v>210005</v>
      </c>
      <c r="B22" s="22" t="s">
        <v>69</v>
      </c>
      <c r="C22" s="117">
        <f>HLOOKUP(A22,'[3]Summary All'!$C$1:$BC$188,115,FALSE)</f>
        <v>440525242.00127202</v>
      </c>
      <c r="D22" s="71">
        <f>IFERROR(VLOOKUP($A22,'PAU Performance'!$A:$F,6,FALSE),"")</f>
        <v>9.7848132723742633</v>
      </c>
      <c r="E22" s="51">
        <f>IFERROR(D22/$D$53*Savings!$C$8*Savings!$C$16,"")</f>
        <v>-1.8431589037363838E-3</v>
      </c>
      <c r="F22" s="88">
        <f t="shared" si="0"/>
        <v>-811958.02211526968</v>
      </c>
      <c r="G22" s="53">
        <f>IFERROR(F22*Savings!$C$9*Savings!$C$16/$F$53,"")</f>
        <v>-610245.40252529341</v>
      </c>
      <c r="H22" s="20">
        <f>IFERROR(VLOOKUP(A22,'PAU Performance'!A:C,3,FALSE),"")</f>
        <v>5.97952E-2</v>
      </c>
      <c r="I22" s="21">
        <f>H22/$H$53*Savings!$C$8*Savings!$C$17</f>
        <v>-3.1220054729757282E-3</v>
      </c>
      <c r="J22" s="88">
        <f t="shared" si="1"/>
        <v>-1375322.2165119285</v>
      </c>
      <c r="K22" s="53">
        <f>IFERROR(J22*Savings!$C$9*Savings!$C$17/$J$53,"")</f>
        <v>-1384338.3970693424</v>
      </c>
      <c r="L22" s="88">
        <f t="shared" si="2"/>
        <v>-1994583.7995946358</v>
      </c>
      <c r="M22" s="70">
        <f t="shared" si="3"/>
        <v>-4.5277400916537642E-3</v>
      </c>
      <c r="N22" s="127">
        <f t="shared" si="4"/>
        <v>7.7225990834623587E-4</v>
      </c>
      <c r="O22" s="128">
        <f t="shared" si="5"/>
        <v>340199.98301210569</v>
      </c>
      <c r="P22" s="128">
        <f t="shared" si="6"/>
        <v>0</v>
      </c>
      <c r="Q22" s="129">
        <f t="shared" si="7"/>
        <v>0</v>
      </c>
      <c r="R22" s="128">
        <f t="shared" si="8"/>
        <v>1994583.7995946358</v>
      </c>
      <c r="S22" s="127">
        <f t="shared" si="9"/>
        <v>4.5277400916537642E-3</v>
      </c>
      <c r="T22" s="120"/>
    </row>
    <row r="23" spans="1:16104" ht="15.75" customHeight="1" x14ac:dyDescent="0.2">
      <c r="A23" s="22">
        <v>210048</v>
      </c>
      <c r="B23" s="22" t="s">
        <v>98</v>
      </c>
      <c r="C23" s="117">
        <f>HLOOKUP(A23,'[3]Summary All'!$C$1:$BC$188,115,FALSE)</f>
        <v>389779107.95348483</v>
      </c>
      <c r="D23" s="71">
        <f>IFERROR(VLOOKUP($A23,'PAU Performance'!$A:$F,6,FALSE),"")</f>
        <v>7.2904671482664485</v>
      </c>
      <c r="E23" s="51">
        <f>IFERROR(D23/$D$53*Savings!$C$8*Savings!$C$16,"")</f>
        <v>-1.3733005487864903E-3</v>
      </c>
      <c r="F23" s="88">
        <f t="shared" si="0"/>
        <v>-535283.86285802932</v>
      </c>
      <c r="G23" s="53">
        <f>IFERROR(F23*Savings!$C$9*Savings!$C$16/$F$53,"")</f>
        <v>-402304.68504284148</v>
      </c>
      <c r="H23" s="20">
        <f>IFERROR(VLOOKUP(A23,'PAU Performance'!A:C,3,FALSE),"")</f>
        <v>7.0862599999999998E-2</v>
      </c>
      <c r="I23" s="21">
        <f>H23/$H$53*Savings!$C$8*Savings!$C$17</f>
        <v>-3.6998525806300475E-3</v>
      </c>
      <c r="J23" s="88">
        <f t="shared" si="1"/>
        <v>-1442125.2384373788</v>
      </c>
      <c r="K23" s="53">
        <f>IFERROR(J23*Savings!$C$9*Savings!$C$17/$J$53,"")</f>
        <v>-1451579.3586283051</v>
      </c>
      <c r="L23" s="88">
        <f t="shared" si="2"/>
        <v>-1853884.0436711465</v>
      </c>
      <c r="M23" s="70">
        <f t="shared" si="3"/>
        <v>-4.756242717586557E-3</v>
      </c>
      <c r="N23" s="127">
        <f t="shared" si="4"/>
        <v>5.4375728241344307E-4</v>
      </c>
      <c r="O23" s="128">
        <f t="shared" si="5"/>
        <v>211945.22848232297</v>
      </c>
      <c r="P23" s="128">
        <f t="shared" si="6"/>
        <v>0</v>
      </c>
      <c r="Q23" s="129">
        <f t="shared" si="7"/>
        <v>0</v>
      </c>
      <c r="R23" s="128">
        <f t="shared" si="8"/>
        <v>1853884.0436711465</v>
      </c>
      <c r="S23" s="127">
        <f t="shared" si="9"/>
        <v>4.756242717586557E-3</v>
      </c>
      <c r="T23" s="120"/>
    </row>
    <row r="24" spans="1:16104" ht="15.75" customHeight="1" x14ac:dyDescent="0.2">
      <c r="A24" s="22">
        <v>210008</v>
      </c>
      <c r="B24" s="22" t="s">
        <v>71</v>
      </c>
      <c r="C24" s="117">
        <f>HLOOKUP(A24,'[3]Summary All'!$C$1:$BC$188,115,FALSE)</f>
        <v>697629726.96527386</v>
      </c>
      <c r="D24" s="71">
        <f>IFERROR(VLOOKUP($A24,'PAU Performance'!$A:$F,6,FALSE),"")</f>
        <v>24.139643819430567</v>
      </c>
      <c r="E24" s="51">
        <f>IFERROR(D24/$D$53*Savings!$C$8*Savings!$C$16,"")</f>
        <v>-4.547168985271014E-3</v>
      </c>
      <c r="F24" s="88">
        <f t="shared" si="0"/>
        <v>-3172240.2576595787</v>
      </c>
      <c r="G24" s="53">
        <f>IFERROR(F24*Savings!$C$9*Savings!$C$16/$F$53,"")</f>
        <v>-2384168.8612168031</v>
      </c>
      <c r="H24" s="20">
        <f>IFERROR(VLOOKUP(A24,'PAU Performance'!A:C,3,FALSE),"")</f>
        <v>3.2049000000000001E-2</v>
      </c>
      <c r="I24" s="21">
        <f>H24/$H$53*Savings!$C$8*Savings!$C$17</f>
        <v>-1.6733308593900368E-3</v>
      </c>
      <c r="J24" s="88">
        <f t="shared" si="1"/>
        <v>-1167365.3505588383</v>
      </c>
      <c r="K24" s="53">
        <f>IFERROR(J24*Savings!$C$9*Savings!$C$17/$J$53,"")</f>
        <v>-1175018.2312080008</v>
      </c>
      <c r="L24" s="88">
        <f t="shared" si="2"/>
        <v>-3559187.0924248039</v>
      </c>
      <c r="M24" s="70">
        <f t="shared" si="3"/>
        <v>-5.1018283121441162E-3</v>
      </c>
      <c r="N24" s="127">
        <f t="shared" si="4"/>
        <v>1.9817168785588382E-4</v>
      </c>
      <c r="O24" s="128">
        <f t="shared" si="5"/>
        <v>138250.46049114771</v>
      </c>
      <c r="P24" s="128">
        <f t="shared" si="6"/>
        <v>0</v>
      </c>
      <c r="Q24" s="129">
        <f t="shared" si="7"/>
        <v>0</v>
      </c>
      <c r="R24" s="128">
        <f t="shared" si="8"/>
        <v>3559187.0924248039</v>
      </c>
      <c r="S24" s="127">
        <f t="shared" si="9"/>
        <v>5.1018283121441162E-3</v>
      </c>
      <c r="T24" s="120"/>
    </row>
    <row r="25" spans="1:16104" ht="15.75" customHeight="1" x14ac:dyDescent="0.2">
      <c r="A25" s="22">
        <v>210065</v>
      </c>
      <c r="B25" s="22" t="s">
        <v>109</v>
      </c>
      <c r="C25" s="117">
        <f>HLOOKUP(A25,'[3]Summary All'!$C$1:$BC$188,115,FALSE)</f>
        <v>175457894.33399042</v>
      </c>
      <c r="D25" s="71">
        <f>IFERROR(VLOOKUP($A25,'PAU Performance'!$A:$F,6,FALSE),"")</f>
        <v>7.3463286867440845</v>
      </c>
      <c r="E25" s="51">
        <f>IFERROR(D25/$D$53*Savings!$C$8*Savings!$C$16,"")</f>
        <v>-1.3838231504095749E-3</v>
      </c>
      <c r="F25" s="88">
        <f t="shared" si="0"/>
        <v>-242802.69610149294</v>
      </c>
      <c r="G25" s="53">
        <f>IFERROR(F25*Savings!$C$9*Savings!$C$16/$F$53,"")</f>
        <v>-182483.85382125975</v>
      </c>
      <c r="H25" s="20">
        <f>IFERROR(VLOOKUP(A25,'PAU Performance'!A:C,3,FALSE),"")</f>
        <v>7.16252E-2</v>
      </c>
      <c r="I25" s="21">
        <f>H25/$H$53*Savings!$C$8*Savings!$C$17</f>
        <v>-3.7396691775089161E-3</v>
      </c>
      <c r="J25" s="88">
        <f t="shared" si="1"/>
        <v>-656154.47939144028</v>
      </c>
      <c r="K25" s="53">
        <f>IFERROR(J25*Savings!$C$9*Savings!$C$17/$J$53,"")</f>
        <v>-660456.02210537484</v>
      </c>
      <c r="L25" s="88">
        <f t="shared" si="2"/>
        <v>-842939.87592663453</v>
      </c>
      <c r="M25" s="70">
        <f t="shared" si="3"/>
        <v>-4.8042288386412986E-3</v>
      </c>
      <c r="N25" s="127">
        <f t="shared" si="4"/>
        <v>4.9577116135870146E-4</v>
      </c>
      <c r="O25" s="128">
        <f t="shared" si="5"/>
        <v>86986.964043514759</v>
      </c>
      <c r="P25" s="128">
        <f t="shared" si="6"/>
        <v>0</v>
      </c>
      <c r="Q25" s="129">
        <f t="shared" si="7"/>
        <v>0</v>
      </c>
      <c r="R25" s="128">
        <f t="shared" si="8"/>
        <v>842939.87592663453</v>
      </c>
      <c r="S25" s="127">
        <f t="shared" si="9"/>
        <v>4.8042288386412986E-3</v>
      </c>
      <c r="T25" s="120"/>
    </row>
    <row r="26" spans="1:16104" ht="15.75" customHeight="1" x14ac:dyDescent="0.2">
      <c r="A26" s="22">
        <v>210027</v>
      </c>
      <c r="B26" s="22" t="s">
        <v>84</v>
      </c>
      <c r="C26" s="117">
        <f>HLOOKUP(A26,'[3]Summary All'!$C$1:$BC$188,115,FALSE)</f>
        <v>393237898.81323755</v>
      </c>
      <c r="D26" s="71">
        <f>IFERROR(VLOOKUP($A26,'PAU Performance'!$A:$F,6,FALSE),"")</f>
        <v>15.449457014861274</v>
      </c>
      <c r="E26" s="51">
        <f>IFERROR(D26/$D$53*Savings!$C$8*Savings!$C$16,"")</f>
        <v>-2.9102041563972025E-3</v>
      </c>
      <c r="F26" s="88">
        <f t="shared" si="0"/>
        <v>-1144402.5675791865</v>
      </c>
      <c r="G26" s="53">
        <f>IFERROR(F26*Savings!$C$9*Savings!$C$16/$F$53,"")</f>
        <v>-860101.6142238403</v>
      </c>
      <c r="H26" s="20">
        <f>IFERROR(VLOOKUP(A26,'PAU Performance'!A:C,3,FALSE),"")</f>
        <v>5.2852200000000002E-2</v>
      </c>
      <c r="I26" s="21">
        <f>H26/$H$53*Savings!$C$8*Savings!$C$17</f>
        <v>-2.7595000544994881E-3</v>
      </c>
      <c r="J26" s="88">
        <f t="shared" si="1"/>
        <v>-1085140.0032063932</v>
      </c>
      <c r="K26" s="53">
        <f>IFERROR(J26*Savings!$C$9*Savings!$C$17/$J$53,"")</f>
        <v>-1092253.8402996345</v>
      </c>
      <c r="L26" s="88">
        <f t="shared" si="2"/>
        <v>-1952355.4545234749</v>
      </c>
      <c r="M26" s="70">
        <f t="shared" si="3"/>
        <v>-4.9648201773418513E-3</v>
      </c>
      <c r="N26" s="127">
        <f t="shared" si="4"/>
        <v>3.3517982265814875E-4</v>
      </c>
      <c r="O26" s="128">
        <f t="shared" si="5"/>
        <v>131805.409186684</v>
      </c>
      <c r="P26" s="128">
        <f t="shared" si="6"/>
        <v>0</v>
      </c>
      <c r="Q26" s="129">
        <f t="shared" si="7"/>
        <v>0</v>
      </c>
      <c r="R26" s="128">
        <f t="shared" si="8"/>
        <v>1952355.4545234749</v>
      </c>
      <c r="S26" s="127">
        <f t="shared" si="9"/>
        <v>4.9648201773418513E-3</v>
      </c>
      <c r="T26" s="120"/>
    </row>
    <row r="27" spans="1:16104" ht="15.75" customHeight="1" x14ac:dyDescent="0.2">
      <c r="A27" s="22">
        <v>210032</v>
      </c>
      <c r="B27" s="22" t="s">
        <v>87</v>
      </c>
      <c r="C27" s="117">
        <f>HLOOKUP(A27,'[3]Summary All'!$C$1:$BC$188,115,FALSE)</f>
        <v>205769174.8309373</v>
      </c>
      <c r="D27" s="71">
        <f>IFERROR(VLOOKUP($A27,'PAU Performance'!$A:$F,6,FALSE),"")</f>
        <v>15.858396894618085</v>
      </c>
      <c r="E27" s="51">
        <f>IFERROR(D27/$D$53*Savings!$C$8*Savings!$C$16,"")</f>
        <v>-2.9872358952240138E-3</v>
      </c>
      <c r="F27" s="88">
        <f t="shared" si="0"/>
        <v>-614681.06518560159</v>
      </c>
      <c r="G27" s="53">
        <f>IFERROR(F27*Savings!$C$9*Savings!$C$16/$F$53,"")</f>
        <v>-461977.44690255873</v>
      </c>
      <c r="H27" s="20">
        <f>IFERROR(VLOOKUP(A27,'PAU Performance'!A:C,3,FALSE),"")</f>
        <v>5.6508700000000002E-2</v>
      </c>
      <c r="I27" s="21">
        <f>H27/$H$53*Savings!$C$8*Savings!$C$17</f>
        <v>-2.9504119171897335E-3</v>
      </c>
      <c r="J27" s="88">
        <f t="shared" si="1"/>
        <v>-607103.82561149518</v>
      </c>
      <c r="K27" s="53">
        <f>IFERROR(J27*Savings!$C$9*Savings!$C$17/$J$53,"")</f>
        <v>-611083.80764268234</v>
      </c>
      <c r="L27" s="88">
        <f t="shared" si="2"/>
        <v>-1073061.2545452411</v>
      </c>
      <c r="M27" s="70">
        <f t="shared" si="3"/>
        <v>-5.2148785425556697E-3</v>
      </c>
      <c r="N27" s="127">
        <f t="shared" si="4"/>
        <v>8.5121457444330313E-5</v>
      </c>
      <c r="O27" s="128">
        <f t="shared" si="5"/>
        <v>17515.372058726593</v>
      </c>
      <c r="P27" s="128">
        <f t="shared" si="6"/>
        <v>0</v>
      </c>
      <c r="Q27" s="129">
        <f t="shared" si="7"/>
        <v>0</v>
      </c>
      <c r="R27" s="128">
        <f t="shared" si="8"/>
        <v>1073061.2545452411</v>
      </c>
      <c r="S27" s="127">
        <f t="shared" si="9"/>
        <v>5.2148785425556697E-3</v>
      </c>
      <c r="T27" s="120"/>
    </row>
    <row r="28" spans="1:16104" ht="15.75" customHeight="1" x14ac:dyDescent="0.2">
      <c r="A28" s="22">
        <v>210010</v>
      </c>
      <c r="B28" s="22" t="s">
        <v>73</v>
      </c>
      <c r="C28" s="117">
        <f>HLOOKUP(A28,'[3]Summary All'!$C$1:$BC$188,115,FALSE)</f>
        <v>16974409.4034792</v>
      </c>
      <c r="D28" s="71">
        <f>IFERROR(VLOOKUP($A28,'PAU Performance'!$A:$F,6,FALSE),"")</f>
        <v>0</v>
      </c>
      <c r="E28" s="51">
        <f>IFERROR(D28/$D$53*Savings!$C$8*Savings!$C$16,"")</f>
        <v>0</v>
      </c>
      <c r="F28" s="88">
        <f t="shared" si="0"/>
        <v>0</v>
      </c>
      <c r="G28" s="53">
        <f>IFERROR(F28*Savings!$C$9*Savings!$C$16/$F$53,"")</f>
        <v>0</v>
      </c>
      <c r="H28" s="20" t="str">
        <f>IFERROR(VLOOKUP(A28,'PAU Performance'!A:C,3,FALSE),"")</f>
        <v/>
      </c>
      <c r="I28" s="21">
        <v>0</v>
      </c>
      <c r="J28" s="88">
        <f t="shared" si="1"/>
        <v>0</v>
      </c>
      <c r="K28" s="53">
        <f>IFERROR(J28*Savings!$C$9*Savings!$C$17/$J$53,"")</f>
        <v>0</v>
      </c>
      <c r="L28" s="88">
        <f t="shared" si="2"/>
        <v>0</v>
      </c>
      <c r="M28" s="70"/>
      <c r="N28" s="127">
        <f t="shared" si="4"/>
        <v>0</v>
      </c>
      <c r="O28" s="128">
        <f t="shared" si="5"/>
        <v>0</v>
      </c>
      <c r="P28" s="128">
        <f t="shared" si="6"/>
        <v>0</v>
      </c>
      <c r="Q28" s="129">
        <f t="shared" si="7"/>
        <v>0</v>
      </c>
      <c r="R28" s="128">
        <f t="shared" si="8"/>
        <v>0</v>
      </c>
      <c r="S28" s="127">
        <f t="shared" si="9"/>
        <v>0</v>
      </c>
      <c r="T28" s="120"/>
    </row>
    <row r="29" spans="1:16104" ht="15.75" customHeight="1" x14ac:dyDescent="0.2">
      <c r="A29" s="22">
        <v>210013</v>
      </c>
      <c r="B29" s="22" t="s">
        <v>76</v>
      </c>
      <c r="C29" s="117">
        <f>HLOOKUP(A29,'[3]Summary All'!$C$1:$BC$188,115,FALSE)</f>
        <v>33742037.290851362</v>
      </c>
      <c r="D29" s="71">
        <f>IFERROR(VLOOKUP($A29,'PAU Performance'!$A:$F,6,FALSE),"")</f>
        <v>0</v>
      </c>
      <c r="E29" s="51">
        <f>IFERROR(D29/$D$53*Savings!$C$8*Savings!$C$16,"")</f>
        <v>0</v>
      </c>
      <c r="F29" s="88">
        <f t="shared" si="0"/>
        <v>0</v>
      </c>
      <c r="G29" s="53">
        <f>IFERROR(F29*Savings!$C$9*Savings!$C$16/$F$53,"")</f>
        <v>0</v>
      </c>
      <c r="H29" s="20" t="str">
        <f>IFERROR(VLOOKUP(A29,'PAU Performance'!A:C,3,FALSE),"")</f>
        <v/>
      </c>
      <c r="I29" s="21"/>
      <c r="J29" s="88">
        <f t="shared" si="1"/>
        <v>0</v>
      </c>
      <c r="K29" s="53">
        <f>IFERROR(J29*Savings!$C$9*Savings!$C$17/$J$53,"")</f>
        <v>0</v>
      </c>
      <c r="L29" s="88">
        <f t="shared" si="2"/>
        <v>0</v>
      </c>
      <c r="M29" s="70"/>
      <c r="N29" s="127">
        <f t="shared" si="4"/>
        <v>0</v>
      </c>
      <c r="O29" s="128">
        <f t="shared" si="5"/>
        <v>0</v>
      </c>
      <c r="P29" s="128">
        <f t="shared" si="6"/>
        <v>0</v>
      </c>
      <c r="Q29" s="129">
        <f t="shared" si="7"/>
        <v>0</v>
      </c>
      <c r="R29" s="128">
        <f t="shared" si="8"/>
        <v>0</v>
      </c>
      <c r="S29" s="127">
        <f t="shared" si="9"/>
        <v>0</v>
      </c>
      <c r="T29" s="120"/>
    </row>
    <row r="30" spans="1:16104" ht="15.75" customHeight="1" x14ac:dyDescent="0.2">
      <c r="A30" s="22">
        <v>210045</v>
      </c>
      <c r="B30" s="22" t="s">
        <v>198</v>
      </c>
      <c r="C30" s="117">
        <f>HLOOKUP(A30,'[3]Summary All'!$C$1:$BC$188,115,FALSE)</f>
        <v>0</v>
      </c>
      <c r="D30" s="71">
        <f>IFERROR(VLOOKUP($A30,'PAU Performance'!$A:$F,6,FALSE),"")</f>
        <v>0</v>
      </c>
      <c r="E30" s="51">
        <f>IFERROR(D30/$D$53*Savings!$C$8*Savings!$C$16,"")</f>
        <v>0</v>
      </c>
      <c r="F30" s="88">
        <f t="shared" si="0"/>
        <v>0</v>
      </c>
      <c r="G30" s="53">
        <f>IFERROR(F30*Savings!$C$9*Savings!$C$16/$F$53,"")</f>
        <v>0</v>
      </c>
      <c r="H30" s="20">
        <v>0</v>
      </c>
      <c r="I30" s="21">
        <f>H30/$H$53*Savings!$C$8*Savings!$C$17</f>
        <v>0</v>
      </c>
      <c r="J30" s="88">
        <f t="shared" si="1"/>
        <v>0</v>
      </c>
      <c r="K30" s="53">
        <f>IFERROR(J30*Savings!$C$9*Savings!$C$17/$J$53,"")</f>
        <v>0</v>
      </c>
      <c r="L30" s="88">
        <f t="shared" si="2"/>
        <v>0</v>
      </c>
      <c r="M30" s="70">
        <v>0</v>
      </c>
      <c r="N30" s="127">
        <f t="shared" si="4"/>
        <v>0</v>
      </c>
      <c r="O30" s="128">
        <f t="shared" si="5"/>
        <v>0</v>
      </c>
      <c r="P30" s="128">
        <f t="shared" si="6"/>
        <v>0</v>
      </c>
      <c r="Q30" s="129">
        <f t="shared" si="7"/>
        <v>0</v>
      </c>
      <c r="R30" s="128">
        <f t="shared" si="8"/>
        <v>0</v>
      </c>
      <c r="S30" s="127">
        <f t="shared" si="9"/>
        <v>0</v>
      </c>
      <c r="T30" s="120"/>
    </row>
    <row r="31" spans="1:16104" ht="15.75" customHeight="1" x14ac:dyDescent="0.2">
      <c r="A31" s="22">
        <v>210055</v>
      </c>
      <c r="B31" s="22" t="s">
        <v>168</v>
      </c>
      <c r="C31" s="117">
        <f>HLOOKUP(A31,'[3]Summary All'!$C$1:$BC$188,115,FALSE)</f>
        <v>43394132.391841955</v>
      </c>
      <c r="D31" s="71">
        <f>IFERROR(VLOOKUP($A31,'PAU Performance'!$A:$F,6,FALSE),"")</f>
        <v>0</v>
      </c>
      <c r="E31" s="51">
        <f>IFERROR(D31/$D$53*Savings!$C$8*Savings!$C$16,"")</f>
        <v>0</v>
      </c>
      <c r="F31" s="88"/>
      <c r="G31" s="53">
        <f>IFERROR(F31*Savings!$C$9*Savings!$C$16/$F$53,"")</f>
        <v>0</v>
      </c>
      <c r="H31" s="20"/>
      <c r="I31" s="21"/>
      <c r="J31" s="88">
        <f t="shared" si="1"/>
        <v>0</v>
      </c>
      <c r="K31" s="53">
        <f>IFERROR(J31*Savings!$C$9*Savings!$C$17/$J$53,"")</f>
        <v>0</v>
      </c>
      <c r="L31" s="88">
        <f t="shared" si="2"/>
        <v>0</v>
      </c>
      <c r="M31" s="70">
        <f>L31/C31</f>
        <v>0</v>
      </c>
      <c r="N31" s="127">
        <f t="shared" si="4"/>
        <v>0</v>
      </c>
      <c r="O31" s="128">
        <f t="shared" si="5"/>
        <v>0</v>
      </c>
      <c r="P31" s="128">
        <f t="shared" si="6"/>
        <v>0</v>
      </c>
      <c r="Q31" s="129">
        <f t="shared" si="7"/>
        <v>0</v>
      </c>
      <c r="R31" s="128">
        <f t="shared" si="8"/>
        <v>0</v>
      </c>
      <c r="S31" s="127">
        <f t="shared" si="9"/>
        <v>0</v>
      </c>
      <c r="T31" s="12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  <c r="OK31" s="10"/>
      <c r="OL31" s="10"/>
      <c r="OM31" s="10"/>
      <c r="ON31" s="10"/>
      <c r="OO31" s="10"/>
      <c r="OP31" s="10"/>
      <c r="OQ31" s="10"/>
      <c r="OR31" s="10"/>
      <c r="OS31" s="10"/>
      <c r="OT31" s="10"/>
      <c r="OU31" s="10"/>
      <c r="OV31" s="10"/>
      <c r="OW31" s="10"/>
      <c r="OX31" s="10"/>
      <c r="OY31" s="10"/>
      <c r="OZ31" s="10"/>
      <c r="PA31" s="10"/>
      <c r="PB31" s="10"/>
      <c r="PC31" s="10"/>
      <c r="PD31" s="10"/>
      <c r="PE31" s="10"/>
      <c r="PF31" s="10"/>
      <c r="PG31" s="10"/>
      <c r="PH31" s="10"/>
      <c r="PI31" s="10"/>
      <c r="PJ31" s="10"/>
      <c r="PK31" s="10"/>
      <c r="PL31" s="10"/>
      <c r="PM31" s="10"/>
      <c r="PN31" s="10"/>
      <c r="PO31" s="10"/>
      <c r="PP31" s="10"/>
      <c r="PQ31" s="10"/>
      <c r="PR31" s="10"/>
      <c r="PS31" s="10"/>
      <c r="PT31" s="10"/>
      <c r="PU31" s="10"/>
      <c r="PV31" s="10"/>
      <c r="PW31" s="10"/>
      <c r="PX31" s="10"/>
      <c r="PY31" s="10"/>
      <c r="PZ31" s="10"/>
      <c r="QA31" s="10"/>
      <c r="QB31" s="10"/>
      <c r="QC31" s="10"/>
      <c r="QD31" s="10"/>
      <c r="QE31" s="10"/>
      <c r="QF31" s="10"/>
      <c r="QG31" s="10"/>
      <c r="QH31" s="10"/>
      <c r="QI31" s="10"/>
      <c r="QJ31" s="10"/>
      <c r="QK31" s="10"/>
      <c r="QL31" s="10"/>
      <c r="QM31" s="10"/>
      <c r="QN31" s="10"/>
      <c r="QO31" s="10"/>
      <c r="QP31" s="10"/>
      <c r="QQ31" s="10"/>
      <c r="QR31" s="10"/>
      <c r="QS31" s="10"/>
      <c r="QT31" s="10"/>
      <c r="QU31" s="10"/>
      <c r="QV31" s="10"/>
      <c r="QW31" s="10"/>
      <c r="QX31" s="10"/>
      <c r="QY31" s="10"/>
      <c r="QZ31" s="10"/>
      <c r="RA31" s="10"/>
      <c r="RB31" s="10"/>
      <c r="RC31" s="10"/>
      <c r="RD31" s="10"/>
      <c r="RE31" s="10"/>
      <c r="RF31" s="10"/>
      <c r="RG31" s="10"/>
      <c r="RH31" s="10"/>
      <c r="RI31" s="10"/>
      <c r="RJ31" s="10"/>
      <c r="RK31" s="10"/>
      <c r="RL31" s="10"/>
      <c r="RM31" s="10"/>
      <c r="RN31" s="10"/>
      <c r="RO31" s="10"/>
      <c r="RP31" s="10"/>
      <c r="RQ31" s="10"/>
      <c r="RR31" s="10"/>
      <c r="RS31" s="10"/>
      <c r="RT31" s="10"/>
      <c r="RU31" s="10"/>
      <c r="RV31" s="10"/>
      <c r="RW31" s="10"/>
      <c r="RX31" s="10"/>
      <c r="RY31" s="10"/>
      <c r="RZ31" s="10"/>
      <c r="SA31" s="10"/>
      <c r="SB31" s="10"/>
      <c r="SC31" s="10"/>
      <c r="SD31" s="10"/>
      <c r="SE31" s="10"/>
      <c r="SF31" s="10"/>
      <c r="SG31" s="10"/>
      <c r="SH31" s="10"/>
      <c r="SI31" s="10"/>
      <c r="SJ31" s="10"/>
      <c r="SK31" s="10"/>
      <c r="SL31" s="10"/>
      <c r="SM31" s="10"/>
      <c r="SN31" s="10"/>
      <c r="SO31" s="10"/>
      <c r="SP31" s="10"/>
      <c r="SQ31" s="10"/>
      <c r="SR31" s="10"/>
      <c r="SS31" s="10"/>
      <c r="ST31" s="10"/>
      <c r="SU31" s="10"/>
      <c r="SV31" s="10"/>
      <c r="SW31" s="10"/>
      <c r="SX31" s="10"/>
      <c r="SY31" s="10"/>
      <c r="SZ31" s="10"/>
      <c r="TA31" s="10"/>
      <c r="TB31" s="10"/>
      <c r="TC31" s="10"/>
      <c r="TD31" s="10"/>
      <c r="TE31" s="10"/>
      <c r="TF31" s="10"/>
      <c r="TG31" s="10"/>
      <c r="TH31" s="10"/>
      <c r="TI31" s="10"/>
      <c r="TJ31" s="10"/>
      <c r="TK31" s="10"/>
      <c r="TL31" s="10"/>
      <c r="TM31" s="10"/>
      <c r="TN31" s="10"/>
      <c r="TO31" s="10"/>
      <c r="TP31" s="10"/>
      <c r="TQ31" s="10"/>
      <c r="TR31" s="10"/>
      <c r="TS31" s="10"/>
      <c r="TT31" s="10"/>
      <c r="TU31" s="10"/>
      <c r="TV31" s="10"/>
      <c r="TW31" s="10"/>
      <c r="TX31" s="10"/>
      <c r="TY31" s="10"/>
      <c r="TZ31" s="10"/>
      <c r="UA31" s="10"/>
      <c r="UB31" s="10"/>
      <c r="UC31" s="10"/>
      <c r="UD31" s="10"/>
      <c r="UE31" s="10"/>
      <c r="UF31" s="10"/>
      <c r="UG31" s="10"/>
      <c r="UH31" s="10"/>
      <c r="UI31" s="10"/>
      <c r="UJ31" s="10"/>
      <c r="UK31" s="10"/>
      <c r="UL31" s="10"/>
      <c r="UM31" s="10"/>
      <c r="UN31" s="10"/>
      <c r="UO31" s="10"/>
      <c r="UP31" s="10"/>
      <c r="UQ31" s="10"/>
      <c r="UR31" s="10"/>
      <c r="US31" s="10"/>
      <c r="UT31" s="10"/>
      <c r="UU31" s="10"/>
      <c r="UV31" s="10"/>
      <c r="UW31" s="10"/>
      <c r="UX31" s="10"/>
      <c r="UY31" s="10"/>
      <c r="UZ31" s="10"/>
      <c r="VA31" s="10"/>
      <c r="VB31" s="10"/>
      <c r="VC31" s="10"/>
      <c r="VD31" s="10"/>
      <c r="VE31" s="10"/>
      <c r="VF31" s="10"/>
      <c r="VG31" s="10"/>
      <c r="VH31" s="10"/>
      <c r="VI31" s="10"/>
      <c r="VJ31" s="10"/>
      <c r="VK31" s="10"/>
      <c r="VL31" s="10"/>
      <c r="VM31" s="10"/>
      <c r="VN31" s="10"/>
      <c r="VO31" s="10"/>
      <c r="VP31" s="10"/>
      <c r="VQ31" s="10"/>
      <c r="VR31" s="10"/>
      <c r="VS31" s="10"/>
      <c r="VT31" s="10"/>
      <c r="VU31" s="10"/>
      <c r="VV31" s="10"/>
      <c r="VW31" s="10"/>
      <c r="VX31" s="10"/>
      <c r="VY31" s="10"/>
      <c r="VZ31" s="10"/>
      <c r="WA31" s="10"/>
      <c r="WB31" s="10"/>
      <c r="WC31" s="10"/>
      <c r="WD31" s="10"/>
      <c r="WE31" s="10"/>
      <c r="WF31" s="10"/>
      <c r="WG31" s="10"/>
      <c r="WH31" s="10"/>
      <c r="WI31" s="10"/>
      <c r="WJ31" s="10"/>
      <c r="WK31" s="10"/>
      <c r="WL31" s="10"/>
      <c r="WM31" s="10"/>
      <c r="WN31" s="10"/>
      <c r="WO31" s="10"/>
      <c r="WP31" s="10"/>
      <c r="WQ31" s="10"/>
      <c r="WR31" s="10"/>
      <c r="WS31" s="10"/>
      <c r="WT31" s="10"/>
      <c r="WU31" s="10"/>
      <c r="WV31" s="10"/>
      <c r="WW31" s="10"/>
      <c r="WX31" s="10"/>
      <c r="WY31" s="10"/>
      <c r="WZ31" s="10"/>
      <c r="XA31" s="10"/>
      <c r="XB31" s="10"/>
      <c r="XC31" s="10"/>
      <c r="XD31" s="10"/>
      <c r="XE31" s="10"/>
      <c r="XF31" s="10"/>
      <c r="XG31" s="10"/>
      <c r="XH31" s="10"/>
      <c r="XI31" s="10"/>
      <c r="XJ31" s="10"/>
      <c r="XK31" s="10"/>
      <c r="XL31" s="10"/>
      <c r="XM31" s="10"/>
      <c r="XN31" s="10"/>
      <c r="XO31" s="10"/>
      <c r="XP31" s="10"/>
      <c r="XQ31" s="10"/>
      <c r="XR31" s="10"/>
      <c r="XS31" s="10"/>
      <c r="XT31" s="10"/>
      <c r="XU31" s="10"/>
      <c r="XV31" s="10"/>
      <c r="XW31" s="10"/>
      <c r="XX31" s="10"/>
      <c r="XY31" s="10"/>
      <c r="XZ31" s="10"/>
      <c r="YA31" s="10"/>
      <c r="YB31" s="10"/>
      <c r="YC31" s="10"/>
      <c r="YD31" s="10"/>
      <c r="YE31" s="10"/>
      <c r="YF31" s="10"/>
      <c r="YG31" s="10"/>
      <c r="YH31" s="10"/>
      <c r="YI31" s="10"/>
      <c r="YJ31" s="10"/>
      <c r="YK31" s="10"/>
      <c r="YL31" s="10"/>
      <c r="YM31" s="10"/>
      <c r="YN31" s="10"/>
      <c r="YO31" s="10"/>
      <c r="YP31" s="10"/>
      <c r="YQ31" s="10"/>
      <c r="YR31" s="10"/>
      <c r="YS31" s="10"/>
      <c r="YT31" s="10"/>
      <c r="YU31" s="10"/>
      <c r="YV31" s="10"/>
      <c r="YW31" s="10"/>
      <c r="YX31" s="10"/>
      <c r="YY31" s="10"/>
      <c r="YZ31" s="10"/>
      <c r="ZA31" s="10"/>
      <c r="ZB31" s="10"/>
      <c r="ZC31" s="10"/>
      <c r="ZD31" s="10"/>
      <c r="ZE31" s="10"/>
      <c r="ZF31" s="10"/>
      <c r="ZG31" s="10"/>
      <c r="ZH31" s="10"/>
      <c r="ZI31" s="10"/>
      <c r="ZJ31" s="10"/>
      <c r="ZK31" s="10"/>
      <c r="ZL31" s="10"/>
      <c r="ZM31" s="10"/>
      <c r="ZN31" s="10"/>
      <c r="ZO31" s="10"/>
      <c r="ZP31" s="10"/>
      <c r="ZQ31" s="10"/>
      <c r="ZR31" s="10"/>
      <c r="ZS31" s="10"/>
      <c r="ZT31" s="10"/>
      <c r="ZU31" s="10"/>
      <c r="ZV31" s="10"/>
      <c r="ZW31" s="10"/>
      <c r="ZX31" s="10"/>
      <c r="ZY31" s="10"/>
      <c r="ZZ31" s="10"/>
      <c r="AAA31" s="10"/>
      <c r="AAB31" s="10"/>
      <c r="AAC31" s="10"/>
      <c r="AAD31" s="10"/>
      <c r="AAE31" s="10"/>
      <c r="AAF31" s="10"/>
      <c r="AAG31" s="10"/>
      <c r="AAH31" s="10"/>
      <c r="AAI31" s="10"/>
      <c r="AAJ31" s="10"/>
      <c r="AAK31" s="10"/>
      <c r="AAL31" s="10"/>
      <c r="AAM31" s="10"/>
      <c r="AAN31" s="10"/>
      <c r="AAO31" s="10"/>
      <c r="AAP31" s="10"/>
      <c r="AAQ31" s="10"/>
      <c r="AAR31" s="10"/>
      <c r="AAS31" s="10"/>
      <c r="AAT31" s="10"/>
      <c r="AAU31" s="10"/>
      <c r="AAV31" s="10"/>
      <c r="AAW31" s="10"/>
      <c r="AAX31" s="10"/>
      <c r="AAY31" s="10"/>
      <c r="AAZ31" s="10"/>
      <c r="ABA31" s="10"/>
      <c r="ABB31" s="10"/>
      <c r="ABC31" s="10"/>
      <c r="ABD31" s="10"/>
      <c r="ABE31" s="10"/>
      <c r="ABF31" s="10"/>
      <c r="ABG31" s="10"/>
      <c r="ABH31" s="10"/>
      <c r="ABI31" s="10"/>
      <c r="ABJ31" s="10"/>
      <c r="ABK31" s="10"/>
      <c r="ABL31" s="10"/>
      <c r="ABM31" s="10"/>
      <c r="ABN31" s="10"/>
      <c r="ABO31" s="10"/>
      <c r="ABP31" s="10"/>
      <c r="ABQ31" s="10"/>
      <c r="ABR31" s="10"/>
      <c r="ABS31" s="10"/>
      <c r="ABT31" s="10"/>
      <c r="ABU31" s="10"/>
      <c r="ABV31" s="10"/>
      <c r="ABW31" s="10"/>
      <c r="ABX31" s="10"/>
      <c r="ABY31" s="10"/>
      <c r="ABZ31" s="10"/>
      <c r="ACA31" s="10"/>
      <c r="ACB31" s="10"/>
      <c r="ACC31" s="10"/>
      <c r="ACD31" s="10"/>
      <c r="ACE31" s="10"/>
      <c r="ACF31" s="10"/>
      <c r="ACG31" s="10"/>
      <c r="ACH31" s="10"/>
      <c r="ACI31" s="10"/>
      <c r="ACJ31" s="10"/>
      <c r="ACK31" s="10"/>
      <c r="ACL31" s="10"/>
      <c r="ACM31" s="10"/>
      <c r="ACN31" s="10"/>
      <c r="ACO31" s="10"/>
      <c r="ACP31" s="10"/>
      <c r="ACQ31" s="10"/>
      <c r="ACR31" s="10"/>
      <c r="ACS31" s="10"/>
      <c r="ACT31" s="10"/>
      <c r="ACU31" s="10"/>
      <c r="ACV31" s="10"/>
      <c r="ACW31" s="10"/>
      <c r="ACX31" s="10"/>
      <c r="ACY31" s="10"/>
      <c r="ACZ31" s="10"/>
      <c r="ADA31" s="10"/>
      <c r="ADB31" s="10"/>
      <c r="ADC31" s="10"/>
      <c r="ADD31" s="10"/>
      <c r="ADE31" s="10"/>
      <c r="ADF31" s="10"/>
      <c r="ADG31" s="10"/>
      <c r="ADH31" s="10"/>
      <c r="ADI31" s="10"/>
      <c r="ADJ31" s="10"/>
      <c r="ADK31" s="10"/>
      <c r="ADL31" s="10"/>
      <c r="ADM31" s="10"/>
      <c r="ADN31" s="10"/>
      <c r="ADO31" s="10"/>
      <c r="ADP31" s="10"/>
      <c r="ADQ31" s="10"/>
      <c r="ADR31" s="10"/>
      <c r="ADS31" s="10"/>
      <c r="ADT31" s="10"/>
      <c r="ADU31" s="10"/>
      <c r="ADV31" s="10"/>
      <c r="ADW31" s="10"/>
      <c r="ADX31" s="10"/>
      <c r="ADY31" s="10"/>
      <c r="ADZ31" s="10"/>
      <c r="AEA31" s="10"/>
      <c r="AEB31" s="10"/>
      <c r="AEC31" s="10"/>
      <c r="AED31" s="10"/>
      <c r="AEE31" s="10"/>
      <c r="AEF31" s="10"/>
      <c r="AEG31" s="10"/>
      <c r="AEH31" s="10"/>
      <c r="AEI31" s="10"/>
      <c r="AEJ31" s="10"/>
      <c r="AEK31" s="10"/>
      <c r="AEL31" s="10"/>
      <c r="AEM31" s="10"/>
      <c r="AEN31" s="10"/>
      <c r="AEO31" s="10"/>
      <c r="AEP31" s="10"/>
      <c r="AEQ31" s="10"/>
      <c r="AER31" s="10"/>
      <c r="AES31" s="10"/>
      <c r="AET31" s="10"/>
      <c r="AEU31" s="10"/>
      <c r="AEV31" s="10"/>
      <c r="AEW31" s="10"/>
      <c r="AEX31" s="10"/>
      <c r="AEY31" s="10"/>
      <c r="AEZ31" s="10"/>
      <c r="AFA31" s="10"/>
      <c r="AFB31" s="10"/>
      <c r="AFC31" s="10"/>
      <c r="AFD31" s="10"/>
      <c r="AFE31" s="10"/>
      <c r="AFF31" s="10"/>
      <c r="AFG31" s="10"/>
      <c r="AFH31" s="10"/>
      <c r="AFI31" s="10"/>
      <c r="AFJ31" s="10"/>
      <c r="AFK31" s="10"/>
      <c r="AFL31" s="10"/>
      <c r="AFM31" s="10"/>
      <c r="AFN31" s="10"/>
      <c r="AFO31" s="10"/>
      <c r="AFP31" s="10"/>
      <c r="AFQ31" s="10"/>
      <c r="AFR31" s="10"/>
      <c r="AFS31" s="10"/>
      <c r="AFT31" s="10"/>
      <c r="AFU31" s="10"/>
      <c r="AFV31" s="10"/>
      <c r="AFW31" s="10"/>
      <c r="AFX31" s="10"/>
      <c r="AFY31" s="10"/>
      <c r="AFZ31" s="10"/>
      <c r="AGA31" s="10"/>
      <c r="AGB31" s="10"/>
      <c r="AGC31" s="10"/>
      <c r="AGD31" s="10"/>
      <c r="AGE31" s="10"/>
      <c r="AGF31" s="10"/>
      <c r="AGG31" s="10"/>
      <c r="AGH31" s="10"/>
      <c r="AGI31" s="10"/>
      <c r="AGJ31" s="10"/>
      <c r="AGK31" s="10"/>
      <c r="AGL31" s="10"/>
      <c r="AGM31" s="10"/>
      <c r="AGN31" s="10"/>
      <c r="AGO31" s="10"/>
      <c r="AGP31" s="10"/>
      <c r="AGQ31" s="10"/>
      <c r="AGR31" s="10"/>
      <c r="AGS31" s="10"/>
      <c r="AGT31" s="10"/>
      <c r="AGU31" s="10"/>
      <c r="AGV31" s="10"/>
      <c r="AGW31" s="10"/>
      <c r="AGX31" s="10"/>
      <c r="AGY31" s="10"/>
      <c r="AGZ31" s="10"/>
      <c r="AHA31" s="10"/>
      <c r="AHB31" s="10"/>
      <c r="AHC31" s="10"/>
      <c r="AHD31" s="10"/>
      <c r="AHE31" s="10"/>
      <c r="AHF31" s="10"/>
      <c r="AHG31" s="10"/>
      <c r="AHH31" s="10"/>
      <c r="AHI31" s="10"/>
      <c r="AHJ31" s="10"/>
      <c r="AHK31" s="10"/>
      <c r="AHL31" s="10"/>
      <c r="AHM31" s="10"/>
      <c r="AHN31" s="10"/>
      <c r="AHO31" s="10"/>
      <c r="AHP31" s="10"/>
      <c r="AHQ31" s="10"/>
      <c r="AHR31" s="10"/>
      <c r="AHS31" s="10"/>
      <c r="AHT31" s="10"/>
      <c r="AHU31" s="10"/>
      <c r="AHV31" s="10"/>
      <c r="AHW31" s="10"/>
      <c r="AHX31" s="10"/>
      <c r="AHY31" s="10"/>
      <c r="AHZ31" s="10"/>
      <c r="AIA31" s="10"/>
      <c r="AIB31" s="10"/>
      <c r="AIC31" s="10"/>
      <c r="AID31" s="10"/>
      <c r="AIE31" s="10"/>
      <c r="AIF31" s="10"/>
      <c r="AIG31" s="10"/>
      <c r="AIH31" s="10"/>
      <c r="AII31" s="10"/>
      <c r="AIJ31" s="10"/>
      <c r="AIK31" s="10"/>
      <c r="AIL31" s="10"/>
      <c r="AIM31" s="10"/>
      <c r="AIN31" s="10"/>
      <c r="AIO31" s="10"/>
      <c r="AIP31" s="10"/>
      <c r="AIQ31" s="10"/>
      <c r="AIR31" s="10"/>
      <c r="AIS31" s="10"/>
      <c r="AIT31" s="10"/>
      <c r="AIU31" s="10"/>
      <c r="AIV31" s="10"/>
      <c r="AIW31" s="10"/>
      <c r="AIX31" s="10"/>
      <c r="AIY31" s="10"/>
      <c r="AIZ31" s="10"/>
      <c r="AJA31" s="10"/>
      <c r="AJB31" s="10"/>
      <c r="AJC31" s="10"/>
      <c r="AJD31" s="10"/>
      <c r="AJE31" s="10"/>
      <c r="AJF31" s="10"/>
      <c r="AJG31" s="10"/>
      <c r="AJH31" s="10"/>
      <c r="AJI31" s="10"/>
      <c r="AJJ31" s="10"/>
      <c r="AJK31" s="10"/>
      <c r="AJL31" s="10"/>
      <c r="AJM31" s="10"/>
      <c r="AJN31" s="10"/>
      <c r="AJO31" s="10"/>
      <c r="AJP31" s="10"/>
      <c r="AJQ31" s="10"/>
      <c r="AJR31" s="10"/>
      <c r="AJS31" s="10"/>
      <c r="AJT31" s="10"/>
      <c r="AJU31" s="10"/>
      <c r="AJV31" s="10"/>
      <c r="AJW31" s="10"/>
      <c r="AJX31" s="10"/>
      <c r="AJY31" s="10"/>
      <c r="AJZ31" s="10"/>
      <c r="AKA31" s="10"/>
      <c r="AKB31" s="10"/>
      <c r="AKC31" s="10"/>
      <c r="AKD31" s="10"/>
      <c r="AKE31" s="10"/>
      <c r="AKF31" s="10"/>
      <c r="AKG31" s="10"/>
      <c r="AKH31" s="10"/>
      <c r="AKI31" s="10"/>
      <c r="AKJ31" s="10"/>
      <c r="AKK31" s="10"/>
      <c r="AKL31" s="10"/>
      <c r="AKM31" s="10"/>
      <c r="AKN31" s="10"/>
      <c r="AKO31" s="10"/>
      <c r="AKP31" s="10"/>
      <c r="AKQ31" s="10"/>
      <c r="AKR31" s="10"/>
      <c r="AKS31" s="10"/>
      <c r="AKT31" s="10"/>
      <c r="AKU31" s="10"/>
      <c r="AKV31" s="10"/>
      <c r="AKW31" s="10"/>
      <c r="AKX31" s="10"/>
      <c r="AKY31" s="10"/>
      <c r="AKZ31" s="10"/>
      <c r="ALA31" s="10"/>
      <c r="ALB31" s="10"/>
      <c r="ALC31" s="10"/>
      <c r="ALD31" s="10"/>
      <c r="ALE31" s="10"/>
      <c r="ALF31" s="10"/>
      <c r="ALG31" s="10"/>
      <c r="ALH31" s="10"/>
      <c r="ALI31" s="10"/>
      <c r="ALJ31" s="10"/>
      <c r="ALK31" s="10"/>
      <c r="ALL31" s="10"/>
      <c r="ALM31" s="10"/>
      <c r="ALN31" s="10"/>
      <c r="ALO31" s="10"/>
      <c r="ALP31" s="10"/>
      <c r="ALQ31" s="10"/>
      <c r="ALR31" s="10"/>
      <c r="ALS31" s="10"/>
      <c r="ALT31" s="10"/>
      <c r="ALU31" s="10"/>
      <c r="ALV31" s="10"/>
      <c r="ALW31" s="10"/>
      <c r="ALX31" s="10"/>
      <c r="ALY31" s="10"/>
      <c r="ALZ31" s="10"/>
      <c r="AMA31" s="10"/>
      <c r="AMB31" s="10"/>
      <c r="AMC31" s="10"/>
      <c r="AMD31" s="10"/>
      <c r="AME31" s="10"/>
      <c r="AMF31" s="10"/>
      <c r="AMG31" s="10"/>
      <c r="AMH31" s="10"/>
      <c r="AMI31" s="10"/>
      <c r="AMJ31" s="10"/>
      <c r="AMK31" s="10"/>
      <c r="AML31" s="10"/>
      <c r="AMM31" s="10"/>
      <c r="AMN31" s="10"/>
      <c r="AMO31" s="10"/>
      <c r="AMP31" s="10"/>
      <c r="AMQ31" s="10"/>
      <c r="AMR31" s="10"/>
      <c r="AMS31" s="10"/>
      <c r="AMT31" s="10"/>
      <c r="AMU31" s="10"/>
      <c r="AMV31" s="10"/>
      <c r="AMW31" s="10"/>
      <c r="AMX31" s="10"/>
      <c r="AMY31" s="10"/>
      <c r="AMZ31" s="10"/>
      <c r="ANA31" s="10"/>
      <c r="ANB31" s="10"/>
      <c r="ANC31" s="10"/>
      <c r="AND31" s="10"/>
      <c r="ANE31" s="10"/>
      <c r="ANF31" s="10"/>
      <c r="ANG31" s="10"/>
      <c r="ANH31" s="10"/>
      <c r="ANI31" s="10"/>
      <c r="ANJ31" s="10"/>
      <c r="ANK31" s="10"/>
      <c r="ANL31" s="10"/>
      <c r="ANM31" s="10"/>
      <c r="ANN31" s="10"/>
      <c r="ANO31" s="10"/>
      <c r="ANP31" s="10"/>
      <c r="ANQ31" s="10"/>
      <c r="ANR31" s="10"/>
      <c r="ANS31" s="10"/>
      <c r="ANT31" s="10"/>
      <c r="ANU31" s="10"/>
      <c r="ANV31" s="10"/>
      <c r="ANW31" s="10"/>
      <c r="ANX31" s="10"/>
      <c r="ANY31" s="10"/>
      <c r="ANZ31" s="10"/>
      <c r="AOA31" s="10"/>
      <c r="AOB31" s="10"/>
      <c r="AOC31" s="10"/>
      <c r="AOD31" s="10"/>
      <c r="AOE31" s="10"/>
      <c r="AOF31" s="10"/>
      <c r="AOG31" s="10"/>
      <c r="AOH31" s="10"/>
      <c r="AOI31" s="10"/>
      <c r="AOJ31" s="10"/>
      <c r="AOK31" s="10"/>
      <c r="AOL31" s="10"/>
      <c r="AOM31" s="10"/>
      <c r="AON31" s="10"/>
      <c r="AOO31" s="10"/>
      <c r="AOP31" s="10"/>
      <c r="AOQ31" s="10"/>
      <c r="AOR31" s="10"/>
      <c r="AOS31" s="10"/>
      <c r="AOT31" s="10"/>
      <c r="AOU31" s="10"/>
      <c r="AOV31" s="10"/>
      <c r="AOW31" s="10"/>
      <c r="AOX31" s="10"/>
      <c r="AOY31" s="10"/>
      <c r="AOZ31" s="10"/>
      <c r="APA31" s="10"/>
      <c r="APB31" s="10"/>
      <c r="APC31" s="10"/>
      <c r="APD31" s="10"/>
      <c r="APE31" s="10"/>
      <c r="APF31" s="10"/>
      <c r="APG31" s="10"/>
      <c r="APH31" s="10"/>
      <c r="API31" s="10"/>
      <c r="APJ31" s="10"/>
      <c r="APK31" s="10"/>
      <c r="APL31" s="10"/>
      <c r="APM31" s="10"/>
      <c r="APN31" s="10"/>
      <c r="APO31" s="10"/>
      <c r="APP31" s="10"/>
      <c r="APQ31" s="10"/>
      <c r="APR31" s="10"/>
      <c r="APS31" s="10"/>
      <c r="APT31" s="10"/>
      <c r="APU31" s="10"/>
      <c r="APV31" s="10"/>
      <c r="APW31" s="10"/>
      <c r="APX31" s="10"/>
      <c r="APY31" s="10"/>
      <c r="APZ31" s="10"/>
      <c r="AQA31" s="10"/>
      <c r="AQB31" s="10"/>
      <c r="AQC31" s="10"/>
      <c r="AQD31" s="10"/>
      <c r="AQE31" s="10"/>
      <c r="AQF31" s="10"/>
      <c r="AQG31" s="10"/>
      <c r="AQH31" s="10"/>
      <c r="AQI31" s="10"/>
      <c r="AQJ31" s="10"/>
      <c r="AQK31" s="10"/>
      <c r="AQL31" s="10"/>
      <c r="AQM31" s="10"/>
      <c r="AQN31" s="10"/>
      <c r="AQO31" s="10"/>
      <c r="AQP31" s="10"/>
      <c r="AQQ31" s="10"/>
      <c r="AQR31" s="10"/>
      <c r="AQS31" s="10"/>
      <c r="AQT31" s="10"/>
      <c r="AQU31" s="10"/>
      <c r="AQV31" s="10"/>
      <c r="AQW31" s="10"/>
      <c r="AQX31" s="10"/>
      <c r="AQY31" s="10"/>
      <c r="AQZ31" s="10"/>
      <c r="ARA31" s="10"/>
      <c r="ARB31" s="10"/>
      <c r="ARC31" s="10"/>
      <c r="ARD31" s="10"/>
      <c r="ARE31" s="10"/>
      <c r="ARF31" s="10"/>
      <c r="ARG31" s="10"/>
      <c r="ARH31" s="10"/>
      <c r="ARI31" s="10"/>
      <c r="ARJ31" s="10"/>
      <c r="ARK31" s="10"/>
      <c r="ARL31" s="10"/>
      <c r="ARM31" s="10"/>
      <c r="ARN31" s="10"/>
      <c r="ARO31" s="10"/>
      <c r="ARP31" s="10"/>
      <c r="ARQ31" s="10"/>
      <c r="ARR31" s="10"/>
      <c r="ARS31" s="10"/>
      <c r="ART31" s="10"/>
      <c r="ARU31" s="10"/>
      <c r="ARV31" s="10"/>
      <c r="ARW31" s="10"/>
      <c r="ARX31" s="10"/>
      <c r="ARY31" s="10"/>
      <c r="ARZ31" s="10"/>
      <c r="ASA31" s="10"/>
      <c r="ASB31" s="10"/>
      <c r="ASC31" s="10"/>
      <c r="ASD31" s="10"/>
      <c r="ASE31" s="10"/>
      <c r="ASF31" s="10"/>
      <c r="ASG31" s="10"/>
      <c r="ASH31" s="10"/>
      <c r="ASI31" s="10"/>
      <c r="ASJ31" s="10"/>
      <c r="ASK31" s="10"/>
      <c r="ASL31" s="10"/>
      <c r="ASM31" s="10"/>
      <c r="ASN31" s="10"/>
      <c r="ASO31" s="10"/>
      <c r="ASP31" s="10"/>
      <c r="ASQ31" s="10"/>
      <c r="ASR31" s="10"/>
      <c r="ASS31" s="10"/>
      <c r="AST31" s="10"/>
      <c r="ASU31" s="10"/>
      <c r="ASV31" s="10"/>
      <c r="ASW31" s="10"/>
      <c r="ASX31" s="10"/>
      <c r="ASY31" s="10"/>
      <c r="ASZ31" s="10"/>
      <c r="ATA31" s="10"/>
      <c r="ATB31" s="10"/>
      <c r="ATC31" s="10"/>
      <c r="ATD31" s="10"/>
      <c r="ATE31" s="10"/>
      <c r="ATF31" s="10"/>
      <c r="ATG31" s="10"/>
      <c r="ATH31" s="10"/>
      <c r="ATI31" s="10"/>
      <c r="ATJ31" s="10"/>
      <c r="ATK31" s="10"/>
      <c r="ATL31" s="10"/>
      <c r="ATM31" s="10"/>
      <c r="ATN31" s="10"/>
      <c r="ATO31" s="10"/>
      <c r="ATP31" s="10"/>
      <c r="ATQ31" s="10"/>
      <c r="ATR31" s="10"/>
      <c r="ATS31" s="10"/>
      <c r="ATT31" s="10"/>
      <c r="ATU31" s="10"/>
      <c r="ATV31" s="10"/>
      <c r="ATW31" s="10"/>
      <c r="ATX31" s="10"/>
      <c r="ATY31" s="10"/>
      <c r="ATZ31" s="10"/>
      <c r="AUA31" s="10"/>
      <c r="AUB31" s="10"/>
      <c r="AUC31" s="10"/>
      <c r="AUD31" s="10"/>
      <c r="AUE31" s="10"/>
      <c r="AUF31" s="10"/>
      <c r="AUG31" s="10"/>
      <c r="AUH31" s="10"/>
      <c r="AUI31" s="10"/>
      <c r="AUJ31" s="10"/>
      <c r="AUK31" s="10"/>
      <c r="AUL31" s="10"/>
      <c r="AUM31" s="10"/>
      <c r="AUN31" s="10"/>
      <c r="AUO31" s="10"/>
      <c r="AUP31" s="10"/>
      <c r="AUQ31" s="10"/>
      <c r="AUR31" s="10"/>
      <c r="AUS31" s="10"/>
      <c r="AUT31" s="10"/>
      <c r="AUU31" s="10"/>
      <c r="AUV31" s="10"/>
      <c r="AUW31" s="10"/>
      <c r="AUX31" s="10"/>
      <c r="AUY31" s="10"/>
      <c r="AUZ31" s="10"/>
      <c r="AVA31" s="10"/>
      <c r="AVB31" s="10"/>
      <c r="AVC31" s="10"/>
      <c r="AVD31" s="10"/>
      <c r="AVE31" s="10"/>
      <c r="AVF31" s="10"/>
      <c r="AVG31" s="10"/>
      <c r="AVH31" s="10"/>
      <c r="AVI31" s="10"/>
      <c r="AVJ31" s="10"/>
      <c r="AVK31" s="10"/>
      <c r="AVL31" s="10"/>
      <c r="AVM31" s="10"/>
      <c r="AVN31" s="10"/>
      <c r="AVO31" s="10"/>
      <c r="AVP31" s="10"/>
      <c r="AVQ31" s="10"/>
      <c r="AVR31" s="10"/>
      <c r="AVS31" s="10"/>
      <c r="AVT31" s="10"/>
      <c r="AVU31" s="10"/>
      <c r="AVV31" s="10"/>
      <c r="AVW31" s="10"/>
      <c r="AVX31" s="10"/>
      <c r="AVY31" s="10"/>
      <c r="AVZ31" s="10"/>
      <c r="AWA31" s="10"/>
      <c r="AWB31" s="10"/>
      <c r="AWC31" s="10"/>
      <c r="AWD31" s="10"/>
      <c r="AWE31" s="10"/>
      <c r="AWF31" s="10"/>
      <c r="AWG31" s="10"/>
      <c r="AWH31" s="10"/>
      <c r="AWI31" s="10"/>
      <c r="AWJ31" s="10"/>
      <c r="AWK31" s="10"/>
      <c r="AWL31" s="10"/>
      <c r="AWM31" s="10"/>
      <c r="AWN31" s="10"/>
      <c r="AWO31" s="10"/>
      <c r="AWP31" s="10"/>
      <c r="AWQ31" s="10"/>
      <c r="AWR31" s="10"/>
      <c r="AWS31" s="10"/>
      <c r="AWT31" s="10"/>
      <c r="AWU31" s="10"/>
      <c r="AWV31" s="10"/>
      <c r="AWW31" s="10"/>
      <c r="AWX31" s="10"/>
      <c r="AWY31" s="10"/>
      <c r="AWZ31" s="10"/>
      <c r="AXA31" s="10"/>
      <c r="AXB31" s="10"/>
      <c r="AXC31" s="10"/>
      <c r="AXD31" s="10"/>
      <c r="AXE31" s="10"/>
      <c r="AXF31" s="10"/>
      <c r="AXG31" s="10"/>
      <c r="AXH31" s="10"/>
      <c r="AXI31" s="10"/>
      <c r="AXJ31" s="10"/>
      <c r="AXK31" s="10"/>
      <c r="AXL31" s="10"/>
      <c r="AXM31" s="10"/>
      <c r="AXN31" s="10"/>
      <c r="AXO31" s="10"/>
      <c r="AXP31" s="10"/>
      <c r="AXQ31" s="10"/>
      <c r="AXR31" s="10"/>
      <c r="AXS31" s="10"/>
      <c r="AXT31" s="10"/>
      <c r="AXU31" s="10"/>
      <c r="AXV31" s="10"/>
      <c r="AXW31" s="10"/>
      <c r="AXX31" s="10"/>
      <c r="AXY31" s="10"/>
      <c r="AXZ31" s="10"/>
      <c r="AYA31" s="10"/>
      <c r="AYB31" s="10"/>
      <c r="AYC31" s="10"/>
      <c r="AYD31" s="10"/>
      <c r="AYE31" s="10"/>
      <c r="AYF31" s="10"/>
      <c r="AYG31" s="10"/>
      <c r="AYH31" s="10"/>
      <c r="AYI31" s="10"/>
      <c r="AYJ31" s="10"/>
      <c r="AYK31" s="10"/>
      <c r="AYL31" s="10"/>
      <c r="AYM31" s="10"/>
      <c r="AYN31" s="10"/>
      <c r="AYO31" s="10"/>
      <c r="AYP31" s="10"/>
      <c r="AYQ31" s="10"/>
      <c r="AYR31" s="10"/>
      <c r="AYS31" s="10"/>
      <c r="AYT31" s="10"/>
      <c r="AYU31" s="10"/>
      <c r="AYV31" s="10"/>
      <c r="AYW31" s="10"/>
      <c r="AYX31" s="10"/>
      <c r="AYY31" s="10"/>
      <c r="AYZ31" s="10"/>
      <c r="AZA31" s="10"/>
      <c r="AZB31" s="10"/>
      <c r="AZC31" s="10"/>
      <c r="AZD31" s="10"/>
      <c r="AZE31" s="10"/>
      <c r="AZF31" s="10"/>
      <c r="AZG31" s="10"/>
      <c r="AZH31" s="10"/>
      <c r="AZI31" s="10"/>
      <c r="AZJ31" s="10"/>
      <c r="AZK31" s="10"/>
      <c r="AZL31" s="10"/>
      <c r="AZM31" s="10"/>
      <c r="AZN31" s="10"/>
      <c r="AZO31" s="10"/>
      <c r="AZP31" s="10"/>
      <c r="AZQ31" s="10"/>
      <c r="AZR31" s="10"/>
      <c r="AZS31" s="10"/>
      <c r="AZT31" s="10"/>
      <c r="AZU31" s="10"/>
      <c r="AZV31" s="10"/>
      <c r="AZW31" s="10"/>
      <c r="AZX31" s="10"/>
      <c r="AZY31" s="10"/>
      <c r="AZZ31" s="10"/>
      <c r="BAA31" s="10"/>
      <c r="BAB31" s="10"/>
      <c r="BAC31" s="10"/>
      <c r="BAD31" s="10"/>
      <c r="BAE31" s="10"/>
      <c r="BAF31" s="10"/>
      <c r="BAG31" s="10"/>
      <c r="BAH31" s="10"/>
      <c r="BAI31" s="10"/>
      <c r="BAJ31" s="10"/>
      <c r="BAK31" s="10"/>
      <c r="BAL31" s="10"/>
      <c r="BAM31" s="10"/>
      <c r="BAN31" s="10"/>
      <c r="BAO31" s="10"/>
      <c r="BAP31" s="10"/>
      <c r="BAQ31" s="10"/>
      <c r="BAR31" s="10"/>
      <c r="BAS31" s="10"/>
      <c r="BAT31" s="10"/>
      <c r="BAU31" s="10"/>
      <c r="BAV31" s="10"/>
      <c r="BAW31" s="10"/>
      <c r="BAX31" s="10"/>
      <c r="BAY31" s="10"/>
      <c r="BAZ31" s="10"/>
      <c r="BBA31" s="10"/>
      <c r="BBB31" s="10"/>
      <c r="BBC31" s="10"/>
      <c r="BBD31" s="10"/>
      <c r="BBE31" s="10"/>
      <c r="BBF31" s="10"/>
      <c r="BBG31" s="10"/>
      <c r="BBH31" s="10"/>
      <c r="BBI31" s="10"/>
      <c r="BBJ31" s="10"/>
      <c r="BBK31" s="10"/>
      <c r="BBL31" s="10"/>
      <c r="BBM31" s="10"/>
      <c r="BBN31" s="10"/>
      <c r="BBO31" s="10"/>
      <c r="BBP31" s="10"/>
      <c r="BBQ31" s="10"/>
      <c r="BBR31" s="10"/>
      <c r="BBS31" s="10"/>
      <c r="BBT31" s="10"/>
      <c r="BBU31" s="10"/>
      <c r="BBV31" s="10"/>
      <c r="BBW31" s="10"/>
      <c r="BBX31" s="10"/>
      <c r="BBY31" s="10"/>
      <c r="BBZ31" s="10"/>
      <c r="BCA31" s="10"/>
      <c r="BCB31" s="10"/>
      <c r="BCC31" s="10"/>
      <c r="BCD31" s="10"/>
      <c r="BCE31" s="10"/>
      <c r="BCF31" s="10"/>
      <c r="BCG31" s="10"/>
      <c r="BCH31" s="10"/>
      <c r="BCI31" s="10"/>
      <c r="BCJ31" s="10"/>
      <c r="BCK31" s="10"/>
      <c r="BCL31" s="10"/>
      <c r="BCM31" s="10"/>
      <c r="BCN31" s="10"/>
      <c r="BCO31" s="10"/>
      <c r="BCP31" s="10"/>
      <c r="BCQ31" s="10"/>
      <c r="BCR31" s="10"/>
      <c r="BCS31" s="10"/>
      <c r="BCT31" s="10"/>
      <c r="BCU31" s="10"/>
      <c r="BCV31" s="10"/>
      <c r="BCW31" s="10"/>
      <c r="BCX31" s="10"/>
      <c r="BCY31" s="10"/>
      <c r="BCZ31" s="10"/>
      <c r="BDA31" s="10"/>
      <c r="BDB31" s="10"/>
      <c r="BDC31" s="10"/>
      <c r="BDD31" s="10"/>
      <c r="BDE31" s="10"/>
      <c r="BDF31" s="10"/>
      <c r="BDG31" s="10"/>
      <c r="BDH31" s="10"/>
      <c r="BDI31" s="10"/>
      <c r="BDJ31" s="10"/>
      <c r="BDK31" s="10"/>
      <c r="BDL31" s="10"/>
      <c r="BDM31" s="10"/>
      <c r="BDN31" s="10"/>
      <c r="BDO31" s="10"/>
      <c r="BDP31" s="10"/>
      <c r="BDQ31" s="10"/>
      <c r="BDR31" s="10"/>
      <c r="BDS31" s="10"/>
      <c r="BDT31" s="10"/>
      <c r="BDU31" s="10"/>
      <c r="BDV31" s="10"/>
      <c r="BDW31" s="10"/>
      <c r="BDX31" s="10"/>
      <c r="BDY31" s="10"/>
      <c r="BDZ31" s="10"/>
      <c r="BEA31" s="10"/>
      <c r="BEB31" s="10"/>
      <c r="BEC31" s="10"/>
      <c r="BED31" s="10"/>
      <c r="BEE31" s="10"/>
      <c r="BEF31" s="10"/>
      <c r="BEG31" s="10"/>
      <c r="BEH31" s="10"/>
      <c r="BEI31" s="10"/>
      <c r="BEJ31" s="10"/>
      <c r="BEK31" s="10"/>
      <c r="BEL31" s="10"/>
      <c r="BEM31" s="10"/>
      <c r="BEN31" s="10"/>
      <c r="BEO31" s="10"/>
      <c r="BEP31" s="10"/>
      <c r="BEQ31" s="10"/>
      <c r="BER31" s="10"/>
      <c r="BES31" s="10"/>
      <c r="BET31" s="10"/>
      <c r="BEU31" s="10"/>
      <c r="BEV31" s="10"/>
      <c r="BEW31" s="10"/>
      <c r="BEX31" s="10"/>
      <c r="BEY31" s="10"/>
      <c r="BEZ31" s="10"/>
      <c r="BFA31" s="10"/>
      <c r="BFB31" s="10"/>
      <c r="BFC31" s="10"/>
      <c r="BFD31" s="10"/>
      <c r="BFE31" s="10"/>
      <c r="BFF31" s="10"/>
      <c r="BFG31" s="10"/>
      <c r="BFH31" s="10"/>
      <c r="BFI31" s="10"/>
      <c r="BFJ31" s="10"/>
      <c r="BFK31" s="10"/>
      <c r="BFL31" s="10"/>
      <c r="BFM31" s="10"/>
      <c r="BFN31" s="10"/>
      <c r="BFO31" s="10"/>
      <c r="BFP31" s="10"/>
      <c r="BFQ31" s="10"/>
      <c r="BFR31" s="10"/>
      <c r="BFS31" s="10"/>
      <c r="BFT31" s="10"/>
      <c r="BFU31" s="10"/>
      <c r="BFV31" s="10"/>
      <c r="BFW31" s="10"/>
      <c r="BFX31" s="10"/>
      <c r="BFY31" s="10"/>
      <c r="BFZ31" s="10"/>
      <c r="BGA31" s="10"/>
      <c r="BGB31" s="10"/>
      <c r="BGC31" s="10"/>
      <c r="BGD31" s="10"/>
      <c r="BGE31" s="10"/>
      <c r="BGF31" s="10"/>
      <c r="BGG31" s="10"/>
      <c r="BGH31" s="10"/>
      <c r="BGI31" s="10"/>
      <c r="BGJ31" s="10"/>
      <c r="BGK31" s="10"/>
      <c r="BGL31" s="10"/>
      <c r="BGM31" s="10"/>
      <c r="BGN31" s="10"/>
      <c r="BGO31" s="10"/>
      <c r="BGP31" s="10"/>
      <c r="BGQ31" s="10"/>
      <c r="BGR31" s="10"/>
      <c r="BGS31" s="10"/>
      <c r="BGT31" s="10"/>
      <c r="BGU31" s="10"/>
      <c r="BGV31" s="10"/>
      <c r="BGW31" s="10"/>
      <c r="BGX31" s="10"/>
      <c r="BGY31" s="10"/>
      <c r="BGZ31" s="10"/>
      <c r="BHA31" s="10"/>
      <c r="BHB31" s="10"/>
      <c r="BHC31" s="10"/>
      <c r="BHD31" s="10"/>
      <c r="BHE31" s="10"/>
      <c r="BHF31" s="10"/>
      <c r="BHG31" s="10"/>
      <c r="BHH31" s="10"/>
      <c r="BHI31" s="10"/>
      <c r="BHJ31" s="10"/>
      <c r="BHK31" s="10"/>
      <c r="BHL31" s="10"/>
      <c r="BHM31" s="10"/>
      <c r="BHN31" s="10"/>
      <c r="BHO31" s="10"/>
      <c r="BHP31" s="10"/>
      <c r="BHQ31" s="10"/>
      <c r="BHR31" s="10"/>
      <c r="BHS31" s="10"/>
      <c r="BHT31" s="10"/>
      <c r="BHU31" s="10"/>
      <c r="BHV31" s="10"/>
      <c r="BHW31" s="10"/>
      <c r="BHX31" s="10"/>
      <c r="BHY31" s="10"/>
      <c r="BHZ31" s="10"/>
      <c r="BIA31" s="10"/>
      <c r="BIB31" s="10"/>
      <c r="BIC31" s="10"/>
      <c r="BID31" s="10"/>
      <c r="BIE31" s="10"/>
      <c r="BIF31" s="10"/>
      <c r="BIG31" s="10"/>
      <c r="BIH31" s="10"/>
      <c r="BII31" s="10"/>
      <c r="BIJ31" s="10"/>
      <c r="BIK31" s="10"/>
      <c r="BIL31" s="10"/>
      <c r="BIM31" s="10"/>
      <c r="BIN31" s="10"/>
      <c r="BIO31" s="10"/>
      <c r="BIP31" s="10"/>
      <c r="BIQ31" s="10"/>
      <c r="BIR31" s="10"/>
      <c r="BIS31" s="10"/>
      <c r="BIT31" s="10"/>
      <c r="BIU31" s="10"/>
      <c r="BIV31" s="10"/>
      <c r="BIW31" s="10"/>
      <c r="BIX31" s="10"/>
      <c r="BIY31" s="10"/>
      <c r="BIZ31" s="10"/>
      <c r="BJA31" s="10"/>
      <c r="BJB31" s="10"/>
      <c r="BJC31" s="10"/>
      <c r="BJD31" s="10"/>
      <c r="BJE31" s="10"/>
      <c r="BJF31" s="10"/>
      <c r="BJG31" s="10"/>
      <c r="BJH31" s="10"/>
      <c r="BJI31" s="10"/>
      <c r="BJJ31" s="10"/>
      <c r="BJK31" s="10"/>
      <c r="BJL31" s="10"/>
      <c r="BJM31" s="10"/>
      <c r="BJN31" s="10"/>
      <c r="BJO31" s="10"/>
      <c r="BJP31" s="10"/>
      <c r="BJQ31" s="10"/>
      <c r="BJR31" s="10"/>
      <c r="BJS31" s="10"/>
      <c r="BJT31" s="10"/>
      <c r="BJU31" s="10"/>
      <c r="BJV31" s="10"/>
      <c r="BJW31" s="10"/>
      <c r="BJX31" s="10"/>
      <c r="BJY31" s="10"/>
      <c r="BJZ31" s="10"/>
      <c r="BKA31" s="10"/>
      <c r="BKB31" s="10"/>
      <c r="BKC31" s="10"/>
      <c r="BKD31" s="10"/>
      <c r="BKE31" s="10"/>
      <c r="BKF31" s="10"/>
      <c r="BKG31" s="10"/>
      <c r="BKH31" s="10"/>
      <c r="BKI31" s="10"/>
      <c r="BKJ31" s="10"/>
      <c r="BKK31" s="10"/>
      <c r="BKL31" s="10"/>
      <c r="BKM31" s="10"/>
      <c r="BKN31" s="10"/>
      <c r="BKO31" s="10"/>
      <c r="BKP31" s="10"/>
      <c r="BKQ31" s="10"/>
      <c r="BKR31" s="10"/>
      <c r="BKS31" s="10"/>
      <c r="BKT31" s="10"/>
      <c r="BKU31" s="10"/>
      <c r="BKV31" s="10"/>
      <c r="BKW31" s="10"/>
      <c r="BKX31" s="10"/>
      <c r="BKY31" s="10"/>
      <c r="BKZ31" s="10"/>
      <c r="BLA31" s="10"/>
      <c r="BLB31" s="10"/>
      <c r="BLC31" s="10"/>
      <c r="BLD31" s="10"/>
      <c r="BLE31" s="10"/>
      <c r="BLF31" s="10"/>
      <c r="BLG31" s="10"/>
      <c r="BLH31" s="10"/>
      <c r="BLI31" s="10"/>
      <c r="BLJ31" s="10"/>
      <c r="BLK31" s="10"/>
      <c r="BLL31" s="10"/>
      <c r="BLM31" s="10"/>
      <c r="BLN31" s="10"/>
      <c r="BLO31" s="10"/>
      <c r="BLP31" s="10"/>
      <c r="BLQ31" s="10"/>
      <c r="BLR31" s="10"/>
      <c r="BLS31" s="10"/>
      <c r="BLT31" s="10"/>
      <c r="BLU31" s="10"/>
      <c r="BLV31" s="10"/>
      <c r="BLW31" s="10"/>
      <c r="BLX31" s="10"/>
      <c r="BLY31" s="10"/>
      <c r="BLZ31" s="10"/>
      <c r="BMA31" s="10"/>
      <c r="BMB31" s="10"/>
      <c r="BMC31" s="10"/>
      <c r="BMD31" s="10"/>
      <c r="BME31" s="10"/>
      <c r="BMF31" s="10"/>
      <c r="BMG31" s="10"/>
      <c r="BMH31" s="10"/>
      <c r="BMI31" s="10"/>
      <c r="BMJ31" s="10"/>
      <c r="BMK31" s="10"/>
      <c r="BML31" s="10"/>
      <c r="BMM31" s="10"/>
      <c r="BMN31" s="10"/>
      <c r="BMO31" s="10"/>
      <c r="BMP31" s="10"/>
      <c r="BMQ31" s="10"/>
      <c r="BMR31" s="10"/>
      <c r="BMS31" s="10"/>
      <c r="BMT31" s="10"/>
      <c r="BMU31" s="10"/>
      <c r="BMV31" s="10"/>
      <c r="BMW31" s="10"/>
      <c r="BMX31" s="10"/>
      <c r="BMY31" s="10"/>
      <c r="BMZ31" s="10"/>
      <c r="BNA31" s="10"/>
      <c r="BNB31" s="10"/>
      <c r="BNC31" s="10"/>
      <c r="BND31" s="10"/>
      <c r="BNE31" s="10"/>
      <c r="BNF31" s="10"/>
      <c r="BNG31" s="10"/>
      <c r="BNH31" s="10"/>
      <c r="BNI31" s="10"/>
      <c r="BNJ31" s="10"/>
      <c r="BNK31" s="10"/>
      <c r="BNL31" s="10"/>
      <c r="BNM31" s="10"/>
      <c r="BNN31" s="10"/>
      <c r="BNO31" s="10"/>
      <c r="BNP31" s="10"/>
      <c r="BNQ31" s="10"/>
      <c r="BNR31" s="10"/>
      <c r="BNS31" s="10"/>
      <c r="BNT31" s="10"/>
      <c r="BNU31" s="10"/>
      <c r="BNV31" s="10"/>
      <c r="BNW31" s="10"/>
      <c r="BNX31" s="10"/>
      <c r="BNY31" s="10"/>
      <c r="BNZ31" s="10"/>
      <c r="BOA31" s="10"/>
      <c r="BOB31" s="10"/>
      <c r="BOC31" s="10"/>
      <c r="BOD31" s="10"/>
      <c r="BOE31" s="10"/>
      <c r="BOF31" s="10"/>
      <c r="BOG31" s="10"/>
      <c r="BOH31" s="10"/>
      <c r="BOI31" s="10"/>
      <c r="BOJ31" s="10"/>
      <c r="BOK31" s="10"/>
      <c r="BOL31" s="10"/>
      <c r="BOM31" s="10"/>
      <c r="BON31" s="10"/>
      <c r="BOO31" s="10"/>
      <c r="BOP31" s="10"/>
      <c r="BOQ31" s="10"/>
      <c r="BOR31" s="10"/>
      <c r="BOS31" s="10"/>
      <c r="BOT31" s="10"/>
      <c r="BOU31" s="10"/>
      <c r="BOV31" s="10"/>
      <c r="BOW31" s="10"/>
      <c r="BOX31" s="10"/>
      <c r="BOY31" s="10"/>
      <c r="BOZ31" s="10"/>
      <c r="BPA31" s="10"/>
      <c r="BPB31" s="10"/>
      <c r="BPC31" s="10"/>
      <c r="BPD31" s="10"/>
      <c r="BPE31" s="10"/>
      <c r="BPF31" s="10"/>
      <c r="BPG31" s="10"/>
      <c r="BPH31" s="10"/>
      <c r="BPI31" s="10"/>
      <c r="BPJ31" s="10"/>
      <c r="BPK31" s="10"/>
      <c r="BPL31" s="10"/>
      <c r="BPM31" s="10"/>
      <c r="BPN31" s="10"/>
      <c r="BPO31" s="10"/>
      <c r="BPP31" s="10"/>
      <c r="BPQ31" s="10"/>
      <c r="BPR31" s="10"/>
      <c r="BPS31" s="10"/>
      <c r="BPT31" s="10"/>
      <c r="BPU31" s="10"/>
      <c r="BPV31" s="10"/>
      <c r="BPW31" s="10"/>
      <c r="BPX31" s="10"/>
      <c r="BPY31" s="10"/>
      <c r="BPZ31" s="10"/>
      <c r="BQA31" s="10"/>
      <c r="BQB31" s="10"/>
      <c r="BQC31" s="10"/>
      <c r="BQD31" s="10"/>
      <c r="BQE31" s="10"/>
      <c r="BQF31" s="10"/>
      <c r="BQG31" s="10"/>
      <c r="BQH31" s="10"/>
      <c r="BQI31" s="10"/>
      <c r="BQJ31" s="10"/>
      <c r="BQK31" s="10"/>
      <c r="BQL31" s="10"/>
      <c r="BQM31" s="10"/>
      <c r="BQN31" s="10"/>
      <c r="BQO31" s="10"/>
      <c r="BQP31" s="10"/>
      <c r="BQQ31" s="10"/>
      <c r="BQR31" s="10"/>
      <c r="BQS31" s="10"/>
      <c r="BQT31" s="10"/>
      <c r="BQU31" s="10"/>
      <c r="BQV31" s="10"/>
      <c r="BQW31" s="10"/>
      <c r="BQX31" s="10"/>
      <c r="BQY31" s="10"/>
      <c r="BQZ31" s="10"/>
      <c r="BRA31" s="10"/>
      <c r="BRB31" s="10"/>
      <c r="BRC31" s="10"/>
      <c r="BRD31" s="10"/>
      <c r="BRE31" s="10"/>
      <c r="BRF31" s="10"/>
      <c r="BRG31" s="10"/>
      <c r="BRH31" s="10"/>
      <c r="BRI31" s="10"/>
      <c r="BRJ31" s="10"/>
      <c r="BRK31" s="10"/>
      <c r="BRL31" s="10"/>
      <c r="BRM31" s="10"/>
      <c r="BRN31" s="10"/>
      <c r="BRO31" s="10"/>
      <c r="BRP31" s="10"/>
      <c r="BRQ31" s="10"/>
      <c r="BRR31" s="10"/>
      <c r="BRS31" s="10"/>
      <c r="BRT31" s="10"/>
      <c r="BRU31" s="10"/>
      <c r="BRV31" s="10"/>
      <c r="BRW31" s="10"/>
      <c r="BRX31" s="10"/>
      <c r="BRY31" s="10"/>
      <c r="BRZ31" s="10"/>
      <c r="BSA31" s="10"/>
      <c r="BSB31" s="10"/>
      <c r="BSC31" s="10"/>
      <c r="BSD31" s="10"/>
      <c r="BSE31" s="10"/>
      <c r="BSF31" s="10"/>
      <c r="BSG31" s="10"/>
      <c r="BSH31" s="10"/>
      <c r="BSI31" s="10"/>
      <c r="BSJ31" s="10"/>
      <c r="BSK31" s="10"/>
      <c r="BSL31" s="10"/>
      <c r="BSM31" s="10"/>
      <c r="BSN31" s="10"/>
      <c r="BSO31" s="10"/>
      <c r="BSP31" s="10"/>
      <c r="BSQ31" s="10"/>
      <c r="BSR31" s="10"/>
      <c r="BSS31" s="10"/>
      <c r="BST31" s="10"/>
      <c r="BSU31" s="10"/>
      <c r="BSV31" s="10"/>
      <c r="BSW31" s="10"/>
      <c r="BSX31" s="10"/>
      <c r="BSY31" s="10"/>
      <c r="BSZ31" s="10"/>
      <c r="BTA31" s="10"/>
      <c r="BTB31" s="10"/>
      <c r="BTC31" s="10"/>
      <c r="BTD31" s="10"/>
      <c r="BTE31" s="10"/>
      <c r="BTF31" s="10"/>
      <c r="BTG31" s="10"/>
      <c r="BTH31" s="10"/>
      <c r="BTI31" s="10"/>
      <c r="BTJ31" s="10"/>
      <c r="BTK31" s="10"/>
      <c r="BTL31" s="10"/>
      <c r="BTM31" s="10"/>
      <c r="BTN31" s="10"/>
      <c r="BTO31" s="10"/>
      <c r="BTP31" s="10"/>
      <c r="BTQ31" s="10"/>
      <c r="BTR31" s="10"/>
      <c r="BTS31" s="10"/>
      <c r="BTT31" s="10"/>
      <c r="BTU31" s="10"/>
      <c r="BTV31" s="10"/>
      <c r="BTW31" s="10"/>
      <c r="BTX31" s="10"/>
      <c r="BTY31" s="10"/>
      <c r="BTZ31" s="10"/>
      <c r="BUA31" s="10"/>
      <c r="BUB31" s="10"/>
      <c r="BUC31" s="10"/>
      <c r="BUD31" s="10"/>
      <c r="BUE31" s="10"/>
      <c r="BUF31" s="10"/>
      <c r="BUG31" s="10"/>
      <c r="BUH31" s="10"/>
      <c r="BUI31" s="10"/>
      <c r="BUJ31" s="10"/>
      <c r="BUK31" s="10"/>
      <c r="BUL31" s="10"/>
      <c r="BUM31" s="10"/>
      <c r="BUN31" s="10"/>
      <c r="BUO31" s="10"/>
      <c r="BUP31" s="10"/>
      <c r="BUQ31" s="10"/>
      <c r="BUR31" s="10"/>
      <c r="BUS31" s="10"/>
      <c r="BUT31" s="10"/>
      <c r="BUU31" s="10"/>
      <c r="BUV31" s="10"/>
      <c r="BUW31" s="10"/>
      <c r="BUX31" s="10"/>
      <c r="BUY31" s="10"/>
      <c r="BUZ31" s="10"/>
      <c r="BVA31" s="10"/>
      <c r="BVB31" s="10"/>
      <c r="BVC31" s="10"/>
      <c r="BVD31" s="10"/>
      <c r="BVE31" s="10"/>
      <c r="BVF31" s="10"/>
      <c r="BVG31" s="10"/>
      <c r="BVH31" s="10"/>
      <c r="BVI31" s="10"/>
      <c r="BVJ31" s="10"/>
      <c r="BVK31" s="10"/>
      <c r="BVL31" s="10"/>
      <c r="BVM31" s="10"/>
      <c r="BVN31" s="10"/>
      <c r="BVO31" s="10"/>
      <c r="BVP31" s="10"/>
      <c r="BVQ31" s="10"/>
      <c r="BVR31" s="10"/>
      <c r="BVS31" s="10"/>
      <c r="BVT31" s="10"/>
      <c r="BVU31" s="10"/>
      <c r="BVV31" s="10"/>
      <c r="BVW31" s="10"/>
      <c r="BVX31" s="10"/>
      <c r="BVY31" s="10"/>
      <c r="BVZ31" s="10"/>
      <c r="BWA31" s="10"/>
      <c r="BWB31" s="10"/>
      <c r="BWC31" s="10"/>
      <c r="BWD31" s="10"/>
      <c r="BWE31" s="10"/>
      <c r="BWF31" s="10"/>
      <c r="BWG31" s="10"/>
      <c r="BWH31" s="10"/>
      <c r="BWI31" s="10"/>
      <c r="BWJ31" s="10"/>
      <c r="BWK31" s="10"/>
      <c r="BWL31" s="10"/>
      <c r="BWM31" s="10"/>
      <c r="BWN31" s="10"/>
      <c r="BWO31" s="10"/>
      <c r="BWP31" s="10"/>
      <c r="BWQ31" s="10"/>
      <c r="BWR31" s="10"/>
      <c r="BWS31" s="10"/>
      <c r="BWT31" s="10"/>
      <c r="BWU31" s="10"/>
      <c r="BWV31" s="10"/>
      <c r="BWW31" s="10"/>
      <c r="BWX31" s="10"/>
      <c r="BWY31" s="10"/>
      <c r="BWZ31" s="10"/>
      <c r="BXA31" s="10"/>
      <c r="BXB31" s="10"/>
      <c r="BXC31" s="10"/>
      <c r="BXD31" s="10"/>
      <c r="BXE31" s="10"/>
      <c r="BXF31" s="10"/>
      <c r="BXG31" s="10"/>
      <c r="BXH31" s="10"/>
      <c r="BXI31" s="10"/>
      <c r="BXJ31" s="10"/>
      <c r="BXK31" s="10"/>
      <c r="BXL31" s="10"/>
      <c r="BXM31" s="10"/>
      <c r="BXN31" s="10"/>
      <c r="BXO31" s="10"/>
      <c r="BXP31" s="10"/>
      <c r="BXQ31" s="10"/>
      <c r="BXR31" s="10"/>
      <c r="BXS31" s="10"/>
      <c r="BXT31" s="10"/>
      <c r="BXU31" s="10"/>
      <c r="BXV31" s="10"/>
      <c r="BXW31" s="10"/>
      <c r="BXX31" s="10"/>
      <c r="BXY31" s="10"/>
      <c r="BXZ31" s="10"/>
      <c r="BYA31" s="10"/>
      <c r="BYB31" s="10"/>
      <c r="BYC31" s="10"/>
      <c r="BYD31" s="10"/>
      <c r="BYE31" s="10"/>
      <c r="BYF31" s="10"/>
      <c r="BYG31" s="10"/>
      <c r="BYH31" s="10"/>
      <c r="BYI31" s="10"/>
      <c r="BYJ31" s="10"/>
      <c r="BYK31" s="10"/>
      <c r="BYL31" s="10"/>
      <c r="BYM31" s="10"/>
      <c r="BYN31" s="10"/>
      <c r="BYO31" s="10"/>
      <c r="BYP31" s="10"/>
      <c r="BYQ31" s="10"/>
      <c r="BYR31" s="10"/>
      <c r="BYS31" s="10"/>
      <c r="BYT31" s="10"/>
      <c r="BYU31" s="10"/>
      <c r="BYV31" s="10"/>
      <c r="BYW31" s="10"/>
      <c r="BYX31" s="10"/>
      <c r="BYY31" s="10"/>
      <c r="BYZ31" s="10"/>
      <c r="BZA31" s="10"/>
      <c r="BZB31" s="10"/>
      <c r="BZC31" s="10"/>
      <c r="BZD31" s="10"/>
      <c r="BZE31" s="10"/>
      <c r="BZF31" s="10"/>
      <c r="BZG31" s="10"/>
      <c r="BZH31" s="10"/>
      <c r="BZI31" s="10"/>
      <c r="BZJ31" s="10"/>
      <c r="BZK31" s="10"/>
      <c r="BZL31" s="10"/>
      <c r="BZM31" s="10"/>
      <c r="BZN31" s="10"/>
      <c r="BZO31" s="10"/>
      <c r="BZP31" s="10"/>
      <c r="BZQ31" s="10"/>
      <c r="BZR31" s="10"/>
      <c r="BZS31" s="10"/>
      <c r="BZT31" s="10"/>
      <c r="BZU31" s="10"/>
      <c r="BZV31" s="10"/>
      <c r="BZW31" s="10"/>
      <c r="BZX31" s="10"/>
      <c r="BZY31" s="10"/>
      <c r="BZZ31" s="10"/>
      <c r="CAA31" s="10"/>
      <c r="CAB31" s="10"/>
      <c r="CAC31" s="10"/>
      <c r="CAD31" s="10"/>
      <c r="CAE31" s="10"/>
      <c r="CAF31" s="10"/>
      <c r="CAG31" s="10"/>
      <c r="CAH31" s="10"/>
      <c r="CAI31" s="10"/>
      <c r="CAJ31" s="10"/>
      <c r="CAK31" s="10"/>
      <c r="CAL31" s="10"/>
      <c r="CAM31" s="10"/>
      <c r="CAN31" s="10"/>
      <c r="CAO31" s="10"/>
      <c r="CAP31" s="10"/>
      <c r="CAQ31" s="10"/>
      <c r="CAR31" s="10"/>
      <c r="CAS31" s="10"/>
      <c r="CAT31" s="10"/>
      <c r="CAU31" s="10"/>
      <c r="CAV31" s="10"/>
      <c r="CAW31" s="10"/>
      <c r="CAX31" s="10"/>
      <c r="CAY31" s="10"/>
      <c r="CAZ31" s="10"/>
      <c r="CBA31" s="10"/>
      <c r="CBB31" s="10"/>
      <c r="CBC31" s="10"/>
      <c r="CBD31" s="10"/>
      <c r="CBE31" s="10"/>
      <c r="CBF31" s="10"/>
      <c r="CBG31" s="10"/>
      <c r="CBH31" s="10"/>
      <c r="CBI31" s="10"/>
      <c r="CBJ31" s="10"/>
      <c r="CBK31" s="10"/>
      <c r="CBL31" s="10"/>
      <c r="CBM31" s="10"/>
      <c r="CBN31" s="10"/>
      <c r="CBO31" s="10"/>
      <c r="CBP31" s="10"/>
      <c r="CBQ31" s="10"/>
      <c r="CBR31" s="10"/>
      <c r="CBS31" s="10"/>
      <c r="CBT31" s="10"/>
      <c r="CBU31" s="10"/>
      <c r="CBV31" s="10"/>
      <c r="CBW31" s="10"/>
      <c r="CBX31" s="10"/>
      <c r="CBY31" s="10"/>
      <c r="CBZ31" s="10"/>
      <c r="CCA31" s="10"/>
      <c r="CCB31" s="10"/>
      <c r="CCC31" s="10"/>
      <c r="CCD31" s="10"/>
      <c r="CCE31" s="10"/>
      <c r="CCF31" s="10"/>
      <c r="CCG31" s="10"/>
      <c r="CCH31" s="10"/>
      <c r="CCI31" s="10"/>
      <c r="CCJ31" s="10"/>
      <c r="CCK31" s="10"/>
      <c r="CCL31" s="10"/>
      <c r="CCM31" s="10"/>
      <c r="CCN31" s="10"/>
      <c r="CCO31" s="10"/>
      <c r="CCP31" s="10"/>
      <c r="CCQ31" s="10"/>
      <c r="CCR31" s="10"/>
      <c r="CCS31" s="10"/>
      <c r="CCT31" s="10"/>
      <c r="CCU31" s="10"/>
      <c r="CCV31" s="10"/>
      <c r="CCW31" s="10"/>
      <c r="CCX31" s="10"/>
      <c r="CCY31" s="10"/>
      <c r="CCZ31" s="10"/>
      <c r="CDA31" s="10"/>
      <c r="CDB31" s="10"/>
      <c r="CDC31" s="10"/>
      <c r="CDD31" s="10"/>
      <c r="CDE31" s="10"/>
      <c r="CDF31" s="10"/>
      <c r="CDG31" s="10"/>
      <c r="CDH31" s="10"/>
      <c r="CDI31" s="10"/>
      <c r="CDJ31" s="10"/>
      <c r="CDK31" s="10"/>
      <c r="CDL31" s="10"/>
      <c r="CDM31" s="10"/>
      <c r="CDN31" s="10"/>
      <c r="CDO31" s="10"/>
      <c r="CDP31" s="10"/>
      <c r="CDQ31" s="10"/>
      <c r="CDR31" s="10"/>
      <c r="CDS31" s="10"/>
      <c r="CDT31" s="10"/>
      <c r="CDU31" s="10"/>
      <c r="CDV31" s="10"/>
      <c r="CDW31" s="10"/>
      <c r="CDX31" s="10"/>
      <c r="CDY31" s="10"/>
      <c r="CDZ31" s="10"/>
      <c r="CEA31" s="10"/>
      <c r="CEB31" s="10"/>
      <c r="CEC31" s="10"/>
      <c r="CED31" s="10"/>
      <c r="CEE31" s="10"/>
      <c r="CEF31" s="10"/>
      <c r="CEG31" s="10"/>
      <c r="CEH31" s="10"/>
      <c r="CEI31" s="10"/>
      <c r="CEJ31" s="10"/>
      <c r="CEK31" s="10"/>
      <c r="CEL31" s="10"/>
      <c r="CEM31" s="10"/>
      <c r="CEN31" s="10"/>
      <c r="CEO31" s="10"/>
      <c r="CEP31" s="10"/>
      <c r="CEQ31" s="10"/>
      <c r="CER31" s="10"/>
      <c r="CES31" s="10"/>
      <c r="CET31" s="10"/>
      <c r="CEU31" s="10"/>
      <c r="CEV31" s="10"/>
      <c r="CEW31" s="10"/>
      <c r="CEX31" s="10"/>
      <c r="CEY31" s="10"/>
      <c r="CEZ31" s="10"/>
      <c r="CFA31" s="10"/>
      <c r="CFB31" s="10"/>
      <c r="CFC31" s="10"/>
      <c r="CFD31" s="10"/>
      <c r="CFE31" s="10"/>
      <c r="CFF31" s="10"/>
      <c r="CFG31" s="10"/>
      <c r="CFH31" s="10"/>
      <c r="CFI31" s="10"/>
      <c r="CFJ31" s="10"/>
      <c r="CFK31" s="10"/>
      <c r="CFL31" s="10"/>
      <c r="CFM31" s="10"/>
      <c r="CFN31" s="10"/>
      <c r="CFO31" s="10"/>
      <c r="CFP31" s="10"/>
      <c r="CFQ31" s="10"/>
      <c r="CFR31" s="10"/>
      <c r="CFS31" s="10"/>
      <c r="CFT31" s="10"/>
      <c r="CFU31" s="10"/>
      <c r="CFV31" s="10"/>
      <c r="CFW31" s="10"/>
      <c r="CFX31" s="10"/>
      <c r="CFY31" s="10"/>
      <c r="CFZ31" s="10"/>
      <c r="CGA31" s="10"/>
      <c r="CGB31" s="10"/>
      <c r="CGC31" s="10"/>
      <c r="CGD31" s="10"/>
      <c r="CGE31" s="10"/>
      <c r="CGF31" s="10"/>
      <c r="CGG31" s="10"/>
      <c r="CGH31" s="10"/>
      <c r="CGI31" s="10"/>
      <c r="CGJ31" s="10"/>
      <c r="CGK31" s="10"/>
      <c r="CGL31" s="10"/>
      <c r="CGM31" s="10"/>
      <c r="CGN31" s="10"/>
      <c r="CGO31" s="10"/>
      <c r="CGP31" s="10"/>
      <c r="CGQ31" s="10"/>
      <c r="CGR31" s="10"/>
      <c r="CGS31" s="10"/>
      <c r="CGT31" s="10"/>
      <c r="CGU31" s="10"/>
      <c r="CGV31" s="10"/>
      <c r="CGW31" s="10"/>
      <c r="CGX31" s="10"/>
      <c r="CGY31" s="10"/>
      <c r="CGZ31" s="10"/>
      <c r="CHA31" s="10"/>
      <c r="CHB31" s="10"/>
      <c r="CHC31" s="10"/>
      <c r="CHD31" s="10"/>
      <c r="CHE31" s="10"/>
      <c r="CHF31" s="10"/>
      <c r="CHG31" s="10"/>
      <c r="CHH31" s="10"/>
      <c r="CHI31" s="10"/>
      <c r="CHJ31" s="10"/>
      <c r="CHK31" s="10"/>
      <c r="CHL31" s="10"/>
      <c r="CHM31" s="10"/>
      <c r="CHN31" s="10"/>
      <c r="CHO31" s="10"/>
      <c r="CHP31" s="10"/>
      <c r="CHQ31" s="10"/>
      <c r="CHR31" s="10"/>
      <c r="CHS31" s="10"/>
      <c r="CHT31" s="10"/>
      <c r="CHU31" s="10"/>
      <c r="CHV31" s="10"/>
      <c r="CHW31" s="10"/>
      <c r="CHX31" s="10"/>
      <c r="CHY31" s="10"/>
      <c r="CHZ31" s="10"/>
      <c r="CIA31" s="10"/>
      <c r="CIB31" s="10"/>
      <c r="CIC31" s="10"/>
      <c r="CID31" s="10"/>
      <c r="CIE31" s="10"/>
      <c r="CIF31" s="10"/>
      <c r="CIG31" s="10"/>
      <c r="CIH31" s="10"/>
      <c r="CII31" s="10"/>
      <c r="CIJ31" s="10"/>
      <c r="CIK31" s="10"/>
      <c r="CIL31" s="10"/>
      <c r="CIM31" s="10"/>
      <c r="CIN31" s="10"/>
      <c r="CIO31" s="10"/>
      <c r="CIP31" s="10"/>
      <c r="CIQ31" s="10"/>
      <c r="CIR31" s="10"/>
      <c r="CIS31" s="10"/>
      <c r="CIT31" s="10"/>
      <c r="CIU31" s="10"/>
      <c r="CIV31" s="10"/>
      <c r="CIW31" s="10"/>
      <c r="CIX31" s="10"/>
      <c r="CIY31" s="10"/>
      <c r="CIZ31" s="10"/>
      <c r="CJA31" s="10"/>
      <c r="CJB31" s="10"/>
      <c r="CJC31" s="10"/>
      <c r="CJD31" s="10"/>
      <c r="CJE31" s="10"/>
      <c r="CJF31" s="10"/>
      <c r="CJG31" s="10"/>
      <c r="CJH31" s="10"/>
      <c r="CJI31" s="10"/>
      <c r="CJJ31" s="10"/>
      <c r="CJK31" s="10"/>
      <c r="CJL31" s="10"/>
      <c r="CJM31" s="10"/>
      <c r="CJN31" s="10"/>
      <c r="CJO31" s="10"/>
      <c r="CJP31" s="10"/>
      <c r="CJQ31" s="10"/>
      <c r="CJR31" s="10"/>
      <c r="CJS31" s="10"/>
      <c r="CJT31" s="10"/>
      <c r="CJU31" s="10"/>
      <c r="CJV31" s="10"/>
      <c r="CJW31" s="10"/>
      <c r="CJX31" s="10"/>
      <c r="CJY31" s="10"/>
      <c r="CJZ31" s="10"/>
      <c r="CKA31" s="10"/>
      <c r="CKB31" s="10"/>
      <c r="CKC31" s="10"/>
      <c r="CKD31" s="10"/>
      <c r="CKE31" s="10"/>
      <c r="CKF31" s="10"/>
      <c r="CKG31" s="10"/>
      <c r="CKH31" s="10"/>
      <c r="CKI31" s="10"/>
      <c r="CKJ31" s="10"/>
      <c r="CKK31" s="10"/>
      <c r="CKL31" s="10"/>
      <c r="CKM31" s="10"/>
      <c r="CKN31" s="10"/>
      <c r="CKO31" s="10"/>
      <c r="CKP31" s="10"/>
      <c r="CKQ31" s="10"/>
      <c r="CKR31" s="10"/>
      <c r="CKS31" s="10"/>
      <c r="CKT31" s="10"/>
      <c r="CKU31" s="10"/>
      <c r="CKV31" s="10"/>
      <c r="CKW31" s="10"/>
      <c r="CKX31" s="10"/>
      <c r="CKY31" s="10"/>
      <c r="CKZ31" s="10"/>
      <c r="CLA31" s="10"/>
      <c r="CLB31" s="10"/>
      <c r="CLC31" s="10"/>
      <c r="CLD31" s="10"/>
      <c r="CLE31" s="10"/>
      <c r="CLF31" s="10"/>
      <c r="CLG31" s="10"/>
      <c r="CLH31" s="10"/>
      <c r="CLI31" s="10"/>
      <c r="CLJ31" s="10"/>
      <c r="CLK31" s="10"/>
      <c r="CLL31" s="10"/>
      <c r="CLM31" s="10"/>
      <c r="CLN31" s="10"/>
      <c r="CLO31" s="10"/>
      <c r="CLP31" s="10"/>
      <c r="CLQ31" s="10"/>
      <c r="CLR31" s="10"/>
      <c r="CLS31" s="10"/>
      <c r="CLT31" s="10"/>
      <c r="CLU31" s="10"/>
      <c r="CLV31" s="10"/>
      <c r="CLW31" s="10"/>
      <c r="CLX31" s="10"/>
      <c r="CLY31" s="10"/>
      <c r="CLZ31" s="10"/>
      <c r="CMA31" s="10"/>
      <c r="CMB31" s="10"/>
      <c r="CMC31" s="10"/>
      <c r="CMD31" s="10"/>
      <c r="CME31" s="10"/>
      <c r="CMF31" s="10"/>
      <c r="CMG31" s="10"/>
      <c r="CMH31" s="10"/>
      <c r="CMI31" s="10"/>
      <c r="CMJ31" s="10"/>
      <c r="CMK31" s="10"/>
      <c r="CML31" s="10"/>
      <c r="CMM31" s="10"/>
      <c r="CMN31" s="10"/>
      <c r="CMO31" s="10"/>
      <c r="CMP31" s="10"/>
      <c r="CMQ31" s="10"/>
      <c r="CMR31" s="10"/>
      <c r="CMS31" s="10"/>
      <c r="CMT31" s="10"/>
      <c r="CMU31" s="10"/>
      <c r="CMV31" s="10"/>
      <c r="CMW31" s="10"/>
      <c r="CMX31" s="10"/>
      <c r="CMY31" s="10"/>
      <c r="CMZ31" s="10"/>
      <c r="CNA31" s="10"/>
      <c r="CNB31" s="10"/>
      <c r="CNC31" s="10"/>
      <c r="CND31" s="10"/>
      <c r="CNE31" s="10"/>
      <c r="CNF31" s="10"/>
      <c r="CNG31" s="10"/>
      <c r="CNH31" s="10"/>
      <c r="CNI31" s="10"/>
      <c r="CNJ31" s="10"/>
      <c r="CNK31" s="10"/>
      <c r="CNL31" s="10"/>
      <c r="CNM31" s="10"/>
      <c r="CNN31" s="10"/>
      <c r="CNO31" s="10"/>
      <c r="CNP31" s="10"/>
      <c r="CNQ31" s="10"/>
      <c r="CNR31" s="10"/>
      <c r="CNS31" s="10"/>
      <c r="CNT31" s="10"/>
      <c r="CNU31" s="10"/>
      <c r="CNV31" s="10"/>
      <c r="CNW31" s="10"/>
      <c r="CNX31" s="10"/>
      <c r="CNY31" s="10"/>
      <c r="CNZ31" s="10"/>
      <c r="COA31" s="10"/>
      <c r="COB31" s="10"/>
      <c r="COC31" s="10"/>
      <c r="COD31" s="10"/>
      <c r="COE31" s="10"/>
      <c r="COF31" s="10"/>
      <c r="COG31" s="10"/>
      <c r="COH31" s="10"/>
      <c r="COI31" s="10"/>
      <c r="COJ31" s="10"/>
      <c r="COK31" s="10"/>
      <c r="COL31" s="10"/>
      <c r="COM31" s="10"/>
      <c r="CON31" s="10"/>
      <c r="COO31" s="10"/>
      <c r="COP31" s="10"/>
      <c r="COQ31" s="10"/>
      <c r="COR31" s="10"/>
      <c r="COS31" s="10"/>
      <c r="COT31" s="10"/>
      <c r="COU31" s="10"/>
      <c r="COV31" s="10"/>
      <c r="COW31" s="10"/>
      <c r="COX31" s="10"/>
      <c r="COY31" s="10"/>
      <c r="COZ31" s="10"/>
      <c r="CPA31" s="10"/>
      <c r="CPB31" s="10"/>
      <c r="CPC31" s="10"/>
      <c r="CPD31" s="10"/>
      <c r="CPE31" s="10"/>
      <c r="CPF31" s="10"/>
      <c r="CPG31" s="10"/>
      <c r="CPH31" s="10"/>
      <c r="CPI31" s="10"/>
      <c r="CPJ31" s="10"/>
      <c r="CPK31" s="10"/>
      <c r="CPL31" s="10"/>
      <c r="CPM31" s="10"/>
      <c r="CPN31" s="10"/>
      <c r="CPO31" s="10"/>
      <c r="CPP31" s="10"/>
      <c r="CPQ31" s="10"/>
      <c r="CPR31" s="10"/>
      <c r="CPS31" s="10"/>
      <c r="CPT31" s="10"/>
      <c r="CPU31" s="10"/>
      <c r="CPV31" s="10"/>
      <c r="CPW31" s="10"/>
      <c r="CPX31" s="10"/>
      <c r="CPY31" s="10"/>
      <c r="CPZ31" s="10"/>
      <c r="CQA31" s="10"/>
      <c r="CQB31" s="10"/>
      <c r="CQC31" s="10"/>
      <c r="CQD31" s="10"/>
      <c r="CQE31" s="10"/>
      <c r="CQF31" s="10"/>
      <c r="CQG31" s="10"/>
      <c r="CQH31" s="10"/>
      <c r="CQI31" s="10"/>
      <c r="CQJ31" s="10"/>
      <c r="CQK31" s="10"/>
      <c r="CQL31" s="10"/>
      <c r="CQM31" s="10"/>
      <c r="CQN31" s="10"/>
      <c r="CQO31" s="10"/>
      <c r="CQP31" s="10"/>
      <c r="CQQ31" s="10"/>
      <c r="CQR31" s="10"/>
      <c r="CQS31" s="10"/>
      <c r="CQT31" s="10"/>
      <c r="CQU31" s="10"/>
      <c r="CQV31" s="10"/>
      <c r="CQW31" s="10"/>
      <c r="CQX31" s="10"/>
      <c r="CQY31" s="10"/>
      <c r="CQZ31" s="10"/>
      <c r="CRA31" s="10"/>
      <c r="CRB31" s="10"/>
      <c r="CRC31" s="10"/>
      <c r="CRD31" s="10"/>
      <c r="CRE31" s="10"/>
      <c r="CRF31" s="10"/>
      <c r="CRG31" s="10"/>
      <c r="CRH31" s="10"/>
      <c r="CRI31" s="10"/>
      <c r="CRJ31" s="10"/>
      <c r="CRK31" s="10"/>
      <c r="CRL31" s="10"/>
      <c r="CRM31" s="10"/>
      <c r="CRN31" s="10"/>
      <c r="CRO31" s="10"/>
      <c r="CRP31" s="10"/>
      <c r="CRQ31" s="10"/>
      <c r="CRR31" s="10"/>
      <c r="CRS31" s="10"/>
      <c r="CRT31" s="10"/>
      <c r="CRU31" s="10"/>
      <c r="CRV31" s="10"/>
      <c r="CRW31" s="10"/>
      <c r="CRX31" s="10"/>
      <c r="CRY31" s="10"/>
      <c r="CRZ31" s="10"/>
      <c r="CSA31" s="10"/>
      <c r="CSB31" s="10"/>
      <c r="CSC31" s="10"/>
      <c r="CSD31" s="10"/>
      <c r="CSE31" s="10"/>
      <c r="CSF31" s="10"/>
      <c r="CSG31" s="10"/>
      <c r="CSH31" s="10"/>
      <c r="CSI31" s="10"/>
      <c r="CSJ31" s="10"/>
      <c r="CSK31" s="10"/>
      <c r="CSL31" s="10"/>
      <c r="CSM31" s="10"/>
      <c r="CSN31" s="10"/>
      <c r="CSO31" s="10"/>
      <c r="CSP31" s="10"/>
      <c r="CSQ31" s="10"/>
      <c r="CSR31" s="10"/>
      <c r="CSS31" s="10"/>
      <c r="CST31" s="10"/>
      <c r="CSU31" s="10"/>
      <c r="CSV31" s="10"/>
      <c r="CSW31" s="10"/>
      <c r="CSX31" s="10"/>
      <c r="CSY31" s="10"/>
      <c r="CSZ31" s="10"/>
      <c r="CTA31" s="10"/>
      <c r="CTB31" s="10"/>
      <c r="CTC31" s="10"/>
      <c r="CTD31" s="10"/>
      <c r="CTE31" s="10"/>
      <c r="CTF31" s="10"/>
      <c r="CTG31" s="10"/>
      <c r="CTH31" s="10"/>
      <c r="CTI31" s="10"/>
      <c r="CTJ31" s="10"/>
      <c r="CTK31" s="10"/>
      <c r="CTL31" s="10"/>
      <c r="CTM31" s="10"/>
      <c r="CTN31" s="10"/>
      <c r="CTO31" s="10"/>
      <c r="CTP31" s="10"/>
      <c r="CTQ31" s="10"/>
      <c r="CTR31" s="10"/>
      <c r="CTS31" s="10"/>
      <c r="CTT31" s="10"/>
      <c r="CTU31" s="10"/>
      <c r="CTV31" s="10"/>
      <c r="CTW31" s="10"/>
      <c r="CTX31" s="10"/>
      <c r="CTY31" s="10"/>
      <c r="CTZ31" s="10"/>
      <c r="CUA31" s="10"/>
      <c r="CUB31" s="10"/>
      <c r="CUC31" s="10"/>
      <c r="CUD31" s="10"/>
      <c r="CUE31" s="10"/>
      <c r="CUF31" s="10"/>
      <c r="CUG31" s="10"/>
      <c r="CUH31" s="10"/>
      <c r="CUI31" s="10"/>
      <c r="CUJ31" s="10"/>
      <c r="CUK31" s="10"/>
      <c r="CUL31" s="10"/>
      <c r="CUM31" s="10"/>
      <c r="CUN31" s="10"/>
      <c r="CUO31" s="10"/>
      <c r="CUP31" s="10"/>
      <c r="CUQ31" s="10"/>
      <c r="CUR31" s="10"/>
      <c r="CUS31" s="10"/>
      <c r="CUT31" s="10"/>
      <c r="CUU31" s="10"/>
      <c r="CUV31" s="10"/>
      <c r="CUW31" s="10"/>
      <c r="CUX31" s="10"/>
      <c r="CUY31" s="10"/>
      <c r="CUZ31" s="10"/>
      <c r="CVA31" s="10"/>
      <c r="CVB31" s="10"/>
      <c r="CVC31" s="10"/>
      <c r="CVD31" s="10"/>
      <c r="CVE31" s="10"/>
      <c r="CVF31" s="10"/>
      <c r="CVG31" s="10"/>
      <c r="CVH31" s="10"/>
      <c r="CVI31" s="10"/>
      <c r="CVJ31" s="10"/>
      <c r="CVK31" s="10"/>
      <c r="CVL31" s="10"/>
      <c r="CVM31" s="10"/>
      <c r="CVN31" s="10"/>
      <c r="CVO31" s="10"/>
      <c r="CVP31" s="10"/>
      <c r="CVQ31" s="10"/>
      <c r="CVR31" s="10"/>
      <c r="CVS31" s="10"/>
      <c r="CVT31" s="10"/>
      <c r="CVU31" s="10"/>
      <c r="CVV31" s="10"/>
      <c r="CVW31" s="10"/>
      <c r="CVX31" s="10"/>
      <c r="CVY31" s="10"/>
      <c r="CVZ31" s="10"/>
      <c r="CWA31" s="10"/>
      <c r="CWB31" s="10"/>
      <c r="CWC31" s="10"/>
      <c r="CWD31" s="10"/>
      <c r="CWE31" s="10"/>
      <c r="CWF31" s="10"/>
      <c r="CWG31" s="10"/>
      <c r="CWH31" s="10"/>
      <c r="CWI31" s="10"/>
      <c r="CWJ31" s="10"/>
      <c r="CWK31" s="10"/>
      <c r="CWL31" s="10"/>
      <c r="CWM31" s="10"/>
      <c r="CWN31" s="10"/>
      <c r="CWO31" s="10"/>
      <c r="CWP31" s="10"/>
      <c r="CWQ31" s="10"/>
      <c r="CWR31" s="10"/>
      <c r="CWS31" s="10"/>
      <c r="CWT31" s="10"/>
      <c r="CWU31" s="10"/>
      <c r="CWV31" s="10"/>
      <c r="CWW31" s="10"/>
      <c r="CWX31" s="10"/>
      <c r="CWY31" s="10"/>
      <c r="CWZ31" s="10"/>
      <c r="CXA31" s="10"/>
      <c r="CXB31" s="10"/>
      <c r="CXC31" s="10"/>
      <c r="CXD31" s="10"/>
      <c r="CXE31" s="10"/>
      <c r="CXF31" s="10"/>
      <c r="CXG31" s="10"/>
      <c r="CXH31" s="10"/>
      <c r="CXI31" s="10"/>
      <c r="CXJ31" s="10"/>
      <c r="CXK31" s="10"/>
      <c r="CXL31" s="10"/>
      <c r="CXM31" s="10"/>
      <c r="CXN31" s="10"/>
      <c r="CXO31" s="10"/>
      <c r="CXP31" s="10"/>
      <c r="CXQ31" s="10"/>
      <c r="CXR31" s="10"/>
      <c r="CXS31" s="10"/>
      <c r="CXT31" s="10"/>
      <c r="CXU31" s="10"/>
      <c r="CXV31" s="10"/>
      <c r="CXW31" s="10"/>
      <c r="CXX31" s="10"/>
      <c r="CXY31" s="10"/>
      <c r="CXZ31" s="10"/>
      <c r="CYA31" s="10"/>
      <c r="CYB31" s="10"/>
      <c r="CYC31" s="10"/>
      <c r="CYD31" s="10"/>
      <c r="CYE31" s="10"/>
      <c r="CYF31" s="10"/>
      <c r="CYG31" s="10"/>
      <c r="CYH31" s="10"/>
      <c r="CYI31" s="10"/>
      <c r="CYJ31" s="10"/>
      <c r="CYK31" s="10"/>
      <c r="CYL31" s="10"/>
      <c r="CYM31" s="10"/>
      <c r="CYN31" s="10"/>
      <c r="CYO31" s="10"/>
      <c r="CYP31" s="10"/>
      <c r="CYQ31" s="10"/>
      <c r="CYR31" s="10"/>
      <c r="CYS31" s="10"/>
      <c r="CYT31" s="10"/>
      <c r="CYU31" s="10"/>
      <c r="CYV31" s="10"/>
      <c r="CYW31" s="10"/>
      <c r="CYX31" s="10"/>
      <c r="CYY31" s="10"/>
      <c r="CYZ31" s="10"/>
      <c r="CZA31" s="10"/>
      <c r="CZB31" s="10"/>
      <c r="CZC31" s="10"/>
      <c r="CZD31" s="10"/>
      <c r="CZE31" s="10"/>
      <c r="CZF31" s="10"/>
      <c r="CZG31" s="10"/>
      <c r="CZH31" s="10"/>
      <c r="CZI31" s="10"/>
      <c r="CZJ31" s="10"/>
      <c r="CZK31" s="10"/>
      <c r="CZL31" s="10"/>
      <c r="CZM31" s="10"/>
      <c r="CZN31" s="10"/>
      <c r="CZO31" s="10"/>
      <c r="CZP31" s="10"/>
      <c r="CZQ31" s="10"/>
      <c r="CZR31" s="10"/>
      <c r="CZS31" s="10"/>
      <c r="CZT31" s="10"/>
      <c r="CZU31" s="10"/>
      <c r="CZV31" s="10"/>
      <c r="CZW31" s="10"/>
      <c r="CZX31" s="10"/>
      <c r="CZY31" s="10"/>
      <c r="CZZ31" s="10"/>
      <c r="DAA31" s="10"/>
      <c r="DAB31" s="10"/>
      <c r="DAC31" s="10"/>
      <c r="DAD31" s="10"/>
      <c r="DAE31" s="10"/>
      <c r="DAF31" s="10"/>
      <c r="DAG31" s="10"/>
      <c r="DAH31" s="10"/>
      <c r="DAI31" s="10"/>
      <c r="DAJ31" s="10"/>
      <c r="DAK31" s="10"/>
      <c r="DAL31" s="10"/>
      <c r="DAM31" s="10"/>
      <c r="DAN31" s="10"/>
      <c r="DAO31" s="10"/>
      <c r="DAP31" s="10"/>
      <c r="DAQ31" s="10"/>
      <c r="DAR31" s="10"/>
      <c r="DAS31" s="10"/>
      <c r="DAT31" s="10"/>
      <c r="DAU31" s="10"/>
      <c r="DAV31" s="10"/>
      <c r="DAW31" s="10"/>
      <c r="DAX31" s="10"/>
      <c r="DAY31" s="10"/>
      <c r="DAZ31" s="10"/>
      <c r="DBA31" s="10"/>
      <c r="DBB31" s="10"/>
      <c r="DBC31" s="10"/>
      <c r="DBD31" s="10"/>
      <c r="DBE31" s="10"/>
      <c r="DBF31" s="10"/>
      <c r="DBG31" s="10"/>
      <c r="DBH31" s="10"/>
      <c r="DBI31" s="10"/>
      <c r="DBJ31" s="10"/>
      <c r="DBK31" s="10"/>
      <c r="DBL31" s="10"/>
      <c r="DBM31" s="10"/>
      <c r="DBN31" s="10"/>
      <c r="DBO31" s="10"/>
      <c r="DBP31" s="10"/>
      <c r="DBQ31" s="10"/>
      <c r="DBR31" s="10"/>
      <c r="DBS31" s="10"/>
      <c r="DBT31" s="10"/>
      <c r="DBU31" s="10"/>
      <c r="DBV31" s="10"/>
      <c r="DBW31" s="10"/>
      <c r="DBX31" s="10"/>
      <c r="DBY31" s="10"/>
      <c r="DBZ31" s="10"/>
      <c r="DCA31" s="10"/>
      <c r="DCB31" s="10"/>
      <c r="DCC31" s="10"/>
      <c r="DCD31" s="10"/>
      <c r="DCE31" s="10"/>
      <c r="DCF31" s="10"/>
      <c r="DCG31" s="10"/>
      <c r="DCH31" s="10"/>
      <c r="DCI31" s="10"/>
      <c r="DCJ31" s="10"/>
      <c r="DCK31" s="10"/>
      <c r="DCL31" s="10"/>
      <c r="DCM31" s="10"/>
      <c r="DCN31" s="10"/>
      <c r="DCO31" s="10"/>
      <c r="DCP31" s="10"/>
      <c r="DCQ31" s="10"/>
      <c r="DCR31" s="10"/>
      <c r="DCS31" s="10"/>
      <c r="DCT31" s="10"/>
      <c r="DCU31" s="10"/>
      <c r="DCV31" s="10"/>
      <c r="DCW31" s="10"/>
      <c r="DCX31" s="10"/>
      <c r="DCY31" s="10"/>
      <c r="DCZ31" s="10"/>
      <c r="DDA31" s="10"/>
      <c r="DDB31" s="10"/>
      <c r="DDC31" s="10"/>
      <c r="DDD31" s="10"/>
      <c r="DDE31" s="10"/>
      <c r="DDF31" s="10"/>
      <c r="DDG31" s="10"/>
      <c r="DDH31" s="10"/>
      <c r="DDI31" s="10"/>
      <c r="DDJ31" s="10"/>
      <c r="DDK31" s="10"/>
      <c r="DDL31" s="10"/>
      <c r="DDM31" s="10"/>
      <c r="DDN31" s="10"/>
      <c r="DDO31" s="10"/>
      <c r="DDP31" s="10"/>
      <c r="DDQ31" s="10"/>
      <c r="DDR31" s="10"/>
      <c r="DDS31" s="10"/>
      <c r="DDT31" s="10"/>
      <c r="DDU31" s="10"/>
      <c r="DDV31" s="10"/>
      <c r="DDW31" s="10"/>
      <c r="DDX31" s="10"/>
      <c r="DDY31" s="10"/>
      <c r="DDZ31" s="10"/>
      <c r="DEA31" s="10"/>
      <c r="DEB31" s="10"/>
      <c r="DEC31" s="10"/>
      <c r="DED31" s="10"/>
      <c r="DEE31" s="10"/>
      <c r="DEF31" s="10"/>
      <c r="DEG31" s="10"/>
      <c r="DEH31" s="10"/>
      <c r="DEI31" s="10"/>
      <c r="DEJ31" s="10"/>
      <c r="DEK31" s="10"/>
      <c r="DEL31" s="10"/>
      <c r="DEM31" s="10"/>
      <c r="DEN31" s="10"/>
      <c r="DEO31" s="10"/>
      <c r="DEP31" s="10"/>
      <c r="DEQ31" s="10"/>
      <c r="DER31" s="10"/>
      <c r="DES31" s="10"/>
      <c r="DET31" s="10"/>
      <c r="DEU31" s="10"/>
      <c r="DEV31" s="10"/>
      <c r="DEW31" s="10"/>
      <c r="DEX31" s="10"/>
      <c r="DEY31" s="10"/>
      <c r="DEZ31" s="10"/>
      <c r="DFA31" s="10"/>
      <c r="DFB31" s="10"/>
      <c r="DFC31" s="10"/>
      <c r="DFD31" s="10"/>
      <c r="DFE31" s="10"/>
      <c r="DFF31" s="10"/>
      <c r="DFG31" s="10"/>
      <c r="DFH31" s="10"/>
      <c r="DFI31" s="10"/>
      <c r="DFJ31" s="10"/>
      <c r="DFK31" s="10"/>
      <c r="DFL31" s="10"/>
      <c r="DFM31" s="10"/>
      <c r="DFN31" s="10"/>
      <c r="DFO31" s="10"/>
      <c r="DFP31" s="10"/>
      <c r="DFQ31" s="10"/>
      <c r="DFR31" s="10"/>
      <c r="DFS31" s="10"/>
      <c r="DFT31" s="10"/>
      <c r="DFU31" s="10"/>
      <c r="DFV31" s="10"/>
      <c r="DFW31" s="10"/>
      <c r="DFX31" s="10"/>
      <c r="DFY31" s="10"/>
      <c r="DFZ31" s="10"/>
      <c r="DGA31" s="10"/>
      <c r="DGB31" s="10"/>
      <c r="DGC31" s="10"/>
      <c r="DGD31" s="10"/>
      <c r="DGE31" s="10"/>
      <c r="DGF31" s="10"/>
      <c r="DGG31" s="10"/>
      <c r="DGH31" s="10"/>
      <c r="DGI31" s="10"/>
      <c r="DGJ31" s="10"/>
      <c r="DGK31" s="10"/>
      <c r="DGL31" s="10"/>
      <c r="DGM31" s="10"/>
      <c r="DGN31" s="10"/>
      <c r="DGO31" s="10"/>
      <c r="DGP31" s="10"/>
      <c r="DGQ31" s="10"/>
      <c r="DGR31" s="10"/>
      <c r="DGS31" s="10"/>
      <c r="DGT31" s="10"/>
      <c r="DGU31" s="10"/>
      <c r="DGV31" s="10"/>
      <c r="DGW31" s="10"/>
      <c r="DGX31" s="10"/>
      <c r="DGY31" s="10"/>
      <c r="DGZ31" s="10"/>
      <c r="DHA31" s="10"/>
      <c r="DHB31" s="10"/>
      <c r="DHC31" s="10"/>
      <c r="DHD31" s="10"/>
      <c r="DHE31" s="10"/>
      <c r="DHF31" s="10"/>
      <c r="DHG31" s="10"/>
      <c r="DHH31" s="10"/>
      <c r="DHI31" s="10"/>
      <c r="DHJ31" s="10"/>
      <c r="DHK31" s="10"/>
      <c r="DHL31" s="10"/>
      <c r="DHM31" s="10"/>
      <c r="DHN31" s="10"/>
      <c r="DHO31" s="10"/>
      <c r="DHP31" s="10"/>
      <c r="DHQ31" s="10"/>
      <c r="DHR31" s="10"/>
      <c r="DHS31" s="10"/>
      <c r="DHT31" s="10"/>
      <c r="DHU31" s="10"/>
      <c r="DHV31" s="10"/>
      <c r="DHW31" s="10"/>
      <c r="DHX31" s="10"/>
      <c r="DHY31" s="10"/>
      <c r="DHZ31" s="10"/>
      <c r="DIA31" s="10"/>
      <c r="DIB31" s="10"/>
      <c r="DIC31" s="10"/>
      <c r="DID31" s="10"/>
      <c r="DIE31" s="10"/>
      <c r="DIF31" s="10"/>
      <c r="DIG31" s="10"/>
      <c r="DIH31" s="10"/>
      <c r="DII31" s="10"/>
      <c r="DIJ31" s="10"/>
      <c r="DIK31" s="10"/>
      <c r="DIL31" s="10"/>
      <c r="DIM31" s="10"/>
      <c r="DIN31" s="10"/>
      <c r="DIO31" s="10"/>
      <c r="DIP31" s="10"/>
      <c r="DIQ31" s="10"/>
      <c r="DIR31" s="10"/>
      <c r="DIS31" s="10"/>
      <c r="DIT31" s="10"/>
      <c r="DIU31" s="10"/>
      <c r="DIV31" s="10"/>
      <c r="DIW31" s="10"/>
      <c r="DIX31" s="10"/>
      <c r="DIY31" s="10"/>
      <c r="DIZ31" s="10"/>
      <c r="DJA31" s="10"/>
      <c r="DJB31" s="10"/>
      <c r="DJC31" s="10"/>
      <c r="DJD31" s="10"/>
      <c r="DJE31" s="10"/>
      <c r="DJF31" s="10"/>
      <c r="DJG31" s="10"/>
      <c r="DJH31" s="10"/>
      <c r="DJI31" s="10"/>
      <c r="DJJ31" s="10"/>
      <c r="DJK31" s="10"/>
      <c r="DJL31" s="10"/>
      <c r="DJM31" s="10"/>
      <c r="DJN31" s="10"/>
      <c r="DJO31" s="10"/>
      <c r="DJP31" s="10"/>
      <c r="DJQ31" s="10"/>
      <c r="DJR31" s="10"/>
      <c r="DJS31" s="10"/>
      <c r="DJT31" s="10"/>
      <c r="DJU31" s="10"/>
      <c r="DJV31" s="10"/>
      <c r="DJW31" s="10"/>
      <c r="DJX31" s="10"/>
      <c r="DJY31" s="10"/>
      <c r="DJZ31" s="10"/>
      <c r="DKA31" s="10"/>
      <c r="DKB31" s="10"/>
      <c r="DKC31" s="10"/>
      <c r="DKD31" s="10"/>
      <c r="DKE31" s="10"/>
      <c r="DKF31" s="10"/>
      <c r="DKG31" s="10"/>
      <c r="DKH31" s="10"/>
      <c r="DKI31" s="10"/>
      <c r="DKJ31" s="10"/>
      <c r="DKK31" s="10"/>
      <c r="DKL31" s="10"/>
      <c r="DKM31" s="10"/>
      <c r="DKN31" s="10"/>
      <c r="DKO31" s="10"/>
      <c r="DKP31" s="10"/>
      <c r="DKQ31" s="10"/>
      <c r="DKR31" s="10"/>
      <c r="DKS31" s="10"/>
      <c r="DKT31" s="10"/>
      <c r="DKU31" s="10"/>
      <c r="DKV31" s="10"/>
      <c r="DKW31" s="10"/>
      <c r="DKX31" s="10"/>
      <c r="DKY31" s="10"/>
      <c r="DKZ31" s="10"/>
      <c r="DLA31" s="10"/>
      <c r="DLB31" s="10"/>
      <c r="DLC31" s="10"/>
      <c r="DLD31" s="10"/>
      <c r="DLE31" s="10"/>
      <c r="DLF31" s="10"/>
      <c r="DLG31" s="10"/>
      <c r="DLH31" s="10"/>
      <c r="DLI31" s="10"/>
      <c r="DLJ31" s="10"/>
      <c r="DLK31" s="10"/>
      <c r="DLL31" s="10"/>
      <c r="DLM31" s="10"/>
      <c r="DLN31" s="10"/>
      <c r="DLO31" s="10"/>
      <c r="DLP31" s="10"/>
      <c r="DLQ31" s="10"/>
      <c r="DLR31" s="10"/>
      <c r="DLS31" s="10"/>
      <c r="DLT31" s="10"/>
      <c r="DLU31" s="10"/>
      <c r="DLV31" s="10"/>
      <c r="DLW31" s="10"/>
      <c r="DLX31" s="10"/>
      <c r="DLY31" s="10"/>
      <c r="DLZ31" s="10"/>
      <c r="DMA31" s="10"/>
      <c r="DMB31" s="10"/>
      <c r="DMC31" s="10"/>
      <c r="DMD31" s="10"/>
      <c r="DME31" s="10"/>
      <c r="DMF31" s="10"/>
      <c r="DMG31" s="10"/>
      <c r="DMH31" s="10"/>
      <c r="DMI31" s="10"/>
      <c r="DMJ31" s="10"/>
      <c r="DMK31" s="10"/>
      <c r="DML31" s="10"/>
      <c r="DMM31" s="10"/>
      <c r="DMN31" s="10"/>
      <c r="DMO31" s="10"/>
      <c r="DMP31" s="10"/>
      <c r="DMQ31" s="10"/>
      <c r="DMR31" s="10"/>
      <c r="DMS31" s="10"/>
      <c r="DMT31" s="10"/>
      <c r="DMU31" s="10"/>
      <c r="DMV31" s="10"/>
      <c r="DMW31" s="10"/>
      <c r="DMX31" s="10"/>
      <c r="DMY31" s="10"/>
      <c r="DMZ31" s="10"/>
      <c r="DNA31" s="10"/>
      <c r="DNB31" s="10"/>
      <c r="DNC31" s="10"/>
      <c r="DND31" s="10"/>
      <c r="DNE31" s="10"/>
      <c r="DNF31" s="10"/>
      <c r="DNG31" s="10"/>
      <c r="DNH31" s="10"/>
      <c r="DNI31" s="10"/>
      <c r="DNJ31" s="10"/>
      <c r="DNK31" s="10"/>
      <c r="DNL31" s="10"/>
      <c r="DNM31" s="10"/>
      <c r="DNN31" s="10"/>
      <c r="DNO31" s="10"/>
      <c r="DNP31" s="10"/>
      <c r="DNQ31" s="10"/>
      <c r="DNR31" s="10"/>
      <c r="DNS31" s="10"/>
      <c r="DNT31" s="10"/>
      <c r="DNU31" s="10"/>
      <c r="DNV31" s="10"/>
      <c r="DNW31" s="10"/>
      <c r="DNX31" s="10"/>
      <c r="DNY31" s="10"/>
      <c r="DNZ31" s="10"/>
      <c r="DOA31" s="10"/>
      <c r="DOB31" s="10"/>
      <c r="DOC31" s="10"/>
      <c r="DOD31" s="10"/>
      <c r="DOE31" s="10"/>
      <c r="DOF31" s="10"/>
      <c r="DOG31" s="10"/>
      <c r="DOH31" s="10"/>
      <c r="DOI31" s="10"/>
      <c r="DOJ31" s="10"/>
      <c r="DOK31" s="10"/>
      <c r="DOL31" s="10"/>
      <c r="DOM31" s="10"/>
      <c r="DON31" s="10"/>
      <c r="DOO31" s="10"/>
      <c r="DOP31" s="10"/>
      <c r="DOQ31" s="10"/>
      <c r="DOR31" s="10"/>
      <c r="DOS31" s="10"/>
      <c r="DOT31" s="10"/>
      <c r="DOU31" s="10"/>
      <c r="DOV31" s="10"/>
      <c r="DOW31" s="10"/>
      <c r="DOX31" s="10"/>
      <c r="DOY31" s="10"/>
      <c r="DOZ31" s="10"/>
      <c r="DPA31" s="10"/>
      <c r="DPB31" s="10"/>
      <c r="DPC31" s="10"/>
      <c r="DPD31" s="10"/>
      <c r="DPE31" s="10"/>
      <c r="DPF31" s="10"/>
      <c r="DPG31" s="10"/>
      <c r="DPH31" s="10"/>
      <c r="DPI31" s="10"/>
      <c r="DPJ31" s="10"/>
      <c r="DPK31" s="10"/>
      <c r="DPL31" s="10"/>
      <c r="DPM31" s="10"/>
      <c r="DPN31" s="10"/>
      <c r="DPO31" s="10"/>
      <c r="DPP31" s="10"/>
      <c r="DPQ31" s="10"/>
      <c r="DPR31" s="10"/>
      <c r="DPS31" s="10"/>
      <c r="DPT31" s="10"/>
      <c r="DPU31" s="10"/>
      <c r="DPV31" s="10"/>
      <c r="DPW31" s="10"/>
      <c r="DPX31" s="10"/>
      <c r="DPY31" s="10"/>
      <c r="DPZ31" s="10"/>
      <c r="DQA31" s="10"/>
      <c r="DQB31" s="10"/>
      <c r="DQC31" s="10"/>
      <c r="DQD31" s="10"/>
      <c r="DQE31" s="10"/>
      <c r="DQF31" s="10"/>
      <c r="DQG31" s="10"/>
      <c r="DQH31" s="10"/>
      <c r="DQI31" s="10"/>
      <c r="DQJ31" s="10"/>
      <c r="DQK31" s="10"/>
      <c r="DQL31" s="10"/>
      <c r="DQM31" s="10"/>
      <c r="DQN31" s="10"/>
      <c r="DQO31" s="10"/>
      <c r="DQP31" s="10"/>
      <c r="DQQ31" s="10"/>
      <c r="DQR31" s="10"/>
      <c r="DQS31" s="10"/>
      <c r="DQT31" s="10"/>
      <c r="DQU31" s="10"/>
      <c r="DQV31" s="10"/>
      <c r="DQW31" s="10"/>
      <c r="DQX31" s="10"/>
      <c r="DQY31" s="10"/>
      <c r="DQZ31" s="10"/>
      <c r="DRA31" s="10"/>
      <c r="DRB31" s="10"/>
      <c r="DRC31" s="10"/>
      <c r="DRD31" s="10"/>
      <c r="DRE31" s="10"/>
      <c r="DRF31" s="10"/>
      <c r="DRG31" s="10"/>
      <c r="DRH31" s="10"/>
      <c r="DRI31" s="10"/>
      <c r="DRJ31" s="10"/>
      <c r="DRK31" s="10"/>
      <c r="DRL31" s="10"/>
      <c r="DRM31" s="10"/>
      <c r="DRN31" s="10"/>
      <c r="DRO31" s="10"/>
      <c r="DRP31" s="10"/>
      <c r="DRQ31" s="10"/>
      <c r="DRR31" s="10"/>
      <c r="DRS31" s="10"/>
      <c r="DRT31" s="10"/>
      <c r="DRU31" s="10"/>
      <c r="DRV31" s="10"/>
      <c r="DRW31" s="10"/>
      <c r="DRX31" s="10"/>
      <c r="DRY31" s="10"/>
      <c r="DRZ31" s="10"/>
      <c r="DSA31" s="10"/>
      <c r="DSB31" s="10"/>
      <c r="DSC31" s="10"/>
      <c r="DSD31" s="10"/>
      <c r="DSE31" s="10"/>
      <c r="DSF31" s="10"/>
      <c r="DSG31" s="10"/>
      <c r="DSH31" s="10"/>
      <c r="DSI31" s="10"/>
      <c r="DSJ31" s="10"/>
      <c r="DSK31" s="10"/>
      <c r="DSL31" s="10"/>
      <c r="DSM31" s="10"/>
      <c r="DSN31" s="10"/>
      <c r="DSO31" s="10"/>
      <c r="DSP31" s="10"/>
      <c r="DSQ31" s="10"/>
      <c r="DSR31" s="10"/>
      <c r="DSS31" s="10"/>
      <c r="DST31" s="10"/>
      <c r="DSU31" s="10"/>
      <c r="DSV31" s="10"/>
      <c r="DSW31" s="10"/>
      <c r="DSX31" s="10"/>
      <c r="DSY31" s="10"/>
      <c r="DSZ31" s="10"/>
      <c r="DTA31" s="10"/>
      <c r="DTB31" s="10"/>
      <c r="DTC31" s="10"/>
      <c r="DTD31" s="10"/>
      <c r="DTE31" s="10"/>
      <c r="DTF31" s="10"/>
      <c r="DTG31" s="10"/>
      <c r="DTH31" s="10"/>
      <c r="DTI31" s="10"/>
      <c r="DTJ31" s="10"/>
      <c r="DTK31" s="10"/>
      <c r="DTL31" s="10"/>
      <c r="DTM31" s="10"/>
      <c r="DTN31" s="10"/>
      <c r="DTO31" s="10"/>
      <c r="DTP31" s="10"/>
      <c r="DTQ31" s="10"/>
      <c r="DTR31" s="10"/>
      <c r="DTS31" s="10"/>
      <c r="DTT31" s="10"/>
      <c r="DTU31" s="10"/>
      <c r="DTV31" s="10"/>
      <c r="DTW31" s="10"/>
      <c r="DTX31" s="10"/>
      <c r="DTY31" s="10"/>
      <c r="DTZ31" s="10"/>
      <c r="DUA31" s="10"/>
      <c r="DUB31" s="10"/>
      <c r="DUC31" s="10"/>
      <c r="DUD31" s="10"/>
      <c r="DUE31" s="10"/>
      <c r="DUF31" s="10"/>
      <c r="DUG31" s="10"/>
      <c r="DUH31" s="10"/>
      <c r="DUI31" s="10"/>
      <c r="DUJ31" s="10"/>
      <c r="DUK31" s="10"/>
      <c r="DUL31" s="10"/>
      <c r="DUM31" s="10"/>
      <c r="DUN31" s="10"/>
      <c r="DUO31" s="10"/>
      <c r="DUP31" s="10"/>
      <c r="DUQ31" s="10"/>
      <c r="DUR31" s="10"/>
      <c r="DUS31" s="10"/>
      <c r="DUT31" s="10"/>
      <c r="DUU31" s="10"/>
      <c r="DUV31" s="10"/>
      <c r="DUW31" s="10"/>
      <c r="DUX31" s="10"/>
      <c r="DUY31" s="10"/>
      <c r="DUZ31" s="10"/>
      <c r="DVA31" s="10"/>
      <c r="DVB31" s="10"/>
      <c r="DVC31" s="10"/>
      <c r="DVD31" s="10"/>
      <c r="DVE31" s="10"/>
      <c r="DVF31" s="10"/>
      <c r="DVG31" s="10"/>
      <c r="DVH31" s="10"/>
      <c r="DVI31" s="10"/>
      <c r="DVJ31" s="10"/>
      <c r="DVK31" s="10"/>
      <c r="DVL31" s="10"/>
      <c r="DVM31" s="10"/>
      <c r="DVN31" s="10"/>
      <c r="DVO31" s="10"/>
      <c r="DVP31" s="10"/>
      <c r="DVQ31" s="10"/>
      <c r="DVR31" s="10"/>
      <c r="DVS31" s="10"/>
      <c r="DVT31" s="10"/>
      <c r="DVU31" s="10"/>
      <c r="DVV31" s="10"/>
      <c r="DVW31" s="10"/>
      <c r="DVX31" s="10"/>
      <c r="DVY31" s="10"/>
      <c r="DVZ31" s="10"/>
      <c r="DWA31" s="10"/>
      <c r="DWB31" s="10"/>
      <c r="DWC31" s="10"/>
      <c r="DWD31" s="10"/>
      <c r="DWE31" s="10"/>
      <c r="DWF31" s="10"/>
      <c r="DWG31" s="10"/>
      <c r="DWH31" s="10"/>
      <c r="DWI31" s="10"/>
      <c r="DWJ31" s="10"/>
      <c r="DWK31" s="10"/>
      <c r="DWL31" s="10"/>
      <c r="DWM31" s="10"/>
      <c r="DWN31" s="10"/>
      <c r="DWO31" s="10"/>
      <c r="DWP31" s="10"/>
      <c r="DWQ31" s="10"/>
      <c r="DWR31" s="10"/>
      <c r="DWS31" s="10"/>
      <c r="DWT31" s="10"/>
      <c r="DWU31" s="10"/>
      <c r="DWV31" s="10"/>
      <c r="DWW31" s="10"/>
      <c r="DWX31" s="10"/>
      <c r="DWY31" s="10"/>
      <c r="DWZ31" s="10"/>
      <c r="DXA31" s="10"/>
      <c r="DXB31" s="10"/>
      <c r="DXC31" s="10"/>
      <c r="DXD31" s="10"/>
      <c r="DXE31" s="10"/>
      <c r="DXF31" s="10"/>
      <c r="DXG31" s="10"/>
      <c r="DXH31" s="10"/>
      <c r="DXI31" s="10"/>
      <c r="DXJ31" s="10"/>
      <c r="DXK31" s="10"/>
      <c r="DXL31" s="10"/>
      <c r="DXM31" s="10"/>
      <c r="DXN31" s="10"/>
      <c r="DXO31" s="10"/>
      <c r="DXP31" s="10"/>
      <c r="DXQ31" s="10"/>
      <c r="DXR31" s="10"/>
      <c r="DXS31" s="10"/>
      <c r="DXT31" s="10"/>
      <c r="DXU31" s="10"/>
      <c r="DXV31" s="10"/>
      <c r="DXW31" s="10"/>
      <c r="DXX31" s="10"/>
      <c r="DXY31" s="10"/>
      <c r="DXZ31" s="10"/>
      <c r="DYA31" s="10"/>
      <c r="DYB31" s="10"/>
      <c r="DYC31" s="10"/>
      <c r="DYD31" s="10"/>
      <c r="DYE31" s="10"/>
      <c r="DYF31" s="10"/>
      <c r="DYG31" s="10"/>
      <c r="DYH31" s="10"/>
      <c r="DYI31" s="10"/>
      <c r="DYJ31" s="10"/>
      <c r="DYK31" s="10"/>
      <c r="DYL31" s="10"/>
      <c r="DYM31" s="10"/>
      <c r="DYN31" s="10"/>
      <c r="DYO31" s="10"/>
      <c r="DYP31" s="10"/>
      <c r="DYQ31" s="10"/>
      <c r="DYR31" s="10"/>
      <c r="DYS31" s="10"/>
      <c r="DYT31" s="10"/>
      <c r="DYU31" s="10"/>
      <c r="DYV31" s="10"/>
      <c r="DYW31" s="10"/>
      <c r="DYX31" s="10"/>
      <c r="DYY31" s="10"/>
      <c r="DYZ31" s="10"/>
      <c r="DZA31" s="10"/>
      <c r="DZB31" s="10"/>
      <c r="DZC31" s="10"/>
      <c r="DZD31" s="10"/>
      <c r="DZE31" s="10"/>
      <c r="DZF31" s="10"/>
      <c r="DZG31" s="10"/>
      <c r="DZH31" s="10"/>
      <c r="DZI31" s="10"/>
      <c r="DZJ31" s="10"/>
      <c r="DZK31" s="10"/>
      <c r="DZL31" s="10"/>
      <c r="DZM31" s="10"/>
      <c r="DZN31" s="10"/>
      <c r="DZO31" s="10"/>
      <c r="DZP31" s="10"/>
      <c r="DZQ31" s="10"/>
      <c r="DZR31" s="10"/>
      <c r="DZS31" s="10"/>
      <c r="DZT31" s="10"/>
      <c r="DZU31" s="10"/>
      <c r="DZV31" s="10"/>
      <c r="DZW31" s="10"/>
      <c r="DZX31" s="10"/>
      <c r="DZY31" s="10"/>
      <c r="DZZ31" s="10"/>
      <c r="EAA31" s="10"/>
      <c r="EAB31" s="10"/>
      <c r="EAC31" s="10"/>
      <c r="EAD31" s="10"/>
      <c r="EAE31" s="10"/>
      <c r="EAF31" s="10"/>
      <c r="EAG31" s="10"/>
      <c r="EAH31" s="10"/>
      <c r="EAI31" s="10"/>
      <c r="EAJ31" s="10"/>
      <c r="EAK31" s="10"/>
      <c r="EAL31" s="10"/>
      <c r="EAM31" s="10"/>
      <c r="EAN31" s="10"/>
      <c r="EAO31" s="10"/>
      <c r="EAP31" s="10"/>
      <c r="EAQ31" s="10"/>
      <c r="EAR31" s="10"/>
      <c r="EAS31" s="10"/>
      <c r="EAT31" s="10"/>
      <c r="EAU31" s="10"/>
      <c r="EAV31" s="10"/>
      <c r="EAW31" s="10"/>
      <c r="EAX31" s="10"/>
      <c r="EAY31" s="10"/>
      <c r="EAZ31" s="10"/>
      <c r="EBA31" s="10"/>
      <c r="EBB31" s="10"/>
      <c r="EBC31" s="10"/>
      <c r="EBD31" s="10"/>
      <c r="EBE31" s="10"/>
      <c r="EBF31" s="10"/>
      <c r="EBG31" s="10"/>
      <c r="EBH31" s="10"/>
      <c r="EBI31" s="10"/>
      <c r="EBJ31" s="10"/>
      <c r="EBK31" s="10"/>
      <c r="EBL31" s="10"/>
      <c r="EBM31" s="10"/>
      <c r="EBN31" s="10"/>
      <c r="EBO31" s="10"/>
      <c r="EBP31" s="10"/>
      <c r="EBQ31" s="10"/>
      <c r="EBR31" s="10"/>
      <c r="EBS31" s="10"/>
      <c r="EBT31" s="10"/>
      <c r="EBU31" s="10"/>
      <c r="EBV31" s="10"/>
      <c r="EBW31" s="10"/>
      <c r="EBX31" s="10"/>
      <c r="EBY31" s="10"/>
      <c r="EBZ31" s="10"/>
      <c r="ECA31" s="10"/>
      <c r="ECB31" s="10"/>
      <c r="ECC31" s="10"/>
      <c r="ECD31" s="10"/>
      <c r="ECE31" s="10"/>
      <c r="ECF31" s="10"/>
      <c r="ECG31" s="10"/>
      <c r="ECH31" s="10"/>
      <c r="ECI31" s="10"/>
      <c r="ECJ31" s="10"/>
      <c r="ECK31" s="10"/>
      <c r="ECL31" s="10"/>
      <c r="ECM31" s="10"/>
      <c r="ECN31" s="10"/>
      <c r="ECO31" s="10"/>
      <c r="ECP31" s="10"/>
      <c r="ECQ31" s="10"/>
      <c r="ECR31" s="10"/>
      <c r="ECS31" s="10"/>
      <c r="ECT31" s="10"/>
      <c r="ECU31" s="10"/>
      <c r="ECV31" s="10"/>
      <c r="ECW31" s="10"/>
      <c r="ECX31" s="10"/>
      <c r="ECY31" s="10"/>
      <c r="ECZ31" s="10"/>
      <c r="EDA31" s="10"/>
      <c r="EDB31" s="10"/>
      <c r="EDC31" s="10"/>
      <c r="EDD31" s="10"/>
      <c r="EDE31" s="10"/>
      <c r="EDF31" s="10"/>
      <c r="EDG31" s="10"/>
      <c r="EDH31" s="10"/>
      <c r="EDI31" s="10"/>
      <c r="EDJ31" s="10"/>
      <c r="EDK31" s="10"/>
      <c r="EDL31" s="10"/>
      <c r="EDM31" s="10"/>
      <c r="EDN31" s="10"/>
      <c r="EDO31" s="10"/>
      <c r="EDP31" s="10"/>
      <c r="EDQ31" s="10"/>
      <c r="EDR31" s="10"/>
      <c r="EDS31" s="10"/>
      <c r="EDT31" s="10"/>
      <c r="EDU31" s="10"/>
      <c r="EDV31" s="10"/>
      <c r="EDW31" s="10"/>
      <c r="EDX31" s="10"/>
      <c r="EDY31" s="10"/>
      <c r="EDZ31" s="10"/>
      <c r="EEA31" s="10"/>
      <c r="EEB31" s="10"/>
      <c r="EEC31" s="10"/>
      <c r="EED31" s="10"/>
      <c r="EEE31" s="10"/>
      <c r="EEF31" s="10"/>
      <c r="EEG31" s="10"/>
      <c r="EEH31" s="10"/>
      <c r="EEI31" s="10"/>
      <c r="EEJ31" s="10"/>
      <c r="EEK31" s="10"/>
      <c r="EEL31" s="10"/>
      <c r="EEM31" s="10"/>
      <c r="EEN31" s="10"/>
      <c r="EEO31" s="10"/>
      <c r="EEP31" s="10"/>
      <c r="EEQ31" s="10"/>
      <c r="EER31" s="10"/>
      <c r="EES31" s="10"/>
      <c r="EET31" s="10"/>
      <c r="EEU31" s="10"/>
      <c r="EEV31" s="10"/>
      <c r="EEW31" s="10"/>
      <c r="EEX31" s="10"/>
      <c r="EEY31" s="10"/>
      <c r="EEZ31" s="10"/>
      <c r="EFA31" s="10"/>
      <c r="EFB31" s="10"/>
      <c r="EFC31" s="10"/>
      <c r="EFD31" s="10"/>
      <c r="EFE31" s="10"/>
      <c r="EFF31" s="10"/>
      <c r="EFG31" s="10"/>
      <c r="EFH31" s="10"/>
      <c r="EFI31" s="10"/>
      <c r="EFJ31" s="10"/>
      <c r="EFK31" s="10"/>
      <c r="EFL31" s="10"/>
      <c r="EFM31" s="10"/>
      <c r="EFN31" s="10"/>
      <c r="EFO31" s="10"/>
      <c r="EFP31" s="10"/>
      <c r="EFQ31" s="10"/>
      <c r="EFR31" s="10"/>
      <c r="EFS31" s="10"/>
      <c r="EFT31" s="10"/>
      <c r="EFU31" s="10"/>
      <c r="EFV31" s="10"/>
      <c r="EFW31" s="10"/>
      <c r="EFX31" s="10"/>
      <c r="EFY31" s="10"/>
      <c r="EFZ31" s="10"/>
      <c r="EGA31" s="10"/>
      <c r="EGB31" s="10"/>
      <c r="EGC31" s="10"/>
      <c r="EGD31" s="10"/>
      <c r="EGE31" s="10"/>
      <c r="EGF31" s="10"/>
      <c r="EGG31" s="10"/>
      <c r="EGH31" s="10"/>
      <c r="EGI31" s="10"/>
      <c r="EGJ31" s="10"/>
      <c r="EGK31" s="10"/>
      <c r="EGL31" s="10"/>
      <c r="EGM31" s="10"/>
      <c r="EGN31" s="10"/>
      <c r="EGO31" s="10"/>
      <c r="EGP31" s="10"/>
      <c r="EGQ31" s="10"/>
      <c r="EGR31" s="10"/>
      <c r="EGS31" s="10"/>
      <c r="EGT31" s="10"/>
      <c r="EGU31" s="10"/>
      <c r="EGV31" s="10"/>
      <c r="EGW31" s="10"/>
      <c r="EGX31" s="10"/>
      <c r="EGY31" s="10"/>
      <c r="EGZ31" s="10"/>
      <c r="EHA31" s="10"/>
      <c r="EHB31" s="10"/>
      <c r="EHC31" s="10"/>
      <c r="EHD31" s="10"/>
      <c r="EHE31" s="10"/>
      <c r="EHF31" s="10"/>
      <c r="EHG31" s="10"/>
      <c r="EHH31" s="10"/>
      <c r="EHI31" s="10"/>
      <c r="EHJ31" s="10"/>
      <c r="EHK31" s="10"/>
      <c r="EHL31" s="10"/>
      <c r="EHM31" s="10"/>
      <c r="EHN31" s="10"/>
      <c r="EHO31" s="10"/>
      <c r="EHP31" s="10"/>
      <c r="EHQ31" s="10"/>
      <c r="EHR31" s="10"/>
      <c r="EHS31" s="10"/>
      <c r="EHT31" s="10"/>
      <c r="EHU31" s="10"/>
      <c r="EHV31" s="10"/>
      <c r="EHW31" s="10"/>
      <c r="EHX31" s="10"/>
      <c r="EHY31" s="10"/>
      <c r="EHZ31" s="10"/>
      <c r="EIA31" s="10"/>
      <c r="EIB31" s="10"/>
      <c r="EIC31" s="10"/>
      <c r="EID31" s="10"/>
      <c r="EIE31" s="10"/>
      <c r="EIF31" s="10"/>
      <c r="EIG31" s="10"/>
      <c r="EIH31" s="10"/>
      <c r="EII31" s="10"/>
      <c r="EIJ31" s="10"/>
      <c r="EIK31" s="10"/>
      <c r="EIL31" s="10"/>
      <c r="EIM31" s="10"/>
      <c r="EIN31" s="10"/>
      <c r="EIO31" s="10"/>
      <c r="EIP31" s="10"/>
      <c r="EIQ31" s="10"/>
      <c r="EIR31" s="10"/>
      <c r="EIS31" s="10"/>
      <c r="EIT31" s="10"/>
      <c r="EIU31" s="10"/>
      <c r="EIV31" s="10"/>
      <c r="EIW31" s="10"/>
      <c r="EIX31" s="10"/>
      <c r="EIY31" s="10"/>
      <c r="EIZ31" s="10"/>
      <c r="EJA31" s="10"/>
      <c r="EJB31" s="10"/>
      <c r="EJC31" s="10"/>
      <c r="EJD31" s="10"/>
      <c r="EJE31" s="10"/>
      <c r="EJF31" s="10"/>
      <c r="EJG31" s="10"/>
      <c r="EJH31" s="10"/>
      <c r="EJI31" s="10"/>
      <c r="EJJ31" s="10"/>
      <c r="EJK31" s="10"/>
      <c r="EJL31" s="10"/>
      <c r="EJM31" s="10"/>
      <c r="EJN31" s="10"/>
      <c r="EJO31" s="10"/>
      <c r="EJP31" s="10"/>
      <c r="EJQ31" s="10"/>
      <c r="EJR31" s="10"/>
      <c r="EJS31" s="10"/>
      <c r="EJT31" s="10"/>
      <c r="EJU31" s="10"/>
      <c r="EJV31" s="10"/>
      <c r="EJW31" s="10"/>
      <c r="EJX31" s="10"/>
      <c r="EJY31" s="10"/>
      <c r="EJZ31" s="10"/>
      <c r="EKA31" s="10"/>
      <c r="EKB31" s="10"/>
      <c r="EKC31" s="10"/>
      <c r="EKD31" s="10"/>
      <c r="EKE31" s="10"/>
      <c r="EKF31" s="10"/>
      <c r="EKG31" s="10"/>
      <c r="EKH31" s="10"/>
      <c r="EKI31" s="10"/>
      <c r="EKJ31" s="10"/>
      <c r="EKK31" s="10"/>
      <c r="EKL31" s="10"/>
      <c r="EKM31" s="10"/>
      <c r="EKN31" s="10"/>
      <c r="EKO31" s="10"/>
      <c r="EKP31" s="10"/>
      <c r="EKQ31" s="10"/>
      <c r="EKR31" s="10"/>
      <c r="EKS31" s="10"/>
      <c r="EKT31" s="10"/>
      <c r="EKU31" s="10"/>
      <c r="EKV31" s="10"/>
      <c r="EKW31" s="10"/>
      <c r="EKX31" s="10"/>
      <c r="EKY31" s="10"/>
      <c r="EKZ31" s="10"/>
      <c r="ELA31" s="10"/>
      <c r="ELB31" s="10"/>
      <c r="ELC31" s="10"/>
      <c r="ELD31" s="10"/>
      <c r="ELE31" s="10"/>
      <c r="ELF31" s="10"/>
      <c r="ELG31" s="10"/>
      <c r="ELH31" s="10"/>
      <c r="ELI31" s="10"/>
      <c r="ELJ31" s="10"/>
      <c r="ELK31" s="10"/>
      <c r="ELL31" s="10"/>
      <c r="ELM31" s="10"/>
      <c r="ELN31" s="10"/>
      <c r="ELO31" s="10"/>
      <c r="ELP31" s="10"/>
      <c r="ELQ31" s="10"/>
      <c r="ELR31" s="10"/>
      <c r="ELS31" s="10"/>
      <c r="ELT31" s="10"/>
      <c r="ELU31" s="10"/>
      <c r="ELV31" s="10"/>
      <c r="ELW31" s="10"/>
      <c r="ELX31" s="10"/>
      <c r="ELY31" s="10"/>
      <c r="ELZ31" s="10"/>
      <c r="EMA31" s="10"/>
      <c r="EMB31" s="10"/>
      <c r="EMC31" s="10"/>
      <c r="EMD31" s="10"/>
      <c r="EME31" s="10"/>
      <c r="EMF31" s="10"/>
      <c r="EMG31" s="10"/>
      <c r="EMH31" s="10"/>
      <c r="EMI31" s="10"/>
      <c r="EMJ31" s="10"/>
      <c r="EMK31" s="10"/>
      <c r="EML31" s="10"/>
      <c r="EMM31" s="10"/>
      <c r="EMN31" s="10"/>
      <c r="EMO31" s="10"/>
      <c r="EMP31" s="10"/>
      <c r="EMQ31" s="10"/>
      <c r="EMR31" s="10"/>
      <c r="EMS31" s="10"/>
      <c r="EMT31" s="10"/>
      <c r="EMU31" s="10"/>
      <c r="EMV31" s="10"/>
      <c r="EMW31" s="10"/>
      <c r="EMX31" s="10"/>
      <c r="EMY31" s="10"/>
      <c r="EMZ31" s="10"/>
      <c r="ENA31" s="10"/>
      <c r="ENB31" s="10"/>
      <c r="ENC31" s="10"/>
      <c r="END31" s="10"/>
      <c r="ENE31" s="10"/>
      <c r="ENF31" s="10"/>
      <c r="ENG31" s="10"/>
      <c r="ENH31" s="10"/>
      <c r="ENI31" s="10"/>
      <c r="ENJ31" s="10"/>
      <c r="ENK31" s="10"/>
      <c r="ENL31" s="10"/>
      <c r="ENM31" s="10"/>
      <c r="ENN31" s="10"/>
      <c r="ENO31" s="10"/>
      <c r="ENP31" s="10"/>
      <c r="ENQ31" s="10"/>
      <c r="ENR31" s="10"/>
      <c r="ENS31" s="10"/>
      <c r="ENT31" s="10"/>
      <c r="ENU31" s="10"/>
      <c r="ENV31" s="10"/>
      <c r="ENW31" s="10"/>
      <c r="ENX31" s="10"/>
      <c r="ENY31" s="10"/>
      <c r="ENZ31" s="10"/>
      <c r="EOA31" s="10"/>
      <c r="EOB31" s="10"/>
      <c r="EOC31" s="10"/>
      <c r="EOD31" s="10"/>
      <c r="EOE31" s="10"/>
      <c r="EOF31" s="10"/>
      <c r="EOG31" s="10"/>
      <c r="EOH31" s="10"/>
      <c r="EOI31" s="10"/>
      <c r="EOJ31" s="10"/>
      <c r="EOK31" s="10"/>
      <c r="EOL31" s="10"/>
      <c r="EOM31" s="10"/>
      <c r="EON31" s="10"/>
      <c r="EOO31" s="10"/>
      <c r="EOP31" s="10"/>
      <c r="EOQ31" s="10"/>
      <c r="EOR31" s="10"/>
      <c r="EOS31" s="10"/>
      <c r="EOT31" s="10"/>
      <c r="EOU31" s="10"/>
      <c r="EOV31" s="10"/>
      <c r="EOW31" s="10"/>
      <c r="EOX31" s="10"/>
      <c r="EOY31" s="10"/>
      <c r="EOZ31" s="10"/>
      <c r="EPA31" s="10"/>
      <c r="EPB31" s="10"/>
      <c r="EPC31" s="10"/>
      <c r="EPD31" s="10"/>
      <c r="EPE31" s="10"/>
      <c r="EPF31" s="10"/>
      <c r="EPG31" s="10"/>
      <c r="EPH31" s="10"/>
      <c r="EPI31" s="10"/>
      <c r="EPJ31" s="10"/>
      <c r="EPK31" s="10"/>
      <c r="EPL31" s="10"/>
      <c r="EPM31" s="10"/>
      <c r="EPN31" s="10"/>
      <c r="EPO31" s="10"/>
      <c r="EPP31" s="10"/>
      <c r="EPQ31" s="10"/>
      <c r="EPR31" s="10"/>
      <c r="EPS31" s="10"/>
      <c r="EPT31" s="10"/>
      <c r="EPU31" s="10"/>
      <c r="EPV31" s="10"/>
      <c r="EPW31" s="10"/>
      <c r="EPX31" s="10"/>
      <c r="EPY31" s="10"/>
      <c r="EPZ31" s="10"/>
      <c r="EQA31" s="10"/>
      <c r="EQB31" s="10"/>
      <c r="EQC31" s="10"/>
      <c r="EQD31" s="10"/>
      <c r="EQE31" s="10"/>
      <c r="EQF31" s="10"/>
      <c r="EQG31" s="10"/>
      <c r="EQH31" s="10"/>
      <c r="EQI31" s="10"/>
      <c r="EQJ31" s="10"/>
      <c r="EQK31" s="10"/>
      <c r="EQL31" s="10"/>
      <c r="EQM31" s="10"/>
      <c r="EQN31" s="10"/>
      <c r="EQO31" s="10"/>
      <c r="EQP31" s="10"/>
      <c r="EQQ31" s="10"/>
      <c r="EQR31" s="10"/>
      <c r="EQS31" s="10"/>
      <c r="EQT31" s="10"/>
      <c r="EQU31" s="10"/>
      <c r="EQV31" s="10"/>
      <c r="EQW31" s="10"/>
      <c r="EQX31" s="10"/>
      <c r="EQY31" s="10"/>
      <c r="EQZ31" s="10"/>
      <c r="ERA31" s="10"/>
      <c r="ERB31" s="10"/>
      <c r="ERC31" s="10"/>
      <c r="ERD31" s="10"/>
      <c r="ERE31" s="10"/>
      <c r="ERF31" s="10"/>
      <c r="ERG31" s="10"/>
      <c r="ERH31" s="10"/>
      <c r="ERI31" s="10"/>
      <c r="ERJ31" s="10"/>
      <c r="ERK31" s="10"/>
      <c r="ERL31" s="10"/>
      <c r="ERM31" s="10"/>
      <c r="ERN31" s="10"/>
      <c r="ERO31" s="10"/>
      <c r="ERP31" s="10"/>
      <c r="ERQ31" s="10"/>
      <c r="ERR31" s="10"/>
      <c r="ERS31" s="10"/>
      <c r="ERT31" s="10"/>
      <c r="ERU31" s="10"/>
      <c r="ERV31" s="10"/>
      <c r="ERW31" s="10"/>
      <c r="ERX31" s="10"/>
      <c r="ERY31" s="10"/>
      <c r="ERZ31" s="10"/>
      <c r="ESA31" s="10"/>
      <c r="ESB31" s="10"/>
      <c r="ESC31" s="10"/>
      <c r="ESD31" s="10"/>
      <c r="ESE31" s="10"/>
      <c r="ESF31" s="10"/>
      <c r="ESG31" s="10"/>
      <c r="ESH31" s="10"/>
      <c r="ESI31" s="10"/>
      <c r="ESJ31" s="10"/>
      <c r="ESK31" s="10"/>
      <c r="ESL31" s="10"/>
      <c r="ESM31" s="10"/>
      <c r="ESN31" s="10"/>
      <c r="ESO31" s="10"/>
      <c r="ESP31" s="10"/>
      <c r="ESQ31" s="10"/>
      <c r="ESR31" s="10"/>
      <c r="ESS31" s="10"/>
      <c r="EST31" s="10"/>
      <c r="ESU31" s="10"/>
      <c r="ESV31" s="10"/>
      <c r="ESW31" s="10"/>
      <c r="ESX31" s="10"/>
      <c r="ESY31" s="10"/>
      <c r="ESZ31" s="10"/>
      <c r="ETA31" s="10"/>
      <c r="ETB31" s="10"/>
      <c r="ETC31" s="10"/>
      <c r="ETD31" s="10"/>
      <c r="ETE31" s="10"/>
      <c r="ETF31" s="10"/>
      <c r="ETG31" s="10"/>
      <c r="ETH31" s="10"/>
      <c r="ETI31" s="10"/>
      <c r="ETJ31" s="10"/>
      <c r="ETK31" s="10"/>
      <c r="ETL31" s="10"/>
      <c r="ETM31" s="10"/>
      <c r="ETN31" s="10"/>
      <c r="ETO31" s="10"/>
      <c r="ETP31" s="10"/>
      <c r="ETQ31" s="10"/>
      <c r="ETR31" s="10"/>
      <c r="ETS31" s="10"/>
      <c r="ETT31" s="10"/>
      <c r="ETU31" s="10"/>
      <c r="ETV31" s="10"/>
      <c r="ETW31" s="10"/>
      <c r="ETX31" s="10"/>
      <c r="ETY31" s="10"/>
      <c r="ETZ31" s="10"/>
      <c r="EUA31" s="10"/>
      <c r="EUB31" s="10"/>
      <c r="EUC31" s="10"/>
      <c r="EUD31" s="10"/>
      <c r="EUE31" s="10"/>
      <c r="EUF31" s="10"/>
      <c r="EUG31" s="10"/>
      <c r="EUH31" s="10"/>
      <c r="EUI31" s="10"/>
      <c r="EUJ31" s="10"/>
      <c r="EUK31" s="10"/>
      <c r="EUL31" s="10"/>
      <c r="EUM31" s="10"/>
      <c r="EUN31" s="10"/>
      <c r="EUO31" s="10"/>
      <c r="EUP31" s="10"/>
      <c r="EUQ31" s="10"/>
      <c r="EUR31" s="10"/>
      <c r="EUS31" s="10"/>
      <c r="EUT31" s="10"/>
      <c r="EUU31" s="10"/>
      <c r="EUV31" s="10"/>
      <c r="EUW31" s="10"/>
      <c r="EUX31" s="10"/>
      <c r="EUY31" s="10"/>
      <c r="EUZ31" s="10"/>
      <c r="EVA31" s="10"/>
      <c r="EVB31" s="10"/>
      <c r="EVC31" s="10"/>
      <c r="EVD31" s="10"/>
      <c r="EVE31" s="10"/>
      <c r="EVF31" s="10"/>
      <c r="EVG31" s="10"/>
      <c r="EVH31" s="10"/>
      <c r="EVI31" s="10"/>
      <c r="EVJ31" s="10"/>
      <c r="EVK31" s="10"/>
      <c r="EVL31" s="10"/>
      <c r="EVM31" s="10"/>
      <c r="EVN31" s="10"/>
      <c r="EVO31" s="10"/>
      <c r="EVP31" s="10"/>
      <c r="EVQ31" s="10"/>
      <c r="EVR31" s="10"/>
      <c r="EVS31" s="10"/>
      <c r="EVT31" s="10"/>
      <c r="EVU31" s="10"/>
      <c r="EVV31" s="10"/>
      <c r="EVW31" s="10"/>
      <c r="EVX31" s="10"/>
      <c r="EVY31" s="10"/>
      <c r="EVZ31" s="10"/>
      <c r="EWA31" s="10"/>
      <c r="EWB31" s="10"/>
      <c r="EWC31" s="10"/>
      <c r="EWD31" s="10"/>
      <c r="EWE31" s="10"/>
      <c r="EWF31" s="10"/>
      <c r="EWG31" s="10"/>
      <c r="EWH31" s="10"/>
      <c r="EWI31" s="10"/>
      <c r="EWJ31" s="10"/>
      <c r="EWK31" s="10"/>
      <c r="EWL31" s="10"/>
      <c r="EWM31" s="10"/>
      <c r="EWN31" s="10"/>
      <c r="EWO31" s="10"/>
      <c r="EWP31" s="10"/>
      <c r="EWQ31" s="10"/>
      <c r="EWR31" s="10"/>
      <c r="EWS31" s="10"/>
      <c r="EWT31" s="10"/>
      <c r="EWU31" s="10"/>
      <c r="EWV31" s="10"/>
      <c r="EWW31" s="10"/>
      <c r="EWX31" s="10"/>
      <c r="EWY31" s="10"/>
      <c r="EWZ31" s="10"/>
      <c r="EXA31" s="10"/>
      <c r="EXB31" s="10"/>
      <c r="EXC31" s="10"/>
      <c r="EXD31" s="10"/>
      <c r="EXE31" s="10"/>
      <c r="EXF31" s="10"/>
      <c r="EXG31" s="10"/>
      <c r="EXH31" s="10"/>
      <c r="EXI31" s="10"/>
      <c r="EXJ31" s="10"/>
      <c r="EXK31" s="10"/>
      <c r="EXL31" s="10"/>
      <c r="EXM31" s="10"/>
      <c r="EXN31" s="10"/>
      <c r="EXO31" s="10"/>
      <c r="EXP31" s="10"/>
      <c r="EXQ31" s="10"/>
      <c r="EXR31" s="10"/>
      <c r="EXS31" s="10"/>
      <c r="EXT31" s="10"/>
      <c r="EXU31" s="10"/>
      <c r="EXV31" s="10"/>
      <c r="EXW31" s="10"/>
      <c r="EXX31" s="10"/>
      <c r="EXY31" s="10"/>
      <c r="EXZ31" s="10"/>
      <c r="EYA31" s="10"/>
      <c r="EYB31" s="10"/>
      <c r="EYC31" s="10"/>
      <c r="EYD31" s="10"/>
      <c r="EYE31" s="10"/>
      <c r="EYF31" s="10"/>
      <c r="EYG31" s="10"/>
      <c r="EYH31" s="10"/>
      <c r="EYI31" s="10"/>
      <c r="EYJ31" s="10"/>
      <c r="EYK31" s="10"/>
      <c r="EYL31" s="10"/>
      <c r="EYM31" s="10"/>
      <c r="EYN31" s="10"/>
      <c r="EYO31" s="10"/>
      <c r="EYP31" s="10"/>
      <c r="EYQ31" s="10"/>
      <c r="EYR31" s="10"/>
      <c r="EYS31" s="10"/>
      <c r="EYT31" s="10"/>
      <c r="EYU31" s="10"/>
      <c r="EYV31" s="10"/>
      <c r="EYW31" s="10"/>
      <c r="EYX31" s="10"/>
      <c r="EYY31" s="10"/>
      <c r="EYZ31" s="10"/>
      <c r="EZA31" s="10"/>
      <c r="EZB31" s="10"/>
      <c r="EZC31" s="10"/>
      <c r="EZD31" s="10"/>
      <c r="EZE31" s="10"/>
      <c r="EZF31" s="10"/>
      <c r="EZG31" s="10"/>
      <c r="EZH31" s="10"/>
      <c r="EZI31" s="10"/>
      <c r="EZJ31" s="10"/>
      <c r="EZK31" s="10"/>
      <c r="EZL31" s="10"/>
      <c r="EZM31" s="10"/>
      <c r="EZN31" s="10"/>
      <c r="EZO31" s="10"/>
      <c r="EZP31" s="10"/>
      <c r="EZQ31" s="10"/>
      <c r="EZR31" s="10"/>
      <c r="EZS31" s="10"/>
      <c r="EZT31" s="10"/>
      <c r="EZU31" s="10"/>
      <c r="EZV31" s="10"/>
      <c r="EZW31" s="10"/>
      <c r="EZX31" s="10"/>
      <c r="EZY31" s="10"/>
      <c r="EZZ31" s="10"/>
      <c r="FAA31" s="10"/>
      <c r="FAB31" s="10"/>
      <c r="FAC31" s="10"/>
      <c r="FAD31" s="10"/>
      <c r="FAE31" s="10"/>
      <c r="FAF31" s="10"/>
      <c r="FAG31" s="10"/>
      <c r="FAH31" s="10"/>
      <c r="FAI31" s="10"/>
      <c r="FAJ31" s="10"/>
      <c r="FAK31" s="10"/>
      <c r="FAL31" s="10"/>
      <c r="FAM31" s="10"/>
      <c r="FAN31" s="10"/>
      <c r="FAO31" s="10"/>
      <c r="FAP31" s="10"/>
      <c r="FAQ31" s="10"/>
      <c r="FAR31" s="10"/>
      <c r="FAS31" s="10"/>
      <c r="FAT31" s="10"/>
      <c r="FAU31" s="10"/>
      <c r="FAV31" s="10"/>
      <c r="FAW31" s="10"/>
      <c r="FAX31" s="10"/>
      <c r="FAY31" s="10"/>
      <c r="FAZ31" s="10"/>
      <c r="FBA31" s="10"/>
      <c r="FBB31" s="10"/>
      <c r="FBC31" s="10"/>
      <c r="FBD31" s="10"/>
      <c r="FBE31" s="10"/>
      <c r="FBF31" s="10"/>
      <c r="FBG31" s="10"/>
      <c r="FBH31" s="10"/>
      <c r="FBI31" s="10"/>
      <c r="FBJ31" s="10"/>
      <c r="FBK31" s="10"/>
      <c r="FBL31" s="10"/>
      <c r="FBM31" s="10"/>
      <c r="FBN31" s="10"/>
      <c r="FBO31" s="10"/>
      <c r="FBP31" s="10"/>
      <c r="FBQ31" s="10"/>
      <c r="FBR31" s="10"/>
      <c r="FBS31" s="10"/>
      <c r="FBT31" s="10"/>
      <c r="FBU31" s="10"/>
      <c r="FBV31" s="10"/>
      <c r="FBW31" s="10"/>
      <c r="FBX31" s="10"/>
      <c r="FBY31" s="10"/>
      <c r="FBZ31" s="10"/>
      <c r="FCA31" s="10"/>
      <c r="FCB31" s="10"/>
      <c r="FCC31" s="10"/>
      <c r="FCD31" s="10"/>
      <c r="FCE31" s="10"/>
      <c r="FCF31" s="10"/>
      <c r="FCG31" s="10"/>
      <c r="FCH31" s="10"/>
      <c r="FCI31" s="10"/>
      <c r="FCJ31" s="10"/>
      <c r="FCK31" s="10"/>
      <c r="FCL31" s="10"/>
      <c r="FCM31" s="10"/>
      <c r="FCN31" s="10"/>
      <c r="FCO31" s="10"/>
      <c r="FCP31" s="10"/>
      <c r="FCQ31" s="10"/>
      <c r="FCR31" s="10"/>
      <c r="FCS31" s="10"/>
      <c r="FCT31" s="10"/>
      <c r="FCU31" s="10"/>
      <c r="FCV31" s="10"/>
      <c r="FCW31" s="10"/>
      <c r="FCX31" s="10"/>
      <c r="FCY31" s="10"/>
      <c r="FCZ31" s="10"/>
      <c r="FDA31" s="10"/>
      <c r="FDB31" s="10"/>
      <c r="FDC31" s="10"/>
      <c r="FDD31" s="10"/>
      <c r="FDE31" s="10"/>
      <c r="FDF31" s="10"/>
      <c r="FDG31" s="10"/>
      <c r="FDH31" s="10"/>
      <c r="FDI31" s="10"/>
      <c r="FDJ31" s="10"/>
      <c r="FDK31" s="10"/>
      <c r="FDL31" s="10"/>
      <c r="FDM31" s="10"/>
      <c r="FDN31" s="10"/>
      <c r="FDO31" s="10"/>
      <c r="FDP31" s="10"/>
      <c r="FDQ31" s="10"/>
      <c r="FDR31" s="10"/>
      <c r="FDS31" s="10"/>
      <c r="FDT31" s="10"/>
      <c r="FDU31" s="10"/>
      <c r="FDV31" s="10"/>
      <c r="FDW31" s="10"/>
      <c r="FDX31" s="10"/>
      <c r="FDY31" s="10"/>
      <c r="FDZ31" s="10"/>
      <c r="FEA31" s="10"/>
      <c r="FEB31" s="10"/>
      <c r="FEC31" s="10"/>
      <c r="FED31" s="10"/>
      <c r="FEE31" s="10"/>
      <c r="FEF31" s="10"/>
      <c r="FEG31" s="10"/>
      <c r="FEH31" s="10"/>
      <c r="FEI31" s="10"/>
      <c r="FEJ31" s="10"/>
      <c r="FEK31" s="10"/>
      <c r="FEL31" s="10"/>
      <c r="FEM31" s="10"/>
      <c r="FEN31" s="10"/>
      <c r="FEO31" s="10"/>
      <c r="FEP31" s="10"/>
      <c r="FEQ31" s="10"/>
      <c r="FER31" s="10"/>
      <c r="FES31" s="10"/>
      <c r="FET31" s="10"/>
      <c r="FEU31" s="10"/>
      <c r="FEV31" s="10"/>
      <c r="FEW31" s="10"/>
      <c r="FEX31" s="10"/>
      <c r="FEY31" s="10"/>
      <c r="FEZ31" s="10"/>
      <c r="FFA31" s="10"/>
      <c r="FFB31" s="10"/>
      <c r="FFC31" s="10"/>
      <c r="FFD31" s="10"/>
      <c r="FFE31" s="10"/>
      <c r="FFF31" s="10"/>
      <c r="FFG31" s="10"/>
      <c r="FFH31" s="10"/>
      <c r="FFI31" s="10"/>
      <c r="FFJ31" s="10"/>
      <c r="FFK31" s="10"/>
      <c r="FFL31" s="10"/>
      <c r="FFM31" s="10"/>
      <c r="FFN31" s="10"/>
      <c r="FFO31" s="10"/>
      <c r="FFP31" s="10"/>
      <c r="FFQ31" s="10"/>
      <c r="FFR31" s="10"/>
      <c r="FFS31" s="10"/>
      <c r="FFT31" s="10"/>
      <c r="FFU31" s="10"/>
      <c r="FFV31" s="10"/>
      <c r="FFW31" s="10"/>
      <c r="FFX31" s="10"/>
      <c r="FFY31" s="10"/>
      <c r="FFZ31" s="10"/>
      <c r="FGA31" s="10"/>
      <c r="FGB31" s="10"/>
      <c r="FGC31" s="10"/>
      <c r="FGD31" s="10"/>
      <c r="FGE31" s="10"/>
      <c r="FGF31" s="10"/>
      <c r="FGG31" s="10"/>
      <c r="FGH31" s="10"/>
      <c r="FGI31" s="10"/>
      <c r="FGJ31" s="10"/>
      <c r="FGK31" s="10"/>
      <c r="FGL31" s="10"/>
      <c r="FGM31" s="10"/>
      <c r="FGN31" s="10"/>
      <c r="FGO31" s="10"/>
      <c r="FGP31" s="10"/>
      <c r="FGQ31" s="10"/>
      <c r="FGR31" s="10"/>
      <c r="FGS31" s="10"/>
      <c r="FGT31" s="10"/>
      <c r="FGU31" s="10"/>
      <c r="FGV31" s="10"/>
      <c r="FGW31" s="10"/>
      <c r="FGX31" s="10"/>
      <c r="FGY31" s="10"/>
      <c r="FGZ31" s="10"/>
      <c r="FHA31" s="10"/>
      <c r="FHB31" s="10"/>
      <c r="FHC31" s="10"/>
      <c r="FHD31" s="10"/>
      <c r="FHE31" s="10"/>
      <c r="FHF31" s="10"/>
      <c r="FHG31" s="10"/>
      <c r="FHH31" s="10"/>
      <c r="FHI31" s="10"/>
      <c r="FHJ31" s="10"/>
      <c r="FHK31" s="10"/>
      <c r="FHL31" s="10"/>
      <c r="FHM31" s="10"/>
      <c r="FHN31" s="10"/>
      <c r="FHO31" s="10"/>
      <c r="FHP31" s="10"/>
      <c r="FHQ31" s="10"/>
      <c r="FHR31" s="10"/>
      <c r="FHS31" s="10"/>
      <c r="FHT31" s="10"/>
      <c r="FHU31" s="10"/>
      <c r="FHV31" s="10"/>
      <c r="FHW31" s="10"/>
      <c r="FHX31" s="10"/>
      <c r="FHY31" s="10"/>
      <c r="FHZ31" s="10"/>
      <c r="FIA31" s="10"/>
      <c r="FIB31" s="10"/>
      <c r="FIC31" s="10"/>
      <c r="FID31" s="10"/>
      <c r="FIE31" s="10"/>
      <c r="FIF31" s="10"/>
      <c r="FIG31" s="10"/>
      <c r="FIH31" s="10"/>
      <c r="FII31" s="10"/>
      <c r="FIJ31" s="10"/>
      <c r="FIK31" s="10"/>
      <c r="FIL31" s="10"/>
      <c r="FIM31" s="10"/>
      <c r="FIN31" s="10"/>
      <c r="FIO31" s="10"/>
      <c r="FIP31" s="10"/>
      <c r="FIQ31" s="10"/>
      <c r="FIR31" s="10"/>
      <c r="FIS31" s="10"/>
      <c r="FIT31" s="10"/>
      <c r="FIU31" s="10"/>
      <c r="FIV31" s="10"/>
      <c r="FIW31" s="10"/>
      <c r="FIX31" s="10"/>
      <c r="FIY31" s="10"/>
      <c r="FIZ31" s="10"/>
      <c r="FJA31" s="10"/>
      <c r="FJB31" s="10"/>
      <c r="FJC31" s="10"/>
      <c r="FJD31" s="10"/>
      <c r="FJE31" s="10"/>
      <c r="FJF31" s="10"/>
      <c r="FJG31" s="10"/>
      <c r="FJH31" s="10"/>
      <c r="FJI31" s="10"/>
      <c r="FJJ31" s="10"/>
      <c r="FJK31" s="10"/>
      <c r="FJL31" s="10"/>
      <c r="FJM31" s="10"/>
      <c r="FJN31" s="10"/>
      <c r="FJO31" s="10"/>
      <c r="FJP31" s="10"/>
      <c r="FJQ31" s="10"/>
      <c r="FJR31" s="10"/>
      <c r="FJS31" s="10"/>
      <c r="FJT31" s="10"/>
      <c r="FJU31" s="10"/>
      <c r="FJV31" s="10"/>
      <c r="FJW31" s="10"/>
      <c r="FJX31" s="10"/>
      <c r="FJY31" s="10"/>
      <c r="FJZ31" s="10"/>
      <c r="FKA31" s="10"/>
      <c r="FKB31" s="10"/>
      <c r="FKC31" s="10"/>
      <c r="FKD31" s="10"/>
      <c r="FKE31" s="10"/>
      <c r="FKF31" s="10"/>
      <c r="FKG31" s="10"/>
      <c r="FKH31" s="10"/>
      <c r="FKI31" s="10"/>
      <c r="FKJ31" s="10"/>
      <c r="FKK31" s="10"/>
      <c r="FKL31" s="10"/>
      <c r="FKM31" s="10"/>
      <c r="FKN31" s="10"/>
      <c r="FKO31" s="10"/>
      <c r="FKP31" s="10"/>
      <c r="FKQ31" s="10"/>
      <c r="FKR31" s="10"/>
      <c r="FKS31" s="10"/>
      <c r="FKT31" s="10"/>
      <c r="FKU31" s="10"/>
      <c r="FKV31" s="10"/>
      <c r="FKW31" s="10"/>
      <c r="FKX31" s="10"/>
      <c r="FKY31" s="10"/>
      <c r="FKZ31" s="10"/>
      <c r="FLA31" s="10"/>
      <c r="FLB31" s="10"/>
      <c r="FLC31" s="10"/>
      <c r="FLD31" s="10"/>
      <c r="FLE31" s="10"/>
      <c r="FLF31" s="10"/>
      <c r="FLG31" s="10"/>
      <c r="FLH31" s="10"/>
      <c r="FLI31" s="10"/>
      <c r="FLJ31" s="10"/>
      <c r="FLK31" s="10"/>
      <c r="FLL31" s="10"/>
      <c r="FLM31" s="10"/>
      <c r="FLN31" s="10"/>
      <c r="FLO31" s="10"/>
      <c r="FLP31" s="10"/>
      <c r="FLQ31" s="10"/>
      <c r="FLR31" s="10"/>
      <c r="FLS31" s="10"/>
      <c r="FLT31" s="10"/>
      <c r="FLU31" s="10"/>
      <c r="FLV31" s="10"/>
      <c r="FLW31" s="10"/>
      <c r="FLX31" s="10"/>
      <c r="FLY31" s="10"/>
      <c r="FLZ31" s="10"/>
      <c r="FMA31" s="10"/>
      <c r="FMB31" s="10"/>
      <c r="FMC31" s="10"/>
      <c r="FMD31" s="10"/>
      <c r="FME31" s="10"/>
      <c r="FMF31" s="10"/>
      <c r="FMG31" s="10"/>
      <c r="FMH31" s="10"/>
      <c r="FMI31" s="10"/>
      <c r="FMJ31" s="10"/>
      <c r="FMK31" s="10"/>
      <c r="FML31" s="10"/>
      <c r="FMM31" s="10"/>
      <c r="FMN31" s="10"/>
      <c r="FMO31" s="10"/>
      <c r="FMP31" s="10"/>
      <c r="FMQ31" s="10"/>
      <c r="FMR31" s="10"/>
      <c r="FMS31" s="10"/>
      <c r="FMT31" s="10"/>
      <c r="FMU31" s="10"/>
      <c r="FMV31" s="10"/>
      <c r="FMW31" s="10"/>
      <c r="FMX31" s="10"/>
      <c r="FMY31" s="10"/>
      <c r="FMZ31" s="10"/>
      <c r="FNA31" s="10"/>
      <c r="FNB31" s="10"/>
      <c r="FNC31" s="10"/>
      <c r="FND31" s="10"/>
      <c r="FNE31" s="10"/>
      <c r="FNF31" s="10"/>
      <c r="FNG31" s="10"/>
      <c r="FNH31" s="10"/>
      <c r="FNI31" s="10"/>
      <c r="FNJ31" s="10"/>
      <c r="FNK31" s="10"/>
      <c r="FNL31" s="10"/>
      <c r="FNM31" s="10"/>
      <c r="FNN31" s="10"/>
      <c r="FNO31" s="10"/>
      <c r="FNP31" s="10"/>
      <c r="FNQ31" s="10"/>
      <c r="FNR31" s="10"/>
      <c r="FNS31" s="10"/>
      <c r="FNT31" s="10"/>
      <c r="FNU31" s="10"/>
      <c r="FNV31" s="10"/>
      <c r="FNW31" s="10"/>
      <c r="FNX31" s="10"/>
      <c r="FNY31" s="10"/>
      <c r="FNZ31" s="10"/>
      <c r="FOA31" s="10"/>
      <c r="FOB31" s="10"/>
      <c r="FOC31" s="10"/>
      <c r="FOD31" s="10"/>
      <c r="FOE31" s="10"/>
      <c r="FOF31" s="10"/>
      <c r="FOG31" s="10"/>
      <c r="FOH31" s="10"/>
      <c r="FOI31" s="10"/>
      <c r="FOJ31" s="10"/>
      <c r="FOK31" s="10"/>
      <c r="FOL31" s="10"/>
      <c r="FOM31" s="10"/>
      <c r="FON31" s="10"/>
      <c r="FOO31" s="10"/>
      <c r="FOP31" s="10"/>
      <c r="FOQ31" s="10"/>
      <c r="FOR31" s="10"/>
      <c r="FOS31" s="10"/>
      <c r="FOT31" s="10"/>
      <c r="FOU31" s="10"/>
      <c r="FOV31" s="10"/>
      <c r="FOW31" s="10"/>
      <c r="FOX31" s="10"/>
      <c r="FOY31" s="10"/>
      <c r="FOZ31" s="10"/>
      <c r="FPA31" s="10"/>
      <c r="FPB31" s="10"/>
      <c r="FPC31" s="10"/>
      <c r="FPD31" s="10"/>
      <c r="FPE31" s="10"/>
      <c r="FPF31" s="10"/>
      <c r="FPG31" s="10"/>
      <c r="FPH31" s="10"/>
      <c r="FPI31" s="10"/>
      <c r="FPJ31" s="10"/>
      <c r="FPK31" s="10"/>
      <c r="FPL31" s="10"/>
      <c r="FPM31" s="10"/>
      <c r="FPN31" s="10"/>
      <c r="FPO31" s="10"/>
      <c r="FPP31" s="10"/>
      <c r="FPQ31" s="10"/>
      <c r="FPR31" s="10"/>
      <c r="FPS31" s="10"/>
      <c r="FPT31" s="10"/>
      <c r="FPU31" s="10"/>
      <c r="FPV31" s="10"/>
      <c r="FPW31" s="10"/>
      <c r="FPX31" s="10"/>
      <c r="FPY31" s="10"/>
      <c r="FPZ31" s="10"/>
      <c r="FQA31" s="10"/>
      <c r="FQB31" s="10"/>
      <c r="FQC31" s="10"/>
      <c r="FQD31" s="10"/>
      <c r="FQE31" s="10"/>
      <c r="FQF31" s="10"/>
      <c r="FQG31" s="10"/>
      <c r="FQH31" s="10"/>
      <c r="FQI31" s="10"/>
      <c r="FQJ31" s="10"/>
      <c r="FQK31" s="10"/>
      <c r="FQL31" s="10"/>
      <c r="FQM31" s="10"/>
      <c r="FQN31" s="10"/>
      <c r="FQO31" s="10"/>
      <c r="FQP31" s="10"/>
      <c r="FQQ31" s="10"/>
      <c r="FQR31" s="10"/>
      <c r="FQS31" s="10"/>
      <c r="FQT31" s="10"/>
      <c r="FQU31" s="10"/>
      <c r="FQV31" s="10"/>
      <c r="FQW31" s="10"/>
      <c r="FQX31" s="10"/>
      <c r="FQY31" s="10"/>
      <c r="FQZ31" s="10"/>
      <c r="FRA31" s="10"/>
      <c r="FRB31" s="10"/>
      <c r="FRC31" s="10"/>
      <c r="FRD31" s="10"/>
      <c r="FRE31" s="10"/>
      <c r="FRF31" s="10"/>
      <c r="FRG31" s="10"/>
      <c r="FRH31" s="10"/>
      <c r="FRI31" s="10"/>
      <c r="FRJ31" s="10"/>
      <c r="FRK31" s="10"/>
      <c r="FRL31" s="10"/>
      <c r="FRM31" s="10"/>
      <c r="FRN31" s="10"/>
      <c r="FRO31" s="10"/>
      <c r="FRP31" s="10"/>
      <c r="FRQ31" s="10"/>
      <c r="FRR31" s="10"/>
      <c r="FRS31" s="10"/>
      <c r="FRT31" s="10"/>
      <c r="FRU31" s="10"/>
      <c r="FRV31" s="10"/>
      <c r="FRW31" s="10"/>
      <c r="FRX31" s="10"/>
      <c r="FRY31" s="10"/>
      <c r="FRZ31" s="10"/>
      <c r="FSA31" s="10"/>
      <c r="FSB31" s="10"/>
      <c r="FSC31" s="10"/>
      <c r="FSD31" s="10"/>
      <c r="FSE31" s="10"/>
      <c r="FSF31" s="10"/>
      <c r="FSG31" s="10"/>
      <c r="FSH31" s="10"/>
      <c r="FSI31" s="10"/>
      <c r="FSJ31" s="10"/>
      <c r="FSK31" s="10"/>
      <c r="FSL31" s="10"/>
      <c r="FSM31" s="10"/>
      <c r="FSN31" s="10"/>
      <c r="FSO31" s="10"/>
      <c r="FSP31" s="10"/>
      <c r="FSQ31" s="10"/>
      <c r="FSR31" s="10"/>
      <c r="FSS31" s="10"/>
      <c r="FST31" s="10"/>
      <c r="FSU31" s="10"/>
      <c r="FSV31" s="10"/>
      <c r="FSW31" s="10"/>
      <c r="FSX31" s="10"/>
      <c r="FSY31" s="10"/>
      <c r="FSZ31" s="10"/>
      <c r="FTA31" s="10"/>
      <c r="FTB31" s="10"/>
      <c r="FTC31" s="10"/>
      <c r="FTD31" s="10"/>
      <c r="FTE31" s="10"/>
      <c r="FTF31" s="10"/>
      <c r="FTG31" s="10"/>
      <c r="FTH31" s="10"/>
      <c r="FTI31" s="10"/>
      <c r="FTJ31" s="10"/>
      <c r="FTK31" s="10"/>
      <c r="FTL31" s="10"/>
      <c r="FTM31" s="10"/>
      <c r="FTN31" s="10"/>
      <c r="FTO31" s="10"/>
      <c r="FTP31" s="10"/>
      <c r="FTQ31" s="10"/>
      <c r="FTR31" s="10"/>
      <c r="FTS31" s="10"/>
      <c r="FTT31" s="10"/>
      <c r="FTU31" s="10"/>
      <c r="FTV31" s="10"/>
      <c r="FTW31" s="10"/>
      <c r="FTX31" s="10"/>
      <c r="FTY31" s="10"/>
      <c r="FTZ31" s="10"/>
      <c r="FUA31" s="10"/>
      <c r="FUB31" s="10"/>
      <c r="FUC31" s="10"/>
      <c r="FUD31" s="10"/>
      <c r="FUE31" s="10"/>
      <c r="FUF31" s="10"/>
      <c r="FUG31" s="10"/>
      <c r="FUH31" s="10"/>
      <c r="FUI31" s="10"/>
      <c r="FUJ31" s="10"/>
      <c r="FUK31" s="10"/>
      <c r="FUL31" s="10"/>
      <c r="FUM31" s="10"/>
      <c r="FUN31" s="10"/>
      <c r="FUO31" s="10"/>
      <c r="FUP31" s="10"/>
      <c r="FUQ31" s="10"/>
      <c r="FUR31" s="10"/>
      <c r="FUS31" s="10"/>
      <c r="FUT31" s="10"/>
      <c r="FUU31" s="10"/>
      <c r="FUV31" s="10"/>
      <c r="FUW31" s="10"/>
      <c r="FUX31" s="10"/>
      <c r="FUY31" s="10"/>
      <c r="FUZ31" s="10"/>
      <c r="FVA31" s="10"/>
      <c r="FVB31" s="10"/>
      <c r="FVC31" s="10"/>
      <c r="FVD31" s="10"/>
      <c r="FVE31" s="10"/>
      <c r="FVF31" s="10"/>
      <c r="FVG31" s="10"/>
      <c r="FVH31" s="10"/>
      <c r="FVI31" s="10"/>
      <c r="FVJ31" s="10"/>
      <c r="FVK31" s="10"/>
      <c r="FVL31" s="10"/>
      <c r="FVM31" s="10"/>
      <c r="FVN31" s="10"/>
      <c r="FVO31" s="10"/>
      <c r="FVP31" s="10"/>
      <c r="FVQ31" s="10"/>
      <c r="FVR31" s="10"/>
      <c r="FVS31" s="10"/>
      <c r="FVT31" s="10"/>
      <c r="FVU31" s="10"/>
      <c r="FVV31" s="10"/>
      <c r="FVW31" s="10"/>
      <c r="FVX31" s="10"/>
      <c r="FVY31" s="10"/>
      <c r="FVZ31" s="10"/>
      <c r="FWA31" s="10"/>
      <c r="FWB31" s="10"/>
      <c r="FWC31" s="10"/>
      <c r="FWD31" s="10"/>
      <c r="FWE31" s="10"/>
      <c r="FWF31" s="10"/>
      <c r="FWG31" s="10"/>
      <c r="FWH31" s="10"/>
      <c r="FWI31" s="10"/>
      <c r="FWJ31" s="10"/>
      <c r="FWK31" s="10"/>
      <c r="FWL31" s="10"/>
      <c r="FWM31" s="10"/>
      <c r="FWN31" s="10"/>
      <c r="FWO31" s="10"/>
      <c r="FWP31" s="10"/>
      <c r="FWQ31" s="10"/>
      <c r="FWR31" s="10"/>
      <c r="FWS31" s="10"/>
      <c r="FWT31" s="10"/>
      <c r="FWU31" s="10"/>
      <c r="FWV31" s="10"/>
      <c r="FWW31" s="10"/>
      <c r="FWX31" s="10"/>
      <c r="FWY31" s="10"/>
      <c r="FWZ31" s="10"/>
      <c r="FXA31" s="10"/>
      <c r="FXB31" s="10"/>
      <c r="FXC31" s="10"/>
      <c r="FXD31" s="10"/>
      <c r="FXE31" s="10"/>
      <c r="FXF31" s="10"/>
      <c r="FXG31" s="10"/>
      <c r="FXH31" s="10"/>
      <c r="FXI31" s="10"/>
      <c r="FXJ31" s="10"/>
      <c r="FXK31" s="10"/>
      <c r="FXL31" s="10"/>
      <c r="FXM31" s="10"/>
      <c r="FXN31" s="10"/>
      <c r="FXO31" s="10"/>
      <c r="FXP31" s="10"/>
      <c r="FXQ31" s="10"/>
      <c r="FXR31" s="10"/>
      <c r="FXS31" s="10"/>
      <c r="FXT31" s="10"/>
      <c r="FXU31" s="10"/>
      <c r="FXV31" s="10"/>
      <c r="FXW31" s="10"/>
      <c r="FXX31" s="10"/>
      <c r="FXY31" s="10"/>
      <c r="FXZ31" s="10"/>
      <c r="FYA31" s="10"/>
      <c r="FYB31" s="10"/>
      <c r="FYC31" s="10"/>
      <c r="FYD31" s="10"/>
      <c r="FYE31" s="10"/>
      <c r="FYF31" s="10"/>
      <c r="FYG31" s="10"/>
      <c r="FYH31" s="10"/>
      <c r="FYI31" s="10"/>
      <c r="FYJ31" s="10"/>
      <c r="FYK31" s="10"/>
      <c r="FYL31" s="10"/>
      <c r="FYM31" s="10"/>
      <c r="FYN31" s="10"/>
      <c r="FYO31" s="10"/>
      <c r="FYP31" s="10"/>
      <c r="FYQ31" s="10"/>
      <c r="FYR31" s="10"/>
      <c r="FYS31" s="10"/>
      <c r="FYT31" s="10"/>
      <c r="FYU31" s="10"/>
      <c r="FYV31" s="10"/>
      <c r="FYW31" s="10"/>
      <c r="FYX31" s="10"/>
      <c r="FYY31" s="10"/>
      <c r="FYZ31" s="10"/>
      <c r="FZA31" s="10"/>
      <c r="FZB31" s="10"/>
      <c r="FZC31" s="10"/>
      <c r="FZD31" s="10"/>
      <c r="FZE31" s="10"/>
      <c r="FZF31" s="10"/>
      <c r="FZG31" s="10"/>
      <c r="FZH31" s="10"/>
      <c r="FZI31" s="10"/>
      <c r="FZJ31" s="10"/>
      <c r="FZK31" s="10"/>
      <c r="FZL31" s="10"/>
      <c r="FZM31" s="10"/>
      <c r="FZN31" s="10"/>
      <c r="FZO31" s="10"/>
      <c r="FZP31" s="10"/>
      <c r="FZQ31" s="10"/>
      <c r="FZR31" s="10"/>
      <c r="FZS31" s="10"/>
      <c r="FZT31" s="10"/>
      <c r="FZU31" s="10"/>
      <c r="FZV31" s="10"/>
      <c r="FZW31" s="10"/>
      <c r="FZX31" s="10"/>
      <c r="FZY31" s="10"/>
      <c r="FZZ31" s="10"/>
      <c r="GAA31" s="10"/>
      <c r="GAB31" s="10"/>
      <c r="GAC31" s="10"/>
      <c r="GAD31" s="10"/>
      <c r="GAE31" s="10"/>
      <c r="GAF31" s="10"/>
      <c r="GAG31" s="10"/>
      <c r="GAH31" s="10"/>
      <c r="GAI31" s="10"/>
      <c r="GAJ31" s="10"/>
      <c r="GAK31" s="10"/>
      <c r="GAL31" s="10"/>
      <c r="GAM31" s="10"/>
      <c r="GAN31" s="10"/>
      <c r="GAO31" s="10"/>
      <c r="GAP31" s="10"/>
      <c r="GAQ31" s="10"/>
      <c r="GAR31" s="10"/>
      <c r="GAS31" s="10"/>
      <c r="GAT31" s="10"/>
      <c r="GAU31" s="10"/>
      <c r="GAV31" s="10"/>
      <c r="GAW31" s="10"/>
      <c r="GAX31" s="10"/>
      <c r="GAY31" s="10"/>
      <c r="GAZ31" s="10"/>
      <c r="GBA31" s="10"/>
      <c r="GBB31" s="10"/>
      <c r="GBC31" s="10"/>
      <c r="GBD31" s="10"/>
      <c r="GBE31" s="10"/>
      <c r="GBF31" s="10"/>
      <c r="GBG31" s="10"/>
      <c r="GBH31" s="10"/>
      <c r="GBI31" s="10"/>
      <c r="GBJ31" s="10"/>
      <c r="GBK31" s="10"/>
      <c r="GBL31" s="10"/>
      <c r="GBM31" s="10"/>
      <c r="GBN31" s="10"/>
      <c r="GBO31" s="10"/>
      <c r="GBP31" s="10"/>
      <c r="GBQ31" s="10"/>
      <c r="GBR31" s="10"/>
      <c r="GBS31" s="10"/>
      <c r="GBT31" s="10"/>
      <c r="GBU31" s="10"/>
      <c r="GBV31" s="10"/>
      <c r="GBW31" s="10"/>
      <c r="GBX31" s="10"/>
      <c r="GBY31" s="10"/>
      <c r="GBZ31" s="10"/>
      <c r="GCA31" s="10"/>
      <c r="GCB31" s="10"/>
      <c r="GCC31" s="10"/>
      <c r="GCD31" s="10"/>
      <c r="GCE31" s="10"/>
      <c r="GCF31" s="10"/>
      <c r="GCG31" s="10"/>
      <c r="GCH31" s="10"/>
      <c r="GCI31" s="10"/>
      <c r="GCJ31" s="10"/>
      <c r="GCK31" s="10"/>
      <c r="GCL31" s="10"/>
      <c r="GCM31" s="10"/>
      <c r="GCN31" s="10"/>
      <c r="GCO31" s="10"/>
      <c r="GCP31" s="10"/>
      <c r="GCQ31" s="10"/>
      <c r="GCR31" s="10"/>
      <c r="GCS31" s="10"/>
      <c r="GCT31" s="10"/>
      <c r="GCU31" s="10"/>
      <c r="GCV31" s="10"/>
      <c r="GCW31" s="10"/>
      <c r="GCX31" s="10"/>
      <c r="GCY31" s="10"/>
      <c r="GCZ31" s="10"/>
      <c r="GDA31" s="10"/>
      <c r="GDB31" s="10"/>
      <c r="GDC31" s="10"/>
      <c r="GDD31" s="10"/>
      <c r="GDE31" s="10"/>
      <c r="GDF31" s="10"/>
      <c r="GDG31" s="10"/>
      <c r="GDH31" s="10"/>
      <c r="GDI31" s="10"/>
      <c r="GDJ31" s="10"/>
      <c r="GDK31" s="10"/>
      <c r="GDL31" s="10"/>
      <c r="GDM31" s="10"/>
      <c r="GDN31" s="10"/>
      <c r="GDO31" s="10"/>
      <c r="GDP31" s="10"/>
      <c r="GDQ31" s="10"/>
      <c r="GDR31" s="10"/>
      <c r="GDS31" s="10"/>
      <c r="GDT31" s="10"/>
      <c r="GDU31" s="10"/>
      <c r="GDV31" s="10"/>
      <c r="GDW31" s="10"/>
      <c r="GDX31" s="10"/>
      <c r="GDY31" s="10"/>
      <c r="GDZ31" s="10"/>
      <c r="GEA31" s="10"/>
      <c r="GEB31" s="10"/>
      <c r="GEC31" s="10"/>
      <c r="GED31" s="10"/>
      <c r="GEE31" s="10"/>
      <c r="GEF31" s="10"/>
      <c r="GEG31" s="10"/>
      <c r="GEH31" s="10"/>
      <c r="GEI31" s="10"/>
      <c r="GEJ31" s="10"/>
      <c r="GEK31" s="10"/>
      <c r="GEL31" s="10"/>
      <c r="GEM31" s="10"/>
      <c r="GEN31" s="10"/>
      <c r="GEO31" s="10"/>
      <c r="GEP31" s="10"/>
      <c r="GEQ31" s="10"/>
      <c r="GER31" s="10"/>
      <c r="GES31" s="10"/>
      <c r="GET31" s="10"/>
      <c r="GEU31" s="10"/>
      <c r="GEV31" s="10"/>
      <c r="GEW31" s="10"/>
      <c r="GEX31" s="10"/>
      <c r="GEY31" s="10"/>
      <c r="GEZ31" s="10"/>
      <c r="GFA31" s="10"/>
      <c r="GFB31" s="10"/>
      <c r="GFC31" s="10"/>
      <c r="GFD31" s="10"/>
      <c r="GFE31" s="10"/>
      <c r="GFF31" s="10"/>
      <c r="GFG31" s="10"/>
      <c r="GFH31" s="10"/>
      <c r="GFI31" s="10"/>
      <c r="GFJ31" s="10"/>
      <c r="GFK31" s="10"/>
      <c r="GFL31" s="10"/>
      <c r="GFM31" s="10"/>
      <c r="GFN31" s="10"/>
      <c r="GFO31" s="10"/>
      <c r="GFP31" s="10"/>
      <c r="GFQ31" s="10"/>
      <c r="GFR31" s="10"/>
      <c r="GFS31" s="10"/>
      <c r="GFT31" s="10"/>
      <c r="GFU31" s="10"/>
      <c r="GFV31" s="10"/>
      <c r="GFW31" s="10"/>
      <c r="GFX31" s="10"/>
      <c r="GFY31" s="10"/>
      <c r="GFZ31" s="10"/>
      <c r="GGA31" s="10"/>
      <c r="GGB31" s="10"/>
      <c r="GGC31" s="10"/>
      <c r="GGD31" s="10"/>
      <c r="GGE31" s="10"/>
      <c r="GGF31" s="10"/>
      <c r="GGG31" s="10"/>
      <c r="GGH31" s="10"/>
      <c r="GGI31" s="10"/>
      <c r="GGJ31" s="10"/>
      <c r="GGK31" s="10"/>
      <c r="GGL31" s="10"/>
      <c r="GGM31" s="10"/>
      <c r="GGN31" s="10"/>
      <c r="GGO31" s="10"/>
      <c r="GGP31" s="10"/>
      <c r="GGQ31" s="10"/>
      <c r="GGR31" s="10"/>
      <c r="GGS31" s="10"/>
      <c r="GGT31" s="10"/>
      <c r="GGU31" s="10"/>
      <c r="GGV31" s="10"/>
      <c r="GGW31" s="10"/>
      <c r="GGX31" s="10"/>
      <c r="GGY31" s="10"/>
      <c r="GGZ31" s="10"/>
      <c r="GHA31" s="10"/>
      <c r="GHB31" s="10"/>
      <c r="GHC31" s="10"/>
      <c r="GHD31" s="10"/>
      <c r="GHE31" s="10"/>
      <c r="GHF31" s="10"/>
      <c r="GHG31" s="10"/>
      <c r="GHH31" s="10"/>
      <c r="GHI31" s="10"/>
      <c r="GHJ31" s="10"/>
      <c r="GHK31" s="10"/>
      <c r="GHL31" s="10"/>
      <c r="GHM31" s="10"/>
      <c r="GHN31" s="10"/>
      <c r="GHO31" s="10"/>
      <c r="GHP31" s="10"/>
      <c r="GHQ31" s="10"/>
      <c r="GHR31" s="10"/>
      <c r="GHS31" s="10"/>
      <c r="GHT31" s="10"/>
      <c r="GHU31" s="10"/>
      <c r="GHV31" s="10"/>
      <c r="GHW31" s="10"/>
      <c r="GHX31" s="10"/>
      <c r="GHY31" s="10"/>
      <c r="GHZ31" s="10"/>
      <c r="GIA31" s="10"/>
      <c r="GIB31" s="10"/>
      <c r="GIC31" s="10"/>
      <c r="GID31" s="10"/>
      <c r="GIE31" s="10"/>
      <c r="GIF31" s="10"/>
      <c r="GIG31" s="10"/>
      <c r="GIH31" s="10"/>
      <c r="GII31" s="10"/>
      <c r="GIJ31" s="10"/>
      <c r="GIK31" s="10"/>
      <c r="GIL31" s="10"/>
      <c r="GIM31" s="10"/>
      <c r="GIN31" s="10"/>
      <c r="GIO31" s="10"/>
      <c r="GIP31" s="10"/>
      <c r="GIQ31" s="10"/>
      <c r="GIR31" s="10"/>
      <c r="GIS31" s="10"/>
      <c r="GIT31" s="10"/>
      <c r="GIU31" s="10"/>
      <c r="GIV31" s="10"/>
      <c r="GIW31" s="10"/>
      <c r="GIX31" s="10"/>
      <c r="GIY31" s="10"/>
      <c r="GIZ31" s="10"/>
      <c r="GJA31" s="10"/>
      <c r="GJB31" s="10"/>
      <c r="GJC31" s="10"/>
      <c r="GJD31" s="10"/>
      <c r="GJE31" s="10"/>
      <c r="GJF31" s="10"/>
      <c r="GJG31" s="10"/>
      <c r="GJH31" s="10"/>
      <c r="GJI31" s="10"/>
      <c r="GJJ31" s="10"/>
      <c r="GJK31" s="10"/>
      <c r="GJL31" s="10"/>
      <c r="GJM31" s="10"/>
      <c r="GJN31" s="10"/>
      <c r="GJO31" s="10"/>
      <c r="GJP31" s="10"/>
      <c r="GJQ31" s="10"/>
      <c r="GJR31" s="10"/>
      <c r="GJS31" s="10"/>
      <c r="GJT31" s="10"/>
      <c r="GJU31" s="10"/>
      <c r="GJV31" s="10"/>
      <c r="GJW31" s="10"/>
      <c r="GJX31" s="10"/>
      <c r="GJY31" s="10"/>
      <c r="GJZ31" s="10"/>
      <c r="GKA31" s="10"/>
      <c r="GKB31" s="10"/>
      <c r="GKC31" s="10"/>
      <c r="GKD31" s="10"/>
      <c r="GKE31" s="10"/>
      <c r="GKF31" s="10"/>
      <c r="GKG31" s="10"/>
      <c r="GKH31" s="10"/>
      <c r="GKI31" s="10"/>
      <c r="GKJ31" s="10"/>
      <c r="GKK31" s="10"/>
      <c r="GKL31" s="10"/>
      <c r="GKM31" s="10"/>
      <c r="GKN31" s="10"/>
      <c r="GKO31" s="10"/>
      <c r="GKP31" s="10"/>
      <c r="GKQ31" s="10"/>
      <c r="GKR31" s="10"/>
      <c r="GKS31" s="10"/>
      <c r="GKT31" s="10"/>
      <c r="GKU31" s="10"/>
      <c r="GKV31" s="10"/>
      <c r="GKW31" s="10"/>
      <c r="GKX31" s="10"/>
      <c r="GKY31" s="10"/>
      <c r="GKZ31" s="10"/>
      <c r="GLA31" s="10"/>
      <c r="GLB31" s="10"/>
      <c r="GLC31" s="10"/>
      <c r="GLD31" s="10"/>
      <c r="GLE31" s="10"/>
      <c r="GLF31" s="10"/>
      <c r="GLG31" s="10"/>
      <c r="GLH31" s="10"/>
      <c r="GLI31" s="10"/>
      <c r="GLJ31" s="10"/>
      <c r="GLK31" s="10"/>
      <c r="GLL31" s="10"/>
      <c r="GLM31" s="10"/>
      <c r="GLN31" s="10"/>
      <c r="GLO31" s="10"/>
      <c r="GLP31" s="10"/>
      <c r="GLQ31" s="10"/>
      <c r="GLR31" s="10"/>
      <c r="GLS31" s="10"/>
      <c r="GLT31" s="10"/>
      <c r="GLU31" s="10"/>
      <c r="GLV31" s="10"/>
      <c r="GLW31" s="10"/>
      <c r="GLX31" s="10"/>
      <c r="GLY31" s="10"/>
      <c r="GLZ31" s="10"/>
      <c r="GMA31" s="10"/>
      <c r="GMB31" s="10"/>
      <c r="GMC31" s="10"/>
      <c r="GMD31" s="10"/>
      <c r="GME31" s="10"/>
      <c r="GMF31" s="10"/>
      <c r="GMG31" s="10"/>
      <c r="GMH31" s="10"/>
      <c r="GMI31" s="10"/>
      <c r="GMJ31" s="10"/>
      <c r="GMK31" s="10"/>
      <c r="GML31" s="10"/>
      <c r="GMM31" s="10"/>
      <c r="GMN31" s="10"/>
      <c r="GMO31" s="10"/>
      <c r="GMP31" s="10"/>
      <c r="GMQ31" s="10"/>
      <c r="GMR31" s="10"/>
      <c r="GMS31" s="10"/>
      <c r="GMT31" s="10"/>
      <c r="GMU31" s="10"/>
      <c r="GMV31" s="10"/>
      <c r="GMW31" s="10"/>
      <c r="GMX31" s="10"/>
      <c r="GMY31" s="10"/>
      <c r="GMZ31" s="10"/>
      <c r="GNA31" s="10"/>
      <c r="GNB31" s="10"/>
      <c r="GNC31" s="10"/>
      <c r="GND31" s="10"/>
      <c r="GNE31" s="10"/>
      <c r="GNF31" s="10"/>
      <c r="GNG31" s="10"/>
      <c r="GNH31" s="10"/>
      <c r="GNI31" s="10"/>
      <c r="GNJ31" s="10"/>
      <c r="GNK31" s="10"/>
      <c r="GNL31" s="10"/>
      <c r="GNM31" s="10"/>
      <c r="GNN31" s="10"/>
      <c r="GNO31" s="10"/>
      <c r="GNP31" s="10"/>
      <c r="GNQ31" s="10"/>
      <c r="GNR31" s="10"/>
      <c r="GNS31" s="10"/>
      <c r="GNT31" s="10"/>
      <c r="GNU31" s="10"/>
      <c r="GNV31" s="10"/>
      <c r="GNW31" s="10"/>
      <c r="GNX31" s="10"/>
      <c r="GNY31" s="10"/>
      <c r="GNZ31" s="10"/>
      <c r="GOA31" s="10"/>
      <c r="GOB31" s="10"/>
      <c r="GOC31" s="10"/>
      <c r="GOD31" s="10"/>
      <c r="GOE31" s="10"/>
      <c r="GOF31" s="10"/>
      <c r="GOG31" s="10"/>
      <c r="GOH31" s="10"/>
      <c r="GOI31" s="10"/>
      <c r="GOJ31" s="10"/>
      <c r="GOK31" s="10"/>
      <c r="GOL31" s="10"/>
      <c r="GOM31" s="10"/>
      <c r="GON31" s="10"/>
      <c r="GOO31" s="10"/>
      <c r="GOP31" s="10"/>
      <c r="GOQ31" s="10"/>
      <c r="GOR31" s="10"/>
      <c r="GOS31" s="10"/>
      <c r="GOT31" s="10"/>
      <c r="GOU31" s="10"/>
      <c r="GOV31" s="10"/>
      <c r="GOW31" s="10"/>
      <c r="GOX31" s="10"/>
      <c r="GOY31" s="10"/>
      <c r="GOZ31" s="10"/>
      <c r="GPA31" s="10"/>
      <c r="GPB31" s="10"/>
      <c r="GPC31" s="10"/>
      <c r="GPD31" s="10"/>
      <c r="GPE31" s="10"/>
      <c r="GPF31" s="10"/>
      <c r="GPG31" s="10"/>
      <c r="GPH31" s="10"/>
      <c r="GPI31" s="10"/>
      <c r="GPJ31" s="10"/>
      <c r="GPK31" s="10"/>
      <c r="GPL31" s="10"/>
      <c r="GPM31" s="10"/>
      <c r="GPN31" s="10"/>
      <c r="GPO31" s="10"/>
      <c r="GPP31" s="10"/>
      <c r="GPQ31" s="10"/>
      <c r="GPR31" s="10"/>
      <c r="GPS31" s="10"/>
      <c r="GPT31" s="10"/>
      <c r="GPU31" s="10"/>
      <c r="GPV31" s="10"/>
      <c r="GPW31" s="10"/>
      <c r="GPX31" s="10"/>
      <c r="GPY31" s="10"/>
      <c r="GPZ31" s="10"/>
      <c r="GQA31" s="10"/>
      <c r="GQB31" s="10"/>
      <c r="GQC31" s="10"/>
      <c r="GQD31" s="10"/>
      <c r="GQE31" s="10"/>
      <c r="GQF31" s="10"/>
      <c r="GQG31" s="10"/>
      <c r="GQH31" s="10"/>
      <c r="GQI31" s="10"/>
      <c r="GQJ31" s="10"/>
      <c r="GQK31" s="10"/>
      <c r="GQL31" s="10"/>
      <c r="GQM31" s="10"/>
      <c r="GQN31" s="10"/>
      <c r="GQO31" s="10"/>
      <c r="GQP31" s="10"/>
      <c r="GQQ31" s="10"/>
      <c r="GQR31" s="10"/>
      <c r="GQS31" s="10"/>
      <c r="GQT31" s="10"/>
      <c r="GQU31" s="10"/>
      <c r="GQV31" s="10"/>
      <c r="GQW31" s="10"/>
      <c r="GQX31" s="10"/>
      <c r="GQY31" s="10"/>
      <c r="GQZ31" s="10"/>
      <c r="GRA31" s="10"/>
      <c r="GRB31" s="10"/>
      <c r="GRC31" s="10"/>
      <c r="GRD31" s="10"/>
      <c r="GRE31" s="10"/>
      <c r="GRF31" s="10"/>
      <c r="GRG31" s="10"/>
      <c r="GRH31" s="10"/>
      <c r="GRI31" s="10"/>
      <c r="GRJ31" s="10"/>
      <c r="GRK31" s="10"/>
      <c r="GRL31" s="10"/>
      <c r="GRM31" s="10"/>
      <c r="GRN31" s="10"/>
      <c r="GRO31" s="10"/>
      <c r="GRP31" s="10"/>
      <c r="GRQ31" s="10"/>
      <c r="GRR31" s="10"/>
      <c r="GRS31" s="10"/>
      <c r="GRT31" s="10"/>
      <c r="GRU31" s="10"/>
      <c r="GRV31" s="10"/>
      <c r="GRW31" s="10"/>
      <c r="GRX31" s="10"/>
      <c r="GRY31" s="10"/>
      <c r="GRZ31" s="10"/>
      <c r="GSA31" s="10"/>
      <c r="GSB31" s="10"/>
      <c r="GSC31" s="10"/>
      <c r="GSD31" s="10"/>
      <c r="GSE31" s="10"/>
      <c r="GSF31" s="10"/>
      <c r="GSG31" s="10"/>
      <c r="GSH31" s="10"/>
      <c r="GSI31" s="10"/>
      <c r="GSJ31" s="10"/>
      <c r="GSK31" s="10"/>
      <c r="GSL31" s="10"/>
      <c r="GSM31" s="10"/>
      <c r="GSN31" s="10"/>
      <c r="GSO31" s="10"/>
      <c r="GSP31" s="10"/>
      <c r="GSQ31" s="10"/>
      <c r="GSR31" s="10"/>
      <c r="GSS31" s="10"/>
      <c r="GST31" s="10"/>
      <c r="GSU31" s="10"/>
      <c r="GSV31" s="10"/>
      <c r="GSW31" s="10"/>
      <c r="GSX31" s="10"/>
      <c r="GSY31" s="10"/>
      <c r="GSZ31" s="10"/>
      <c r="GTA31" s="10"/>
      <c r="GTB31" s="10"/>
      <c r="GTC31" s="10"/>
      <c r="GTD31" s="10"/>
      <c r="GTE31" s="10"/>
      <c r="GTF31" s="10"/>
      <c r="GTG31" s="10"/>
      <c r="GTH31" s="10"/>
      <c r="GTI31" s="10"/>
      <c r="GTJ31" s="10"/>
      <c r="GTK31" s="10"/>
      <c r="GTL31" s="10"/>
      <c r="GTM31" s="10"/>
      <c r="GTN31" s="10"/>
      <c r="GTO31" s="10"/>
      <c r="GTP31" s="10"/>
      <c r="GTQ31" s="10"/>
      <c r="GTR31" s="10"/>
      <c r="GTS31" s="10"/>
      <c r="GTT31" s="10"/>
      <c r="GTU31" s="10"/>
      <c r="GTV31" s="10"/>
      <c r="GTW31" s="10"/>
      <c r="GTX31" s="10"/>
      <c r="GTY31" s="10"/>
      <c r="GTZ31" s="10"/>
      <c r="GUA31" s="10"/>
      <c r="GUB31" s="10"/>
      <c r="GUC31" s="10"/>
      <c r="GUD31" s="10"/>
      <c r="GUE31" s="10"/>
      <c r="GUF31" s="10"/>
      <c r="GUG31" s="10"/>
      <c r="GUH31" s="10"/>
      <c r="GUI31" s="10"/>
      <c r="GUJ31" s="10"/>
      <c r="GUK31" s="10"/>
      <c r="GUL31" s="10"/>
      <c r="GUM31" s="10"/>
      <c r="GUN31" s="10"/>
      <c r="GUO31" s="10"/>
      <c r="GUP31" s="10"/>
      <c r="GUQ31" s="10"/>
      <c r="GUR31" s="10"/>
      <c r="GUS31" s="10"/>
      <c r="GUT31" s="10"/>
      <c r="GUU31" s="10"/>
      <c r="GUV31" s="10"/>
      <c r="GUW31" s="10"/>
      <c r="GUX31" s="10"/>
      <c r="GUY31" s="10"/>
      <c r="GUZ31" s="10"/>
      <c r="GVA31" s="10"/>
      <c r="GVB31" s="10"/>
      <c r="GVC31" s="10"/>
      <c r="GVD31" s="10"/>
      <c r="GVE31" s="10"/>
      <c r="GVF31" s="10"/>
      <c r="GVG31" s="10"/>
      <c r="GVH31" s="10"/>
      <c r="GVI31" s="10"/>
      <c r="GVJ31" s="10"/>
      <c r="GVK31" s="10"/>
      <c r="GVL31" s="10"/>
      <c r="GVM31" s="10"/>
      <c r="GVN31" s="10"/>
      <c r="GVO31" s="10"/>
      <c r="GVP31" s="10"/>
      <c r="GVQ31" s="10"/>
      <c r="GVR31" s="10"/>
      <c r="GVS31" s="10"/>
      <c r="GVT31" s="10"/>
      <c r="GVU31" s="10"/>
      <c r="GVV31" s="10"/>
      <c r="GVW31" s="10"/>
      <c r="GVX31" s="10"/>
      <c r="GVY31" s="10"/>
      <c r="GVZ31" s="10"/>
      <c r="GWA31" s="10"/>
      <c r="GWB31" s="10"/>
      <c r="GWC31" s="10"/>
      <c r="GWD31" s="10"/>
      <c r="GWE31" s="10"/>
      <c r="GWF31" s="10"/>
      <c r="GWG31" s="10"/>
      <c r="GWH31" s="10"/>
      <c r="GWI31" s="10"/>
      <c r="GWJ31" s="10"/>
      <c r="GWK31" s="10"/>
      <c r="GWL31" s="10"/>
      <c r="GWM31" s="10"/>
      <c r="GWN31" s="10"/>
      <c r="GWO31" s="10"/>
      <c r="GWP31" s="10"/>
      <c r="GWQ31" s="10"/>
      <c r="GWR31" s="10"/>
      <c r="GWS31" s="10"/>
      <c r="GWT31" s="10"/>
      <c r="GWU31" s="10"/>
      <c r="GWV31" s="10"/>
      <c r="GWW31" s="10"/>
      <c r="GWX31" s="10"/>
      <c r="GWY31" s="10"/>
      <c r="GWZ31" s="10"/>
      <c r="GXA31" s="10"/>
      <c r="GXB31" s="10"/>
      <c r="GXC31" s="10"/>
      <c r="GXD31" s="10"/>
      <c r="GXE31" s="10"/>
      <c r="GXF31" s="10"/>
      <c r="GXG31" s="10"/>
      <c r="GXH31" s="10"/>
      <c r="GXI31" s="10"/>
      <c r="GXJ31" s="10"/>
      <c r="GXK31" s="10"/>
      <c r="GXL31" s="10"/>
      <c r="GXM31" s="10"/>
      <c r="GXN31" s="10"/>
      <c r="GXO31" s="10"/>
      <c r="GXP31" s="10"/>
      <c r="GXQ31" s="10"/>
      <c r="GXR31" s="10"/>
      <c r="GXS31" s="10"/>
      <c r="GXT31" s="10"/>
      <c r="GXU31" s="10"/>
      <c r="GXV31" s="10"/>
      <c r="GXW31" s="10"/>
      <c r="GXX31" s="10"/>
      <c r="GXY31" s="10"/>
      <c r="GXZ31" s="10"/>
      <c r="GYA31" s="10"/>
      <c r="GYB31" s="10"/>
      <c r="GYC31" s="10"/>
      <c r="GYD31" s="10"/>
      <c r="GYE31" s="10"/>
      <c r="GYF31" s="10"/>
      <c r="GYG31" s="10"/>
      <c r="GYH31" s="10"/>
      <c r="GYI31" s="10"/>
      <c r="GYJ31" s="10"/>
      <c r="GYK31" s="10"/>
      <c r="GYL31" s="10"/>
      <c r="GYM31" s="10"/>
      <c r="GYN31" s="10"/>
      <c r="GYO31" s="10"/>
      <c r="GYP31" s="10"/>
      <c r="GYQ31" s="10"/>
      <c r="GYR31" s="10"/>
      <c r="GYS31" s="10"/>
      <c r="GYT31" s="10"/>
      <c r="GYU31" s="10"/>
      <c r="GYV31" s="10"/>
      <c r="GYW31" s="10"/>
      <c r="GYX31" s="10"/>
      <c r="GYY31" s="10"/>
      <c r="GYZ31" s="10"/>
      <c r="GZA31" s="10"/>
      <c r="GZB31" s="10"/>
      <c r="GZC31" s="10"/>
      <c r="GZD31" s="10"/>
      <c r="GZE31" s="10"/>
      <c r="GZF31" s="10"/>
      <c r="GZG31" s="10"/>
      <c r="GZH31" s="10"/>
      <c r="GZI31" s="10"/>
      <c r="GZJ31" s="10"/>
      <c r="GZK31" s="10"/>
      <c r="GZL31" s="10"/>
      <c r="GZM31" s="10"/>
      <c r="GZN31" s="10"/>
      <c r="GZO31" s="10"/>
      <c r="GZP31" s="10"/>
      <c r="GZQ31" s="10"/>
      <c r="GZR31" s="10"/>
      <c r="GZS31" s="10"/>
      <c r="GZT31" s="10"/>
      <c r="GZU31" s="10"/>
      <c r="GZV31" s="10"/>
      <c r="GZW31" s="10"/>
      <c r="GZX31" s="10"/>
      <c r="GZY31" s="10"/>
      <c r="GZZ31" s="10"/>
      <c r="HAA31" s="10"/>
      <c r="HAB31" s="10"/>
      <c r="HAC31" s="10"/>
      <c r="HAD31" s="10"/>
      <c r="HAE31" s="10"/>
      <c r="HAF31" s="10"/>
      <c r="HAG31" s="10"/>
      <c r="HAH31" s="10"/>
      <c r="HAI31" s="10"/>
      <c r="HAJ31" s="10"/>
      <c r="HAK31" s="10"/>
      <c r="HAL31" s="10"/>
      <c r="HAM31" s="10"/>
      <c r="HAN31" s="10"/>
      <c r="HAO31" s="10"/>
      <c r="HAP31" s="10"/>
      <c r="HAQ31" s="10"/>
      <c r="HAR31" s="10"/>
      <c r="HAS31" s="10"/>
      <c r="HAT31" s="10"/>
      <c r="HAU31" s="10"/>
      <c r="HAV31" s="10"/>
      <c r="HAW31" s="10"/>
      <c r="HAX31" s="10"/>
      <c r="HAY31" s="10"/>
      <c r="HAZ31" s="10"/>
      <c r="HBA31" s="10"/>
      <c r="HBB31" s="10"/>
      <c r="HBC31" s="10"/>
      <c r="HBD31" s="10"/>
      <c r="HBE31" s="10"/>
      <c r="HBF31" s="10"/>
      <c r="HBG31" s="10"/>
      <c r="HBH31" s="10"/>
      <c r="HBI31" s="10"/>
      <c r="HBJ31" s="10"/>
      <c r="HBK31" s="10"/>
      <c r="HBL31" s="10"/>
      <c r="HBM31" s="10"/>
      <c r="HBN31" s="10"/>
      <c r="HBO31" s="10"/>
      <c r="HBP31" s="10"/>
      <c r="HBQ31" s="10"/>
      <c r="HBR31" s="10"/>
      <c r="HBS31" s="10"/>
      <c r="HBT31" s="10"/>
      <c r="HBU31" s="10"/>
      <c r="HBV31" s="10"/>
      <c r="HBW31" s="10"/>
      <c r="HBX31" s="10"/>
      <c r="HBY31" s="10"/>
      <c r="HBZ31" s="10"/>
      <c r="HCA31" s="10"/>
      <c r="HCB31" s="10"/>
      <c r="HCC31" s="10"/>
      <c r="HCD31" s="10"/>
      <c r="HCE31" s="10"/>
      <c r="HCF31" s="10"/>
      <c r="HCG31" s="10"/>
      <c r="HCH31" s="10"/>
      <c r="HCI31" s="10"/>
      <c r="HCJ31" s="10"/>
      <c r="HCK31" s="10"/>
      <c r="HCL31" s="10"/>
      <c r="HCM31" s="10"/>
      <c r="HCN31" s="10"/>
      <c r="HCO31" s="10"/>
      <c r="HCP31" s="10"/>
      <c r="HCQ31" s="10"/>
      <c r="HCR31" s="10"/>
      <c r="HCS31" s="10"/>
      <c r="HCT31" s="10"/>
      <c r="HCU31" s="10"/>
      <c r="HCV31" s="10"/>
      <c r="HCW31" s="10"/>
      <c r="HCX31" s="10"/>
      <c r="HCY31" s="10"/>
      <c r="HCZ31" s="10"/>
      <c r="HDA31" s="10"/>
      <c r="HDB31" s="10"/>
      <c r="HDC31" s="10"/>
      <c r="HDD31" s="10"/>
      <c r="HDE31" s="10"/>
      <c r="HDF31" s="10"/>
      <c r="HDG31" s="10"/>
      <c r="HDH31" s="10"/>
      <c r="HDI31" s="10"/>
      <c r="HDJ31" s="10"/>
      <c r="HDK31" s="10"/>
      <c r="HDL31" s="10"/>
      <c r="HDM31" s="10"/>
      <c r="HDN31" s="10"/>
      <c r="HDO31" s="10"/>
      <c r="HDP31" s="10"/>
      <c r="HDQ31" s="10"/>
      <c r="HDR31" s="10"/>
      <c r="HDS31" s="10"/>
      <c r="HDT31" s="10"/>
      <c r="HDU31" s="10"/>
      <c r="HDV31" s="10"/>
      <c r="HDW31" s="10"/>
      <c r="HDX31" s="10"/>
      <c r="HDY31" s="10"/>
      <c r="HDZ31" s="10"/>
      <c r="HEA31" s="10"/>
      <c r="HEB31" s="10"/>
      <c r="HEC31" s="10"/>
      <c r="HED31" s="10"/>
      <c r="HEE31" s="10"/>
      <c r="HEF31" s="10"/>
      <c r="HEG31" s="10"/>
      <c r="HEH31" s="10"/>
      <c r="HEI31" s="10"/>
      <c r="HEJ31" s="10"/>
      <c r="HEK31" s="10"/>
      <c r="HEL31" s="10"/>
      <c r="HEM31" s="10"/>
      <c r="HEN31" s="10"/>
      <c r="HEO31" s="10"/>
      <c r="HEP31" s="10"/>
      <c r="HEQ31" s="10"/>
      <c r="HER31" s="10"/>
      <c r="HES31" s="10"/>
      <c r="HET31" s="10"/>
      <c r="HEU31" s="10"/>
      <c r="HEV31" s="10"/>
      <c r="HEW31" s="10"/>
      <c r="HEX31" s="10"/>
      <c r="HEY31" s="10"/>
      <c r="HEZ31" s="10"/>
      <c r="HFA31" s="10"/>
      <c r="HFB31" s="10"/>
      <c r="HFC31" s="10"/>
      <c r="HFD31" s="10"/>
      <c r="HFE31" s="10"/>
      <c r="HFF31" s="10"/>
      <c r="HFG31" s="10"/>
      <c r="HFH31" s="10"/>
      <c r="HFI31" s="10"/>
      <c r="HFJ31" s="10"/>
      <c r="HFK31" s="10"/>
      <c r="HFL31" s="10"/>
      <c r="HFM31" s="10"/>
      <c r="HFN31" s="10"/>
      <c r="HFO31" s="10"/>
      <c r="HFP31" s="10"/>
      <c r="HFQ31" s="10"/>
      <c r="HFR31" s="10"/>
      <c r="HFS31" s="10"/>
      <c r="HFT31" s="10"/>
      <c r="HFU31" s="10"/>
      <c r="HFV31" s="10"/>
      <c r="HFW31" s="10"/>
      <c r="HFX31" s="10"/>
      <c r="HFY31" s="10"/>
      <c r="HFZ31" s="10"/>
      <c r="HGA31" s="10"/>
      <c r="HGB31" s="10"/>
      <c r="HGC31" s="10"/>
      <c r="HGD31" s="10"/>
      <c r="HGE31" s="10"/>
      <c r="HGF31" s="10"/>
      <c r="HGG31" s="10"/>
      <c r="HGH31" s="10"/>
      <c r="HGI31" s="10"/>
      <c r="HGJ31" s="10"/>
      <c r="HGK31" s="10"/>
      <c r="HGL31" s="10"/>
      <c r="HGM31" s="10"/>
      <c r="HGN31" s="10"/>
      <c r="HGO31" s="10"/>
      <c r="HGP31" s="10"/>
      <c r="HGQ31" s="10"/>
      <c r="HGR31" s="10"/>
      <c r="HGS31" s="10"/>
      <c r="HGT31" s="10"/>
      <c r="HGU31" s="10"/>
      <c r="HGV31" s="10"/>
      <c r="HGW31" s="10"/>
      <c r="HGX31" s="10"/>
      <c r="HGY31" s="10"/>
      <c r="HGZ31" s="10"/>
      <c r="HHA31" s="10"/>
      <c r="HHB31" s="10"/>
      <c r="HHC31" s="10"/>
      <c r="HHD31" s="10"/>
      <c r="HHE31" s="10"/>
      <c r="HHF31" s="10"/>
      <c r="HHG31" s="10"/>
      <c r="HHH31" s="10"/>
      <c r="HHI31" s="10"/>
      <c r="HHJ31" s="10"/>
      <c r="HHK31" s="10"/>
      <c r="HHL31" s="10"/>
      <c r="HHM31" s="10"/>
      <c r="HHN31" s="10"/>
      <c r="HHO31" s="10"/>
      <c r="HHP31" s="10"/>
      <c r="HHQ31" s="10"/>
      <c r="HHR31" s="10"/>
      <c r="HHS31" s="10"/>
      <c r="HHT31" s="10"/>
      <c r="HHU31" s="10"/>
      <c r="HHV31" s="10"/>
      <c r="HHW31" s="10"/>
      <c r="HHX31" s="10"/>
      <c r="HHY31" s="10"/>
      <c r="HHZ31" s="10"/>
      <c r="HIA31" s="10"/>
      <c r="HIB31" s="10"/>
      <c r="HIC31" s="10"/>
      <c r="HID31" s="10"/>
      <c r="HIE31" s="10"/>
      <c r="HIF31" s="10"/>
      <c r="HIG31" s="10"/>
      <c r="HIH31" s="10"/>
      <c r="HII31" s="10"/>
      <c r="HIJ31" s="10"/>
      <c r="HIK31" s="10"/>
      <c r="HIL31" s="10"/>
      <c r="HIM31" s="10"/>
      <c r="HIN31" s="10"/>
      <c r="HIO31" s="10"/>
      <c r="HIP31" s="10"/>
      <c r="HIQ31" s="10"/>
      <c r="HIR31" s="10"/>
      <c r="HIS31" s="10"/>
      <c r="HIT31" s="10"/>
      <c r="HIU31" s="10"/>
      <c r="HIV31" s="10"/>
      <c r="HIW31" s="10"/>
      <c r="HIX31" s="10"/>
      <c r="HIY31" s="10"/>
      <c r="HIZ31" s="10"/>
      <c r="HJA31" s="10"/>
      <c r="HJB31" s="10"/>
      <c r="HJC31" s="10"/>
      <c r="HJD31" s="10"/>
      <c r="HJE31" s="10"/>
      <c r="HJF31" s="10"/>
      <c r="HJG31" s="10"/>
      <c r="HJH31" s="10"/>
      <c r="HJI31" s="10"/>
      <c r="HJJ31" s="10"/>
      <c r="HJK31" s="10"/>
      <c r="HJL31" s="10"/>
      <c r="HJM31" s="10"/>
      <c r="HJN31" s="10"/>
      <c r="HJO31" s="10"/>
      <c r="HJP31" s="10"/>
      <c r="HJQ31" s="10"/>
      <c r="HJR31" s="10"/>
      <c r="HJS31" s="10"/>
      <c r="HJT31" s="10"/>
      <c r="HJU31" s="10"/>
      <c r="HJV31" s="10"/>
      <c r="HJW31" s="10"/>
      <c r="HJX31" s="10"/>
      <c r="HJY31" s="10"/>
      <c r="HJZ31" s="10"/>
      <c r="HKA31" s="10"/>
      <c r="HKB31" s="10"/>
      <c r="HKC31" s="10"/>
      <c r="HKD31" s="10"/>
      <c r="HKE31" s="10"/>
      <c r="HKF31" s="10"/>
      <c r="HKG31" s="10"/>
      <c r="HKH31" s="10"/>
      <c r="HKI31" s="10"/>
      <c r="HKJ31" s="10"/>
      <c r="HKK31" s="10"/>
      <c r="HKL31" s="10"/>
      <c r="HKM31" s="10"/>
      <c r="HKN31" s="10"/>
      <c r="HKO31" s="10"/>
      <c r="HKP31" s="10"/>
      <c r="HKQ31" s="10"/>
      <c r="HKR31" s="10"/>
      <c r="HKS31" s="10"/>
      <c r="HKT31" s="10"/>
      <c r="HKU31" s="10"/>
      <c r="HKV31" s="10"/>
      <c r="HKW31" s="10"/>
      <c r="HKX31" s="10"/>
      <c r="HKY31" s="10"/>
      <c r="HKZ31" s="10"/>
      <c r="HLA31" s="10"/>
      <c r="HLB31" s="10"/>
      <c r="HLC31" s="10"/>
      <c r="HLD31" s="10"/>
      <c r="HLE31" s="10"/>
      <c r="HLF31" s="10"/>
      <c r="HLG31" s="10"/>
      <c r="HLH31" s="10"/>
      <c r="HLI31" s="10"/>
      <c r="HLJ31" s="10"/>
      <c r="HLK31" s="10"/>
      <c r="HLL31" s="10"/>
      <c r="HLM31" s="10"/>
      <c r="HLN31" s="10"/>
      <c r="HLO31" s="10"/>
      <c r="HLP31" s="10"/>
      <c r="HLQ31" s="10"/>
      <c r="HLR31" s="10"/>
      <c r="HLS31" s="10"/>
      <c r="HLT31" s="10"/>
      <c r="HLU31" s="10"/>
      <c r="HLV31" s="10"/>
      <c r="HLW31" s="10"/>
      <c r="HLX31" s="10"/>
      <c r="HLY31" s="10"/>
      <c r="HLZ31" s="10"/>
      <c r="HMA31" s="10"/>
      <c r="HMB31" s="10"/>
      <c r="HMC31" s="10"/>
      <c r="HMD31" s="10"/>
      <c r="HME31" s="10"/>
      <c r="HMF31" s="10"/>
      <c r="HMG31" s="10"/>
      <c r="HMH31" s="10"/>
      <c r="HMI31" s="10"/>
      <c r="HMJ31" s="10"/>
      <c r="HMK31" s="10"/>
      <c r="HML31" s="10"/>
      <c r="HMM31" s="10"/>
      <c r="HMN31" s="10"/>
      <c r="HMO31" s="10"/>
      <c r="HMP31" s="10"/>
      <c r="HMQ31" s="10"/>
      <c r="HMR31" s="10"/>
      <c r="HMS31" s="10"/>
      <c r="HMT31" s="10"/>
      <c r="HMU31" s="10"/>
      <c r="HMV31" s="10"/>
      <c r="HMW31" s="10"/>
      <c r="HMX31" s="10"/>
      <c r="HMY31" s="10"/>
      <c r="HMZ31" s="10"/>
      <c r="HNA31" s="10"/>
      <c r="HNB31" s="10"/>
      <c r="HNC31" s="10"/>
      <c r="HND31" s="10"/>
      <c r="HNE31" s="10"/>
      <c r="HNF31" s="10"/>
      <c r="HNG31" s="10"/>
      <c r="HNH31" s="10"/>
      <c r="HNI31" s="10"/>
      <c r="HNJ31" s="10"/>
      <c r="HNK31" s="10"/>
      <c r="HNL31" s="10"/>
      <c r="HNM31" s="10"/>
      <c r="HNN31" s="10"/>
      <c r="HNO31" s="10"/>
      <c r="HNP31" s="10"/>
      <c r="HNQ31" s="10"/>
      <c r="HNR31" s="10"/>
      <c r="HNS31" s="10"/>
      <c r="HNT31" s="10"/>
      <c r="HNU31" s="10"/>
      <c r="HNV31" s="10"/>
      <c r="HNW31" s="10"/>
      <c r="HNX31" s="10"/>
      <c r="HNY31" s="10"/>
      <c r="HNZ31" s="10"/>
      <c r="HOA31" s="10"/>
      <c r="HOB31" s="10"/>
      <c r="HOC31" s="10"/>
      <c r="HOD31" s="10"/>
      <c r="HOE31" s="10"/>
      <c r="HOF31" s="10"/>
      <c r="HOG31" s="10"/>
      <c r="HOH31" s="10"/>
      <c r="HOI31" s="10"/>
      <c r="HOJ31" s="10"/>
      <c r="HOK31" s="10"/>
      <c r="HOL31" s="10"/>
      <c r="HOM31" s="10"/>
      <c r="HON31" s="10"/>
      <c r="HOO31" s="10"/>
      <c r="HOP31" s="10"/>
      <c r="HOQ31" s="10"/>
      <c r="HOR31" s="10"/>
      <c r="HOS31" s="10"/>
      <c r="HOT31" s="10"/>
      <c r="HOU31" s="10"/>
      <c r="HOV31" s="10"/>
      <c r="HOW31" s="10"/>
      <c r="HOX31" s="10"/>
      <c r="HOY31" s="10"/>
      <c r="HOZ31" s="10"/>
      <c r="HPA31" s="10"/>
      <c r="HPB31" s="10"/>
      <c r="HPC31" s="10"/>
      <c r="HPD31" s="10"/>
      <c r="HPE31" s="10"/>
      <c r="HPF31" s="10"/>
      <c r="HPG31" s="10"/>
      <c r="HPH31" s="10"/>
      <c r="HPI31" s="10"/>
      <c r="HPJ31" s="10"/>
      <c r="HPK31" s="10"/>
      <c r="HPL31" s="10"/>
      <c r="HPM31" s="10"/>
      <c r="HPN31" s="10"/>
      <c r="HPO31" s="10"/>
      <c r="HPP31" s="10"/>
      <c r="HPQ31" s="10"/>
      <c r="HPR31" s="10"/>
      <c r="HPS31" s="10"/>
      <c r="HPT31" s="10"/>
      <c r="HPU31" s="10"/>
      <c r="HPV31" s="10"/>
      <c r="HPW31" s="10"/>
      <c r="HPX31" s="10"/>
      <c r="HPY31" s="10"/>
      <c r="HPZ31" s="10"/>
      <c r="HQA31" s="10"/>
      <c r="HQB31" s="10"/>
      <c r="HQC31" s="10"/>
      <c r="HQD31" s="10"/>
      <c r="HQE31" s="10"/>
      <c r="HQF31" s="10"/>
      <c r="HQG31" s="10"/>
      <c r="HQH31" s="10"/>
      <c r="HQI31" s="10"/>
      <c r="HQJ31" s="10"/>
      <c r="HQK31" s="10"/>
      <c r="HQL31" s="10"/>
      <c r="HQM31" s="10"/>
      <c r="HQN31" s="10"/>
      <c r="HQO31" s="10"/>
      <c r="HQP31" s="10"/>
      <c r="HQQ31" s="10"/>
      <c r="HQR31" s="10"/>
      <c r="HQS31" s="10"/>
      <c r="HQT31" s="10"/>
      <c r="HQU31" s="10"/>
      <c r="HQV31" s="10"/>
      <c r="HQW31" s="10"/>
      <c r="HQX31" s="10"/>
      <c r="HQY31" s="10"/>
      <c r="HQZ31" s="10"/>
      <c r="HRA31" s="10"/>
      <c r="HRB31" s="10"/>
      <c r="HRC31" s="10"/>
      <c r="HRD31" s="10"/>
      <c r="HRE31" s="10"/>
      <c r="HRF31" s="10"/>
      <c r="HRG31" s="10"/>
      <c r="HRH31" s="10"/>
      <c r="HRI31" s="10"/>
      <c r="HRJ31" s="10"/>
      <c r="HRK31" s="10"/>
      <c r="HRL31" s="10"/>
      <c r="HRM31" s="10"/>
      <c r="HRN31" s="10"/>
      <c r="HRO31" s="10"/>
      <c r="HRP31" s="10"/>
      <c r="HRQ31" s="10"/>
      <c r="HRR31" s="10"/>
      <c r="HRS31" s="10"/>
      <c r="HRT31" s="10"/>
      <c r="HRU31" s="10"/>
      <c r="HRV31" s="10"/>
      <c r="HRW31" s="10"/>
      <c r="HRX31" s="10"/>
      <c r="HRY31" s="10"/>
      <c r="HRZ31" s="10"/>
      <c r="HSA31" s="10"/>
      <c r="HSB31" s="10"/>
      <c r="HSC31" s="10"/>
      <c r="HSD31" s="10"/>
      <c r="HSE31" s="10"/>
      <c r="HSF31" s="10"/>
      <c r="HSG31" s="10"/>
      <c r="HSH31" s="10"/>
      <c r="HSI31" s="10"/>
      <c r="HSJ31" s="10"/>
      <c r="HSK31" s="10"/>
      <c r="HSL31" s="10"/>
      <c r="HSM31" s="10"/>
      <c r="HSN31" s="10"/>
      <c r="HSO31" s="10"/>
      <c r="HSP31" s="10"/>
      <c r="HSQ31" s="10"/>
      <c r="HSR31" s="10"/>
      <c r="HSS31" s="10"/>
      <c r="HST31" s="10"/>
      <c r="HSU31" s="10"/>
      <c r="HSV31" s="10"/>
      <c r="HSW31" s="10"/>
      <c r="HSX31" s="10"/>
      <c r="HSY31" s="10"/>
      <c r="HSZ31" s="10"/>
      <c r="HTA31" s="10"/>
      <c r="HTB31" s="10"/>
      <c r="HTC31" s="10"/>
      <c r="HTD31" s="10"/>
      <c r="HTE31" s="10"/>
      <c r="HTF31" s="10"/>
      <c r="HTG31" s="10"/>
      <c r="HTH31" s="10"/>
      <c r="HTI31" s="10"/>
      <c r="HTJ31" s="10"/>
      <c r="HTK31" s="10"/>
      <c r="HTL31" s="10"/>
      <c r="HTM31" s="10"/>
      <c r="HTN31" s="10"/>
      <c r="HTO31" s="10"/>
      <c r="HTP31" s="10"/>
      <c r="HTQ31" s="10"/>
      <c r="HTR31" s="10"/>
      <c r="HTS31" s="10"/>
      <c r="HTT31" s="10"/>
      <c r="HTU31" s="10"/>
      <c r="HTV31" s="10"/>
      <c r="HTW31" s="10"/>
      <c r="HTX31" s="10"/>
      <c r="HTY31" s="10"/>
      <c r="HTZ31" s="10"/>
      <c r="HUA31" s="10"/>
      <c r="HUB31" s="10"/>
      <c r="HUC31" s="10"/>
      <c r="HUD31" s="10"/>
      <c r="HUE31" s="10"/>
      <c r="HUF31" s="10"/>
      <c r="HUG31" s="10"/>
      <c r="HUH31" s="10"/>
      <c r="HUI31" s="10"/>
      <c r="HUJ31" s="10"/>
      <c r="HUK31" s="10"/>
      <c r="HUL31" s="10"/>
      <c r="HUM31" s="10"/>
      <c r="HUN31" s="10"/>
      <c r="HUO31" s="10"/>
      <c r="HUP31" s="10"/>
      <c r="HUQ31" s="10"/>
      <c r="HUR31" s="10"/>
      <c r="HUS31" s="10"/>
      <c r="HUT31" s="10"/>
      <c r="HUU31" s="10"/>
      <c r="HUV31" s="10"/>
      <c r="HUW31" s="10"/>
      <c r="HUX31" s="10"/>
      <c r="HUY31" s="10"/>
      <c r="HUZ31" s="10"/>
      <c r="HVA31" s="10"/>
      <c r="HVB31" s="10"/>
      <c r="HVC31" s="10"/>
      <c r="HVD31" s="10"/>
      <c r="HVE31" s="10"/>
      <c r="HVF31" s="10"/>
      <c r="HVG31" s="10"/>
      <c r="HVH31" s="10"/>
      <c r="HVI31" s="10"/>
      <c r="HVJ31" s="10"/>
      <c r="HVK31" s="10"/>
      <c r="HVL31" s="10"/>
      <c r="HVM31" s="10"/>
      <c r="HVN31" s="10"/>
      <c r="HVO31" s="10"/>
      <c r="HVP31" s="10"/>
      <c r="HVQ31" s="10"/>
      <c r="HVR31" s="10"/>
      <c r="HVS31" s="10"/>
      <c r="HVT31" s="10"/>
      <c r="HVU31" s="10"/>
      <c r="HVV31" s="10"/>
      <c r="HVW31" s="10"/>
      <c r="HVX31" s="10"/>
      <c r="HVY31" s="10"/>
      <c r="HVZ31" s="10"/>
      <c r="HWA31" s="10"/>
      <c r="HWB31" s="10"/>
      <c r="HWC31" s="10"/>
      <c r="HWD31" s="10"/>
      <c r="HWE31" s="10"/>
      <c r="HWF31" s="10"/>
      <c r="HWG31" s="10"/>
      <c r="HWH31" s="10"/>
      <c r="HWI31" s="10"/>
      <c r="HWJ31" s="10"/>
      <c r="HWK31" s="10"/>
      <c r="HWL31" s="10"/>
      <c r="HWM31" s="10"/>
      <c r="HWN31" s="10"/>
      <c r="HWO31" s="10"/>
      <c r="HWP31" s="10"/>
      <c r="HWQ31" s="10"/>
      <c r="HWR31" s="10"/>
      <c r="HWS31" s="10"/>
      <c r="HWT31" s="10"/>
      <c r="HWU31" s="10"/>
      <c r="HWV31" s="10"/>
      <c r="HWW31" s="10"/>
      <c r="HWX31" s="10"/>
      <c r="HWY31" s="10"/>
      <c r="HWZ31" s="10"/>
      <c r="HXA31" s="10"/>
      <c r="HXB31" s="10"/>
      <c r="HXC31" s="10"/>
      <c r="HXD31" s="10"/>
      <c r="HXE31" s="10"/>
      <c r="HXF31" s="10"/>
      <c r="HXG31" s="10"/>
      <c r="HXH31" s="10"/>
      <c r="HXI31" s="10"/>
      <c r="HXJ31" s="10"/>
      <c r="HXK31" s="10"/>
      <c r="HXL31" s="10"/>
      <c r="HXM31" s="10"/>
      <c r="HXN31" s="10"/>
      <c r="HXO31" s="10"/>
      <c r="HXP31" s="10"/>
      <c r="HXQ31" s="10"/>
      <c r="HXR31" s="10"/>
      <c r="HXS31" s="10"/>
      <c r="HXT31" s="10"/>
      <c r="HXU31" s="10"/>
      <c r="HXV31" s="10"/>
      <c r="HXW31" s="10"/>
      <c r="HXX31" s="10"/>
      <c r="HXY31" s="10"/>
      <c r="HXZ31" s="10"/>
      <c r="HYA31" s="10"/>
      <c r="HYB31" s="10"/>
      <c r="HYC31" s="10"/>
      <c r="HYD31" s="10"/>
      <c r="HYE31" s="10"/>
      <c r="HYF31" s="10"/>
      <c r="HYG31" s="10"/>
      <c r="HYH31" s="10"/>
      <c r="HYI31" s="10"/>
      <c r="HYJ31" s="10"/>
      <c r="HYK31" s="10"/>
      <c r="HYL31" s="10"/>
      <c r="HYM31" s="10"/>
      <c r="HYN31" s="10"/>
      <c r="HYO31" s="10"/>
      <c r="HYP31" s="10"/>
      <c r="HYQ31" s="10"/>
      <c r="HYR31" s="10"/>
      <c r="HYS31" s="10"/>
      <c r="HYT31" s="10"/>
      <c r="HYU31" s="10"/>
      <c r="HYV31" s="10"/>
      <c r="HYW31" s="10"/>
      <c r="HYX31" s="10"/>
      <c r="HYY31" s="10"/>
      <c r="HYZ31" s="10"/>
      <c r="HZA31" s="10"/>
      <c r="HZB31" s="10"/>
      <c r="HZC31" s="10"/>
      <c r="HZD31" s="10"/>
      <c r="HZE31" s="10"/>
      <c r="HZF31" s="10"/>
      <c r="HZG31" s="10"/>
      <c r="HZH31" s="10"/>
      <c r="HZI31" s="10"/>
      <c r="HZJ31" s="10"/>
      <c r="HZK31" s="10"/>
      <c r="HZL31" s="10"/>
      <c r="HZM31" s="10"/>
      <c r="HZN31" s="10"/>
      <c r="HZO31" s="10"/>
      <c r="HZP31" s="10"/>
      <c r="HZQ31" s="10"/>
      <c r="HZR31" s="10"/>
      <c r="HZS31" s="10"/>
      <c r="HZT31" s="10"/>
      <c r="HZU31" s="10"/>
      <c r="HZV31" s="10"/>
      <c r="HZW31" s="10"/>
      <c r="HZX31" s="10"/>
      <c r="HZY31" s="10"/>
      <c r="HZZ31" s="10"/>
      <c r="IAA31" s="10"/>
      <c r="IAB31" s="10"/>
      <c r="IAC31" s="10"/>
      <c r="IAD31" s="10"/>
      <c r="IAE31" s="10"/>
      <c r="IAF31" s="10"/>
      <c r="IAG31" s="10"/>
      <c r="IAH31" s="10"/>
      <c r="IAI31" s="10"/>
      <c r="IAJ31" s="10"/>
      <c r="IAK31" s="10"/>
      <c r="IAL31" s="10"/>
      <c r="IAM31" s="10"/>
      <c r="IAN31" s="10"/>
      <c r="IAO31" s="10"/>
      <c r="IAP31" s="10"/>
      <c r="IAQ31" s="10"/>
      <c r="IAR31" s="10"/>
      <c r="IAS31" s="10"/>
      <c r="IAT31" s="10"/>
      <c r="IAU31" s="10"/>
      <c r="IAV31" s="10"/>
      <c r="IAW31" s="10"/>
      <c r="IAX31" s="10"/>
      <c r="IAY31" s="10"/>
      <c r="IAZ31" s="10"/>
      <c r="IBA31" s="10"/>
      <c r="IBB31" s="10"/>
      <c r="IBC31" s="10"/>
      <c r="IBD31" s="10"/>
      <c r="IBE31" s="10"/>
      <c r="IBF31" s="10"/>
      <c r="IBG31" s="10"/>
      <c r="IBH31" s="10"/>
      <c r="IBI31" s="10"/>
      <c r="IBJ31" s="10"/>
      <c r="IBK31" s="10"/>
      <c r="IBL31" s="10"/>
      <c r="IBM31" s="10"/>
      <c r="IBN31" s="10"/>
      <c r="IBO31" s="10"/>
      <c r="IBP31" s="10"/>
      <c r="IBQ31" s="10"/>
      <c r="IBR31" s="10"/>
      <c r="IBS31" s="10"/>
      <c r="IBT31" s="10"/>
      <c r="IBU31" s="10"/>
      <c r="IBV31" s="10"/>
      <c r="IBW31" s="10"/>
      <c r="IBX31" s="10"/>
      <c r="IBY31" s="10"/>
      <c r="IBZ31" s="10"/>
      <c r="ICA31" s="10"/>
      <c r="ICB31" s="10"/>
      <c r="ICC31" s="10"/>
      <c r="ICD31" s="10"/>
      <c r="ICE31" s="10"/>
      <c r="ICF31" s="10"/>
      <c r="ICG31" s="10"/>
      <c r="ICH31" s="10"/>
      <c r="ICI31" s="10"/>
      <c r="ICJ31" s="10"/>
      <c r="ICK31" s="10"/>
      <c r="ICL31" s="10"/>
      <c r="ICM31" s="10"/>
      <c r="ICN31" s="10"/>
      <c r="ICO31" s="10"/>
      <c r="ICP31" s="10"/>
      <c r="ICQ31" s="10"/>
      <c r="ICR31" s="10"/>
      <c r="ICS31" s="10"/>
      <c r="ICT31" s="10"/>
      <c r="ICU31" s="10"/>
      <c r="ICV31" s="10"/>
      <c r="ICW31" s="10"/>
      <c r="ICX31" s="10"/>
      <c r="ICY31" s="10"/>
      <c r="ICZ31" s="10"/>
      <c r="IDA31" s="10"/>
      <c r="IDB31" s="10"/>
      <c r="IDC31" s="10"/>
      <c r="IDD31" s="10"/>
      <c r="IDE31" s="10"/>
      <c r="IDF31" s="10"/>
      <c r="IDG31" s="10"/>
      <c r="IDH31" s="10"/>
      <c r="IDI31" s="10"/>
      <c r="IDJ31" s="10"/>
      <c r="IDK31" s="10"/>
      <c r="IDL31" s="10"/>
      <c r="IDM31" s="10"/>
      <c r="IDN31" s="10"/>
      <c r="IDO31" s="10"/>
      <c r="IDP31" s="10"/>
      <c r="IDQ31" s="10"/>
      <c r="IDR31" s="10"/>
      <c r="IDS31" s="10"/>
      <c r="IDT31" s="10"/>
      <c r="IDU31" s="10"/>
      <c r="IDV31" s="10"/>
      <c r="IDW31" s="10"/>
      <c r="IDX31" s="10"/>
      <c r="IDY31" s="10"/>
      <c r="IDZ31" s="10"/>
      <c r="IEA31" s="10"/>
      <c r="IEB31" s="10"/>
      <c r="IEC31" s="10"/>
      <c r="IED31" s="10"/>
      <c r="IEE31" s="10"/>
      <c r="IEF31" s="10"/>
      <c r="IEG31" s="10"/>
      <c r="IEH31" s="10"/>
      <c r="IEI31" s="10"/>
      <c r="IEJ31" s="10"/>
      <c r="IEK31" s="10"/>
      <c r="IEL31" s="10"/>
      <c r="IEM31" s="10"/>
      <c r="IEN31" s="10"/>
      <c r="IEO31" s="10"/>
      <c r="IEP31" s="10"/>
      <c r="IEQ31" s="10"/>
      <c r="IER31" s="10"/>
      <c r="IES31" s="10"/>
      <c r="IET31" s="10"/>
      <c r="IEU31" s="10"/>
      <c r="IEV31" s="10"/>
      <c r="IEW31" s="10"/>
      <c r="IEX31" s="10"/>
      <c r="IEY31" s="10"/>
      <c r="IEZ31" s="10"/>
      <c r="IFA31" s="10"/>
      <c r="IFB31" s="10"/>
      <c r="IFC31" s="10"/>
      <c r="IFD31" s="10"/>
      <c r="IFE31" s="10"/>
      <c r="IFF31" s="10"/>
      <c r="IFG31" s="10"/>
      <c r="IFH31" s="10"/>
      <c r="IFI31" s="10"/>
      <c r="IFJ31" s="10"/>
      <c r="IFK31" s="10"/>
      <c r="IFL31" s="10"/>
      <c r="IFM31" s="10"/>
      <c r="IFN31" s="10"/>
      <c r="IFO31" s="10"/>
      <c r="IFP31" s="10"/>
      <c r="IFQ31" s="10"/>
      <c r="IFR31" s="10"/>
      <c r="IFS31" s="10"/>
      <c r="IFT31" s="10"/>
      <c r="IFU31" s="10"/>
      <c r="IFV31" s="10"/>
      <c r="IFW31" s="10"/>
      <c r="IFX31" s="10"/>
      <c r="IFY31" s="10"/>
      <c r="IFZ31" s="10"/>
      <c r="IGA31" s="10"/>
      <c r="IGB31" s="10"/>
      <c r="IGC31" s="10"/>
      <c r="IGD31" s="10"/>
      <c r="IGE31" s="10"/>
      <c r="IGF31" s="10"/>
      <c r="IGG31" s="10"/>
      <c r="IGH31" s="10"/>
      <c r="IGI31" s="10"/>
      <c r="IGJ31" s="10"/>
      <c r="IGK31" s="10"/>
      <c r="IGL31" s="10"/>
      <c r="IGM31" s="10"/>
      <c r="IGN31" s="10"/>
      <c r="IGO31" s="10"/>
      <c r="IGP31" s="10"/>
      <c r="IGQ31" s="10"/>
      <c r="IGR31" s="10"/>
      <c r="IGS31" s="10"/>
      <c r="IGT31" s="10"/>
      <c r="IGU31" s="10"/>
      <c r="IGV31" s="10"/>
      <c r="IGW31" s="10"/>
      <c r="IGX31" s="10"/>
      <c r="IGY31" s="10"/>
      <c r="IGZ31" s="10"/>
      <c r="IHA31" s="10"/>
      <c r="IHB31" s="10"/>
      <c r="IHC31" s="10"/>
      <c r="IHD31" s="10"/>
      <c r="IHE31" s="10"/>
      <c r="IHF31" s="10"/>
      <c r="IHG31" s="10"/>
      <c r="IHH31" s="10"/>
      <c r="IHI31" s="10"/>
      <c r="IHJ31" s="10"/>
      <c r="IHK31" s="10"/>
      <c r="IHL31" s="10"/>
      <c r="IHM31" s="10"/>
      <c r="IHN31" s="10"/>
      <c r="IHO31" s="10"/>
      <c r="IHP31" s="10"/>
      <c r="IHQ31" s="10"/>
      <c r="IHR31" s="10"/>
      <c r="IHS31" s="10"/>
      <c r="IHT31" s="10"/>
      <c r="IHU31" s="10"/>
      <c r="IHV31" s="10"/>
      <c r="IHW31" s="10"/>
      <c r="IHX31" s="10"/>
      <c r="IHY31" s="10"/>
      <c r="IHZ31" s="10"/>
      <c r="IIA31" s="10"/>
      <c r="IIB31" s="10"/>
      <c r="IIC31" s="10"/>
      <c r="IID31" s="10"/>
      <c r="IIE31" s="10"/>
      <c r="IIF31" s="10"/>
      <c r="IIG31" s="10"/>
      <c r="IIH31" s="10"/>
      <c r="III31" s="10"/>
      <c r="IIJ31" s="10"/>
      <c r="IIK31" s="10"/>
      <c r="IIL31" s="10"/>
      <c r="IIM31" s="10"/>
      <c r="IIN31" s="10"/>
      <c r="IIO31" s="10"/>
      <c r="IIP31" s="10"/>
      <c r="IIQ31" s="10"/>
      <c r="IIR31" s="10"/>
      <c r="IIS31" s="10"/>
      <c r="IIT31" s="10"/>
      <c r="IIU31" s="10"/>
      <c r="IIV31" s="10"/>
      <c r="IIW31" s="10"/>
      <c r="IIX31" s="10"/>
      <c r="IIY31" s="10"/>
      <c r="IIZ31" s="10"/>
      <c r="IJA31" s="10"/>
      <c r="IJB31" s="10"/>
      <c r="IJC31" s="10"/>
      <c r="IJD31" s="10"/>
      <c r="IJE31" s="10"/>
      <c r="IJF31" s="10"/>
      <c r="IJG31" s="10"/>
      <c r="IJH31" s="10"/>
      <c r="IJI31" s="10"/>
      <c r="IJJ31" s="10"/>
      <c r="IJK31" s="10"/>
      <c r="IJL31" s="10"/>
      <c r="IJM31" s="10"/>
      <c r="IJN31" s="10"/>
      <c r="IJO31" s="10"/>
      <c r="IJP31" s="10"/>
      <c r="IJQ31" s="10"/>
      <c r="IJR31" s="10"/>
      <c r="IJS31" s="10"/>
      <c r="IJT31" s="10"/>
      <c r="IJU31" s="10"/>
      <c r="IJV31" s="10"/>
      <c r="IJW31" s="10"/>
      <c r="IJX31" s="10"/>
      <c r="IJY31" s="10"/>
      <c r="IJZ31" s="10"/>
      <c r="IKA31" s="10"/>
      <c r="IKB31" s="10"/>
      <c r="IKC31" s="10"/>
      <c r="IKD31" s="10"/>
      <c r="IKE31" s="10"/>
      <c r="IKF31" s="10"/>
      <c r="IKG31" s="10"/>
      <c r="IKH31" s="10"/>
      <c r="IKI31" s="10"/>
      <c r="IKJ31" s="10"/>
      <c r="IKK31" s="10"/>
      <c r="IKL31" s="10"/>
      <c r="IKM31" s="10"/>
      <c r="IKN31" s="10"/>
      <c r="IKO31" s="10"/>
      <c r="IKP31" s="10"/>
      <c r="IKQ31" s="10"/>
      <c r="IKR31" s="10"/>
      <c r="IKS31" s="10"/>
      <c r="IKT31" s="10"/>
      <c r="IKU31" s="10"/>
      <c r="IKV31" s="10"/>
      <c r="IKW31" s="10"/>
      <c r="IKX31" s="10"/>
      <c r="IKY31" s="10"/>
      <c r="IKZ31" s="10"/>
      <c r="ILA31" s="10"/>
      <c r="ILB31" s="10"/>
      <c r="ILC31" s="10"/>
      <c r="ILD31" s="10"/>
      <c r="ILE31" s="10"/>
      <c r="ILF31" s="10"/>
      <c r="ILG31" s="10"/>
      <c r="ILH31" s="10"/>
      <c r="ILI31" s="10"/>
      <c r="ILJ31" s="10"/>
      <c r="ILK31" s="10"/>
      <c r="ILL31" s="10"/>
      <c r="ILM31" s="10"/>
      <c r="ILN31" s="10"/>
      <c r="ILO31" s="10"/>
      <c r="ILP31" s="10"/>
      <c r="ILQ31" s="10"/>
      <c r="ILR31" s="10"/>
      <c r="ILS31" s="10"/>
      <c r="ILT31" s="10"/>
      <c r="ILU31" s="10"/>
      <c r="ILV31" s="10"/>
      <c r="ILW31" s="10"/>
      <c r="ILX31" s="10"/>
      <c r="ILY31" s="10"/>
      <c r="ILZ31" s="10"/>
      <c r="IMA31" s="10"/>
      <c r="IMB31" s="10"/>
      <c r="IMC31" s="10"/>
      <c r="IMD31" s="10"/>
      <c r="IME31" s="10"/>
      <c r="IMF31" s="10"/>
      <c r="IMG31" s="10"/>
      <c r="IMH31" s="10"/>
      <c r="IMI31" s="10"/>
      <c r="IMJ31" s="10"/>
      <c r="IMK31" s="10"/>
      <c r="IML31" s="10"/>
      <c r="IMM31" s="10"/>
      <c r="IMN31" s="10"/>
      <c r="IMO31" s="10"/>
      <c r="IMP31" s="10"/>
      <c r="IMQ31" s="10"/>
      <c r="IMR31" s="10"/>
      <c r="IMS31" s="10"/>
      <c r="IMT31" s="10"/>
      <c r="IMU31" s="10"/>
      <c r="IMV31" s="10"/>
      <c r="IMW31" s="10"/>
      <c r="IMX31" s="10"/>
      <c r="IMY31" s="10"/>
      <c r="IMZ31" s="10"/>
      <c r="INA31" s="10"/>
      <c r="INB31" s="10"/>
      <c r="INC31" s="10"/>
      <c r="IND31" s="10"/>
      <c r="INE31" s="10"/>
      <c r="INF31" s="10"/>
      <c r="ING31" s="10"/>
      <c r="INH31" s="10"/>
      <c r="INI31" s="10"/>
      <c r="INJ31" s="10"/>
      <c r="INK31" s="10"/>
      <c r="INL31" s="10"/>
      <c r="INM31" s="10"/>
      <c r="INN31" s="10"/>
      <c r="INO31" s="10"/>
      <c r="INP31" s="10"/>
      <c r="INQ31" s="10"/>
      <c r="INR31" s="10"/>
      <c r="INS31" s="10"/>
      <c r="INT31" s="10"/>
      <c r="INU31" s="10"/>
      <c r="INV31" s="10"/>
      <c r="INW31" s="10"/>
      <c r="INX31" s="10"/>
      <c r="INY31" s="10"/>
      <c r="INZ31" s="10"/>
      <c r="IOA31" s="10"/>
      <c r="IOB31" s="10"/>
      <c r="IOC31" s="10"/>
      <c r="IOD31" s="10"/>
      <c r="IOE31" s="10"/>
      <c r="IOF31" s="10"/>
      <c r="IOG31" s="10"/>
      <c r="IOH31" s="10"/>
      <c r="IOI31" s="10"/>
      <c r="IOJ31" s="10"/>
      <c r="IOK31" s="10"/>
      <c r="IOL31" s="10"/>
      <c r="IOM31" s="10"/>
      <c r="ION31" s="10"/>
      <c r="IOO31" s="10"/>
      <c r="IOP31" s="10"/>
      <c r="IOQ31" s="10"/>
      <c r="IOR31" s="10"/>
      <c r="IOS31" s="10"/>
      <c r="IOT31" s="10"/>
      <c r="IOU31" s="10"/>
      <c r="IOV31" s="10"/>
      <c r="IOW31" s="10"/>
      <c r="IOX31" s="10"/>
      <c r="IOY31" s="10"/>
      <c r="IOZ31" s="10"/>
      <c r="IPA31" s="10"/>
      <c r="IPB31" s="10"/>
      <c r="IPC31" s="10"/>
      <c r="IPD31" s="10"/>
      <c r="IPE31" s="10"/>
      <c r="IPF31" s="10"/>
      <c r="IPG31" s="10"/>
      <c r="IPH31" s="10"/>
      <c r="IPI31" s="10"/>
      <c r="IPJ31" s="10"/>
      <c r="IPK31" s="10"/>
      <c r="IPL31" s="10"/>
      <c r="IPM31" s="10"/>
      <c r="IPN31" s="10"/>
      <c r="IPO31" s="10"/>
      <c r="IPP31" s="10"/>
      <c r="IPQ31" s="10"/>
      <c r="IPR31" s="10"/>
      <c r="IPS31" s="10"/>
      <c r="IPT31" s="10"/>
      <c r="IPU31" s="10"/>
      <c r="IPV31" s="10"/>
      <c r="IPW31" s="10"/>
      <c r="IPX31" s="10"/>
      <c r="IPY31" s="10"/>
      <c r="IPZ31" s="10"/>
      <c r="IQA31" s="10"/>
      <c r="IQB31" s="10"/>
      <c r="IQC31" s="10"/>
      <c r="IQD31" s="10"/>
      <c r="IQE31" s="10"/>
      <c r="IQF31" s="10"/>
      <c r="IQG31" s="10"/>
      <c r="IQH31" s="10"/>
      <c r="IQI31" s="10"/>
      <c r="IQJ31" s="10"/>
      <c r="IQK31" s="10"/>
      <c r="IQL31" s="10"/>
      <c r="IQM31" s="10"/>
      <c r="IQN31" s="10"/>
      <c r="IQO31" s="10"/>
      <c r="IQP31" s="10"/>
      <c r="IQQ31" s="10"/>
      <c r="IQR31" s="10"/>
      <c r="IQS31" s="10"/>
      <c r="IQT31" s="10"/>
      <c r="IQU31" s="10"/>
      <c r="IQV31" s="10"/>
      <c r="IQW31" s="10"/>
      <c r="IQX31" s="10"/>
      <c r="IQY31" s="10"/>
      <c r="IQZ31" s="10"/>
      <c r="IRA31" s="10"/>
      <c r="IRB31" s="10"/>
      <c r="IRC31" s="10"/>
      <c r="IRD31" s="10"/>
      <c r="IRE31" s="10"/>
      <c r="IRF31" s="10"/>
      <c r="IRG31" s="10"/>
      <c r="IRH31" s="10"/>
      <c r="IRI31" s="10"/>
      <c r="IRJ31" s="10"/>
      <c r="IRK31" s="10"/>
      <c r="IRL31" s="10"/>
      <c r="IRM31" s="10"/>
      <c r="IRN31" s="10"/>
      <c r="IRO31" s="10"/>
      <c r="IRP31" s="10"/>
      <c r="IRQ31" s="10"/>
      <c r="IRR31" s="10"/>
      <c r="IRS31" s="10"/>
      <c r="IRT31" s="10"/>
      <c r="IRU31" s="10"/>
      <c r="IRV31" s="10"/>
      <c r="IRW31" s="10"/>
      <c r="IRX31" s="10"/>
      <c r="IRY31" s="10"/>
      <c r="IRZ31" s="10"/>
      <c r="ISA31" s="10"/>
      <c r="ISB31" s="10"/>
      <c r="ISC31" s="10"/>
      <c r="ISD31" s="10"/>
      <c r="ISE31" s="10"/>
      <c r="ISF31" s="10"/>
      <c r="ISG31" s="10"/>
      <c r="ISH31" s="10"/>
      <c r="ISI31" s="10"/>
      <c r="ISJ31" s="10"/>
      <c r="ISK31" s="10"/>
      <c r="ISL31" s="10"/>
      <c r="ISM31" s="10"/>
      <c r="ISN31" s="10"/>
      <c r="ISO31" s="10"/>
      <c r="ISP31" s="10"/>
      <c r="ISQ31" s="10"/>
      <c r="ISR31" s="10"/>
      <c r="ISS31" s="10"/>
      <c r="IST31" s="10"/>
      <c r="ISU31" s="10"/>
      <c r="ISV31" s="10"/>
      <c r="ISW31" s="10"/>
      <c r="ISX31" s="10"/>
      <c r="ISY31" s="10"/>
      <c r="ISZ31" s="10"/>
      <c r="ITA31" s="10"/>
      <c r="ITB31" s="10"/>
      <c r="ITC31" s="10"/>
      <c r="ITD31" s="10"/>
      <c r="ITE31" s="10"/>
      <c r="ITF31" s="10"/>
      <c r="ITG31" s="10"/>
      <c r="ITH31" s="10"/>
      <c r="ITI31" s="10"/>
      <c r="ITJ31" s="10"/>
      <c r="ITK31" s="10"/>
      <c r="ITL31" s="10"/>
      <c r="ITM31" s="10"/>
      <c r="ITN31" s="10"/>
      <c r="ITO31" s="10"/>
      <c r="ITP31" s="10"/>
      <c r="ITQ31" s="10"/>
      <c r="ITR31" s="10"/>
      <c r="ITS31" s="10"/>
      <c r="ITT31" s="10"/>
      <c r="ITU31" s="10"/>
      <c r="ITV31" s="10"/>
      <c r="ITW31" s="10"/>
      <c r="ITX31" s="10"/>
      <c r="ITY31" s="10"/>
      <c r="ITZ31" s="10"/>
      <c r="IUA31" s="10"/>
      <c r="IUB31" s="10"/>
      <c r="IUC31" s="10"/>
      <c r="IUD31" s="10"/>
      <c r="IUE31" s="10"/>
      <c r="IUF31" s="10"/>
      <c r="IUG31" s="10"/>
      <c r="IUH31" s="10"/>
      <c r="IUI31" s="10"/>
      <c r="IUJ31" s="10"/>
      <c r="IUK31" s="10"/>
      <c r="IUL31" s="10"/>
      <c r="IUM31" s="10"/>
      <c r="IUN31" s="10"/>
      <c r="IUO31" s="10"/>
      <c r="IUP31" s="10"/>
      <c r="IUQ31" s="10"/>
      <c r="IUR31" s="10"/>
      <c r="IUS31" s="10"/>
      <c r="IUT31" s="10"/>
      <c r="IUU31" s="10"/>
      <c r="IUV31" s="10"/>
      <c r="IUW31" s="10"/>
      <c r="IUX31" s="10"/>
      <c r="IUY31" s="10"/>
      <c r="IUZ31" s="10"/>
      <c r="IVA31" s="10"/>
      <c r="IVB31" s="10"/>
      <c r="IVC31" s="10"/>
      <c r="IVD31" s="10"/>
      <c r="IVE31" s="10"/>
      <c r="IVF31" s="10"/>
      <c r="IVG31" s="10"/>
      <c r="IVH31" s="10"/>
      <c r="IVI31" s="10"/>
      <c r="IVJ31" s="10"/>
      <c r="IVK31" s="10"/>
      <c r="IVL31" s="10"/>
      <c r="IVM31" s="10"/>
      <c r="IVN31" s="10"/>
      <c r="IVO31" s="10"/>
      <c r="IVP31" s="10"/>
      <c r="IVQ31" s="10"/>
      <c r="IVR31" s="10"/>
      <c r="IVS31" s="10"/>
      <c r="IVT31" s="10"/>
      <c r="IVU31" s="10"/>
      <c r="IVV31" s="10"/>
      <c r="IVW31" s="10"/>
      <c r="IVX31" s="10"/>
      <c r="IVY31" s="10"/>
      <c r="IVZ31" s="10"/>
      <c r="IWA31" s="10"/>
      <c r="IWB31" s="10"/>
      <c r="IWC31" s="10"/>
      <c r="IWD31" s="10"/>
      <c r="IWE31" s="10"/>
      <c r="IWF31" s="10"/>
      <c r="IWG31" s="10"/>
      <c r="IWH31" s="10"/>
      <c r="IWI31" s="10"/>
      <c r="IWJ31" s="10"/>
      <c r="IWK31" s="10"/>
      <c r="IWL31" s="10"/>
      <c r="IWM31" s="10"/>
      <c r="IWN31" s="10"/>
      <c r="IWO31" s="10"/>
      <c r="IWP31" s="10"/>
      <c r="IWQ31" s="10"/>
      <c r="IWR31" s="10"/>
      <c r="IWS31" s="10"/>
      <c r="IWT31" s="10"/>
      <c r="IWU31" s="10"/>
      <c r="IWV31" s="10"/>
      <c r="IWW31" s="10"/>
      <c r="IWX31" s="10"/>
      <c r="IWY31" s="10"/>
      <c r="IWZ31" s="10"/>
      <c r="IXA31" s="10"/>
      <c r="IXB31" s="10"/>
      <c r="IXC31" s="10"/>
      <c r="IXD31" s="10"/>
      <c r="IXE31" s="10"/>
      <c r="IXF31" s="10"/>
      <c r="IXG31" s="10"/>
      <c r="IXH31" s="10"/>
      <c r="IXI31" s="10"/>
      <c r="IXJ31" s="10"/>
      <c r="IXK31" s="10"/>
      <c r="IXL31" s="10"/>
      <c r="IXM31" s="10"/>
      <c r="IXN31" s="10"/>
      <c r="IXO31" s="10"/>
      <c r="IXP31" s="10"/>
      <c r="IXQ31" s="10"/>
      <c r="IXR31" s="10"/>
      <c r="IXS31" s="10"/>
      <c r="IXT31" s="10"/>
      <c r="IXU31" s="10"/>
      <c r="IXV31" s="10"/>
      <c r="IXW31" s="10"/>
      <c r="IXX31" s="10"/>
      <c r="IXY31" s="10"/>
      <c r="IXZ31" s="10"/>
      <c r="IYA31" s="10"/>
      <c r="IYB31" s="10"/>
      <c r="IYC31" s="10"/>
      <c r="IYD31" s="10"/>
      <c r="IYE31" s="10"/>
      <c r="IYF31" s="10"/>
      <c r="IYG31" s="10"/>
      <c r="IYH31" s="10"/>
      <c r="IYI31" s="10"/>
      <c r="IYJ31" s="10"/>
      <c r="IYK31" s="10"/>
      <c r="IYL31" s="10"/>
      <c r="IYM31" s="10"/>
      <c r="IYN31" s="10"/>
      <c r="IYO31" s="10"/>
      <c r="IYP31" s="10"/>
      <c r="IYQ31" s="10"/>
      <c r="IYR31" s="10"/>
      <c r="IYS31" s="10"/>
      <c r="IYT31" s="10"/>
      <c r="IYU31" s="10"/>
      <c r="IYV31" s="10"/>
      <c r="IYW31" s="10"/>
      <c r="IYX31" s="10"/>
      <c r="IYY31" s="10"/>
      <c r="IYZ31" s="10"/>
      <c r="IZA31" s="10"/>
      <c r="IZB31" s="10"/>
      <c r="IZC31" s="10"/>
      <c r="IZD31" s="10"/>
      <c r="IZE31" s="10"/>
      <c r="IZF31" s="10"/>
      <c r="IZG31" s="10"/>
      <c r="IZH31" s="10"/>
      <c r="IZI31" s="10"/>
      <c r="IZJ31" s="10"/>
      <c r="IZK31" s="10"/>
      <c r="IZL31" s="10"/>
      <c r="IZM31" s="10"/>
      <c r="IZN31" s="10"/>
      <c r="IZO31" s="10"/>
      <c r="IZP31" s="10"/>
      <c r="IZQ31" s="10"/>
      <c r="IZR31" s="10"/>
      <c r="IZS31" s="10"/>
      <c r="IZT31" s="10"/>
      <c r="IZU31" s="10"/>
      <c r="IZV31" s="10"/>
      <c r="IZW31" s="10"/>
      <c r="IZX31" s="10"/>
      <c r="IZY31" s="10"/>
      <c r="IZZ31" s="10"/>
      <c r="JAA31" s="10"/>
      <c r="JAB31" s="10"/>
      <c r="JAC31" s="10"/>
      <c r="JAD31" s="10"/>
      <c r="JAE31" s="10"/>
      <c r="JAF31" s="10"/>
      <c r="JAG31" s="10"/>
      <c r="JAH31" s="10"/>
      <c r="JAI31" s="10"/>
      <c r="JAJ31" s="10"/>
      <c r="JAK31" s="10"/>
      <c r="JAL31" s="10"/>
      <c r="JAM31" s="10"/>
      <c r="JAN31" s="10"/>
      <c r="JAO31" s="10"/>
      <c r="JAP31" s="10"/>
      <c r="JAQ31" s="10"/>
      <c r="JAR31" s="10"/>
      <c r="JAS31" s="10"/>
      <c r="JAT31" s="10"/>
      <c r="JAU31" s="10"/>
      <c r="JAV31" s="10"/>
      <c r="JAW31" s="10"/>
      <c r="JAX31" s="10"/>
      <c r="JAY31" s="10"/>
      <c r="JAZ31" s="10"/>
      <c r="JBA31" s="10"/>
      <c r="JBB31" s="10"/>
      <c r="JBC31" s="10"/>
      <c r="JBD31" s="10"/>
      <c r="JBE31" s="10"/>
      <c r="JBF31" s="10"/>
      <c r="JBG31" s="10"/>
      <c r="JBH31" s="10"/>
      <c r="JBI31" s="10"/>
      <c r="JBJ31" s="10"/>
      <c r="JBK31" s="10"/>
      <c r="JBL31" s="10"/>
      <c r="JBM31" s="10"/>
      <c r="JBN31" s="10"/>
      <c r="JBO31" s="10"/>
      <c r="JBP31" s="10"/>
      <c r="JBQ31" s="10"/>
      <c r="JBR31" s="10"/>
      <c r="JBS31" s="10"/>
      <c r="JBT31" s="10"/>
      <c r="JBU31" s="10"/>
      <c r="JBV31" s="10"/>
      <c r="JBW31" s="10"/>
      <c r="JBX31" s="10"/>
      <c r="JBY31" s="10"/>
      <c r="JBZ31" s="10"/>
      <c r="JCA31" s="10"/>
      <c r="JCB31" s="10"/>
      <c r="JCC31" s="10"/>
      <c r="JCD31" s="10"/>
      <c r="JCE31" s="10"/>
      <c r="JCF31" s="10"/>
      <c r="JCG31" s="10"/>
      <c r="JCH31" s="10"/>
      <c r="JCI31" s="10"/>
      <c r="JCJ31" s="10"/>
      <c r="JCK31" s="10"/>
      <c r="JCL31" s="10"/>
      <c r="JCM31" s="10"/>
      <c r="JCN31" s="10"/>
      <c r="JCO31" s="10"/>
      <c r="JCP31" s="10"/>
      <c r="JCQ31" s="10"/>
      <c r="JCR31" s="10"/>
      <c r="JCS31" s="10"/>
      <c r="JCT31" s="10"/>
      <c r="JCU31" s="10"/>
      <c r="JCV31" s="10"/>
      <c r="JCW31" s="10"/>
      <c r="JCX31" s="10"/>
      <c r="JCY31" s="10"/>
      <c r="JCZ31" s="10"/>
      <c r="JDA31" s="10"/>
      <c r="JDB31" s="10"/>
      <c r="JDC31" s="10"/>
      <c r="JDD31" s="10"/>
      <c r="JDE31" s="10"/>
      <c r="JDF31" s="10"/>
      <c r="JDG31" s="10"/>
      <c r="JDH31" s="10"/>
      <c r="JDI31" s="10"/>
      <c r="JDJ31" s="10"/>
      <c r="JDK31" s="10"/>
      <c r="JDL31" s="10"/>
      <c r="JDM31" s="10"/>
      <c r="JDN31" s="10"/>
      <c r="JDO31" s="10"/>
      <c r="JDP31" s="10"/>
      <c r="JDQ31" s="10"/>
      <c r="JDR31" s="10"/>
      <c r="JDS31" s="10"/>
      <c r="JDT31" s="10"/>
      <c r="JDU31" s="10"/>
      <c r="JDV31" s="10"/>
      <c r="JDW31" s="10"/>
      <c r="JDX31" s="10"/>
      <c r="JDY31" s="10"/>
      <c r="JDZ31" s="10"/>
      <c r="JEA31" s="10"/>
      <c r="JEB31" s="10"/>
      <c r="JEC31" s="10"/>
      <c r="JED31" s="10"/>
      <c r="JEE31" s="10"/>
      <c r="JEF31" s="10"/>
      <c r="JEG31" s="10"/>
      <c r="JEH31" s="10"/>
      <c r="JEI31" s="10"/>
      <c r="JEJ31" s="10"/>
      <c r="JEK31" s="10"/>
      <c r="JEL31" s="10"/>
      <c r="JEM31" s="10"/>
      <c r="JEN31" s="10"/>
      <c r="JEO31" s="10"/>
      <c r="JEP31" s="10"/>
      <c r="JEQ31" s="10"/>
      <c r="JER31" s="10"/>
      <c r="JES31" s="10"/>
      <c r="JET31" s="10"/>
      <c r="JEU31" s="10"/>
      <c r="JEV31" s="10"/>
      <c r="JEW31" s="10"/>
      <c r="JEX31" s="10"/>
      <c r="JEY31" s="10"/>
      <c r="JEZ31" s="10"/>
      <c r="JFA31" s="10"/>
      <c r="JFB31" s="10"/>
      <c r="JFC31" s="10"/>
      <c r="JFD31" s="10"/>
      <c r="JFE31" s="10"/>
      <c r="JFF31" s="10"/>
      <c r="JFG31" s="10"/>
      <c r="JFH31" s="10"/>
      <c r="JFI31" s="10"/>
      <c r="JFJ31" s="10"/>
      <c r="JFK31" s="10"/>
      <c r="JFL31" s="10"/>
      <c r="JFM31" s="10"/>
      <c r="JFN31" s="10"/>
      <c r="JFO31" s="10"/>
      <c r="JFP31" s="10"/>
      <c r="JFQ31" s="10"/>
      <c r="JFR31" s="10"/>
      <c r="JFS31" s="10"/>
      <c r="JFT31" s="10"/>
      <c r="JFU31" s="10"/>
      <c r="JFV31" s="10"/>
      <c r="JFW31" s="10"/>
      <c r="JFX31" s="10"/>
      <c r="JFY31" s="10"/>
      <c r="JFZ31" s="10"/>
      <c r="JGA31" s="10"/>
      <c r="JGB31" s="10"/>
      <c r="JGC31" s="10"/>
      <c r="JGD31" s="10"/>
      <c r="JGE31" s="10"/>
      <c r="JGF31" s="10"/>
      <c r="JGG31" s="10"/>
      <c r="JGH31" s="10"/>
      <c r="JGI31" s="10"/>
      <c r="JGJ31" s="10"/>
      <c r="JGK31" s="10"/>
      <c r="JGL31" s="10"/>
      <c r="JGM31" s="10"/>
      <c r="JGN31" s="10"/>
      <c r="JGO31" s="10"/>
      <c r="JGP31" s="10"/>
      <c r="JGQ31" s="10"/>
      <c r="JGR31" s="10"/>
      <c r="JGS31" s="10"/>
      <c r="JGT31" s="10"/>
      <c r="JGU31" s="10"/>
      <c r="JGV31" s="10"/>
      <c r="JGW31" s="10"/>
      <c r="JGX31" s="10"/>
      <c r="JGY31" s="10"/>
      <c r="JGZ31" s="10"/>
      <c r="JHA31" s="10"/>
      <c r="JHB31" s="10"/>
      <c r="JHC31" s="10"/>
      <c r="JHD31" s="10"/>
      <c r="JHE31" s="10"/>
      <c r="JHF31" s="10"/>
      <c r="JHG31" s="10"/>
      <c r="JHH31" s="10"/>
      <c r="JHI31" s="10"/>
      <c r="JHJ31" s="10"/>
      <c r="JHK31" s="10"/>
      <c r="JHL31" s="10"/>
      <c r="JHM31" s="10"/>
      <c r="JHN31" s="10"/>
      <c r="JHO31" s="10"/>
      <c r="JHP31" s="10"/>
      <c r="JHQ31" s="10"/>
      <c r="JHR31" s="10"/>
      <c r="JHS31" s="10"/>
      <c r="JHT31" s="10"/>
      <c r="JHU31" s="10"/>
      <c r="JHV31" s="10"/>
      <c r="JHW31" s="10"/>
      <c r="JHX31" s="10"/>
      <c r="JHY31" s="10"/>
      <c r="JHZ31" s="10"/>
      <c r="JIA31" s="10"/>
      <c r="JIB31" s="10"/>
      <c r="JIC31" s="10"/>
      <c r="JID31" s="10"/>
      <c r="JIE31" s="10"/>
      <c r="JIF31" s="10"/>
      <c r="JIG31" s="10"/>
      <c r="JIH31" s="10"/>
      <c r="JII31" s="10"/>
      <c r="JIJ31" s="10"/>
      <c r="JIK31" s="10"/>
      <c r="JIL31" s="10"/>
      <c r="JIM31" s="10"/>
      <c r="JIN31" s="10"/>
      <c r="JIO31" s="10"/>
      <c r="JIP31" s="10"/>
      <c r="JIQ31" s="10"/>
      <c r="JIR31" s="10"/>
      <c r="JIS31" s="10"/>
      <c r="JIT31" s="10"/>
      <c r="JIU31" s="10"/>
      <c r="JIV31" s="10"/>
      <c r="JIW31" s="10"/>
      <c r="JIX31" s="10"/>
      <c r="JIY31" s="10"/>
      <c r="JIZ31" s="10"/>
      <c r="JJA31" s="10"/>
      <c r="JJB31" s="10"/>
      <c r="JJC31" s="10"/>
      <c r="JJD31" s="10"/>
      <c r="JJE31" s="10"/>
      <c r="JJF31" s="10"/>
      <c r="JJG31" s="10"/>
      <c r="JJH31" s="10"/>
      <c r="JJI31" s="10"/>
      <c r="JJJ31" s="10"/>
      <c r="JJK31" s="10"/>
      <c r="JJL31" s="10"/>
      <c r="JJM31" s="10"/>
      <c r="JJN31" s="10"/>
      <c r="JJO31" s="10"/>
      <c r="JJP31" s="10"/>
      <c r="JJQ31" s="10"/>
      <c r="JJR31" s="10"/>
      <c r="JJS31" s="10"/>
      <c r="JJT31" s="10"/>
      <c r="JJU31" s="10"/>
      <c r="JJV31" s="10"/>
      <c r="JJW31" s="10"/>
      <c r="JJX31" s="10"/>
      <c r="JJY31" s="10"/>
      <c r="JJZ31" s="10"/>
      <c r="JKA31" s="10"/>
      <c r="JKB31" s="10"/>
      <c r="JKC31" s="10"/>
      <c r="JKD31" s="10"/>
      <c r="JKE31" s="10"/>
      <c r="JKF31" s="10"/>
      <c r="JKG31" s="10"/>
      <c r="JKH31" s="10"/>
      <c r="JKI31" s="10"/>
      <c r="JKJ31" s="10"/>
      <c r="JKK31" s="10"/>
      <c r="JKL31" s="10"/>
      <c r="JKM31" s="10"/>
      <c r="JKN31" s="10"/>
      <c r="JKO31" s="10"/>
      <c r="JKP31" s="10"/>
      <c r="JKQ31" s="10"/>
      <c r="JKR31" s="10"/>
      <c r="JKS31" s="10"/>
      <c r="JKT31" s="10"/>
      <c r="JKU31" s="10"/>
      <c r="JKV31" s="10"/>
      <c r="JKW31" s="10"/>
      <c r="JKX31" s="10"/>
      <c r="JKY31" s="10"/>
      <c r="JKZ31" s="10"/>
      <c r="JLA31" s="10"/>
      <c r="JLB31" s="10"/>
      <c r="JLC31" s="10"/>
      <c r="JLD31" s="10"/>
      <c r="JLE31" s="10"/>
      <c r="JLF31" s="10"/>
      <c r="JLG31" s="10"/>
      <c r="JLH31" s="10"/>
      <c r="JLI31" s="10"/>
      <c r="JLJ31" s="10"/>
      <c r="JLK31" s="10"/>
      <c r="JLL31" s="10"/>
      <c r="JLM31" s="10"/>
      <c r="JLN31" s="10"/>
      <c r="JLO31" s="10"/>
      <c r="JLP31" s="10"/>
      <c r="JLQ31" s="10"/>
      <c r="JLR31" s="10"/>
      <c r="JLS31" s="10"/>
      <c r="JLT31" s="10"/>
      <c r="JLU31" s="10"/>
      <c r="JLV31" s="10"/>
      <c r="JLW31" s="10"/>
      <c r="JLX31" s="10"/>
      <c r="JLY31" s="10"/>
      <c r="JLZ31" s="10"/>
      <c r="JMA31" s="10"/>
      <c r="JMB31" s="10"/>
      <c r="JMC31" s="10"/>
      <c r="JMD31" s="10"/>
      <c r="JME31" s="10"/>
      <c r="JMF31" s="10"/>
      <c r="JMG31" s="10"/>
      <c r="JMH31" s="10"/>
      <c r="JMI31" s="10"/>
      <c r="JMJ31" s="10"/>
      <c r="JMK31" s="10"/>
      <c r="JML31" s="10"/>
      <c r="JMM31" s="10"/>
      <c r="JMN31" s="10"/>
      <c r="JMO31" s="10"/>
      <c r="JMP31" s="10"/>
      <c r="JMQ31" s="10"/>
      <c r="JMR31" s="10"/>
      <c r="JMS31" s="10"/>
      <c r="JMT31" s="10"/>
      <c r="JMU31" s="10"/>
      <c r="JMV31" s="10"/>
      <c r="JMW31" s="10"/>
      <c r="JMX31" s="10"/>
      <c r="JMY31" s="10"/>
      <c r="JMZ31" s="10"/>
      <c r="JNA31" s="10"/>
      <c r="JNB31" s="10"/>
      <c r="JNC31" s="10"/>
      <c r="JND31" s="10"/>
      <c r="JNE31" s="10"/>
      <c r="JNF31" s="10"/>
      <c r="JNG31" s="10"/>
      <c r="JNH31" s="10"/>
      <c r="JNI31" s="10"/>
      <c r="JNJ31" s="10"/>
      <c r="JNK31" s="10"/>
      <c r="JNL31" s="10"/>
      <c r="JNM31" s="10"/>
      <c r="JNN31" s="10"/>
      <c r="JNO31" s="10"/>
      <c r="JNP31" s="10"/>
      <c r="JNQ31" s="10"/>
      <c r="JNR31" s="10"/>
      <c r="JNS31" s="10"/>
      <c r="JNT31" s="10"/>
      <c r="JNU31" s="10"/>
      <c r="JNV31" s="10"/>
      <c r="JNW31" s="10"/>
      <c r="JNX31" s="10"/>
      <c r="JNY31" s="10"/>
      <c r="JNZ31" s="10"/>
      <c r="JOA31" s="10"/>
      <c r="JOB31" s="10"/>
      <c r="JOC31" s="10"/>
      <c r="JOD31" s="10"/>
      <c r="JOE31" s="10"/>
      <c r="JOF31" s="10"/>
      <c r="JOG31" s="10"/>
      <c r="JOH31" s="10"/>
      <c r="JOI31" s="10"/>
      <c r="JOJ31" s="10"/>
      <c r="JOK31" s="10"/>
      <c r="JOL31" s="10"/>
      <c r="JOM31" s="10"/>
      <c r="JON31" s="10"/>
      <c r="JOO31" s="10"/>
      <c r="JOP31" s="10"/>
      <c r="JOQ31" s="10"/>
      <c r="JOR31" s="10"/>
      <c r="JOS31" s="10"/>
      <c r="JOT31" s="10"/>
      <c r="JOU31" s="10"/>
      <c r="JOV31" s="10"/>
      <c r="JOW31" s="10"/>
      <c r="JOX31" s="10"/>
      <c r="JOY31" s="10"/>
      <c r="JOZ31" s="10"/>
      <c r="JPA31" s="10"/>
      <c r="JPB31" s="10"/>
      <c r="JPC31" s="10"/>
      <c r="JPD31" s="10"/>
      <c r="JPE31" s="10"/>
      <c r="JPF31" s="10"/>
      <c r="JPG31" s="10"/>
      <c r="JPH31" s="10"/>
      <c r="JPI31" s="10"/>
      <c r="JPJ31" s="10"/>
      <c r="JPK31" s="10"/>
      <c r="JPL31" s="10"/>
      <c r="JPM31" s="10"/>
      <c r="JPN31" s="10"/>
      <c r="JPO31" s="10"/>
      <c r="JPP31" s="10"/>
      <c r="JPQ31" s="10"/>
      <c r="JPR31" s="10"/>
      <c r="JPS31" s="10"/>
      <c r="JPT31" s="10"/>
      <c r="JPU31" s="10"/>
      <c r="JPV31" s="10"/>
      <c r="JPW31" s="10"/>
      <c r="JPX31" s="10"/>
      <c r="JPY31" s="10"/>
      <c r="JPZ31" s="10"/>
      <c r="JQA31" s="10"/>
      <c r="JQB31" s="10"/>
      <c r="JQC31" s="10"/>
      <c r="JQD31" s="10"/>
      <c r="JQE31" s="10"/>
      <c r="JQF31" s="10"/>
      <c r="JQG31" s="10"/>
      <c r="JQH31" s="10"/>
      <c r="JQI31" s="10"/>
      <c r="JQJ31" s="10"/>
      <c r="JQK31" s="10"/>
      <c r="JQL31" s="10"/>
      <c r="JQM31" s="10"/>
      <c r="JQN31" s="10"/>
      <c r="JQO31" s="10"/>
      <c r="JQP31" s="10"/>
      <c r="JQQ31" s="10"/>
      <c r="JQR31" s="10"/>
      <c r="JQS31" s="10"/>
      <c r="JQT31" s="10"/>
      <c r="JQU31" s="10"/>
      <c r="JQV31" s="10"/>
      <c r="JQW31" s="10"/>
      <c r="JQX31" s="10"/>
      <c r="JQY31" s="10"/>
      <c r="JQZ31" s="10"/>
      <c r="JRA31" s="10"/>
      <c r="JRB31" s="10"/>
      <c r="JRC31" s="10"/>
      <c r="JRD31" s="10"/>
      <c r="JRE31" s="10"/>
      <c r="JRF31" s="10"/>
      <c r="JRG31" s="10"/>
      <c r="JRH31" s="10"/>
      <c r="JRI31" s="10"/>
      <c r="JRJ31" s="10"/>
      <c r="JRK31" s="10"/>
      <c r="JRL31" s="10"/>
      <c r="JRM31" s="10"/>
      <c r="JRN31" s="10"/>
      <c r="JRO31" s="10"/>
      <c r="JRP31" s="10"/>
      <c r="JRQ31" s="10"/>
      <c r="JRR31" s="10"/>
      <c r="JRS31" s="10"/>
      <c r="JRT31" s="10"/>
      <c r="JRU31" s="10"/>
      <c r="JRV31" s="10"/>
      <c r="JRW31" s="10"/>
      <c r="JRX31" s="10"/>
      <c r="JRY31" s="10"/>
      <c r="JRZ31" s="10"/>
      <c r="JSA31" s="10"/>
      <c r="JSB31" s="10"/>
      <c r="JSC31" s="10"/>
      <c r="JSD31" s="10"/>
      <c r="JSE31" s="10"/>
      <c r="JSF31" s="10"/>
      <c r="JSG31" s="10"/>
      <c r="JSH31" s="10"/>
      <c r="JSI31" s="10"/>
      <c r="JSJ31" s="10"/>
      <c r="JSK31" s="10"/>
      <c r="JSL31" s="10"/>
      <c r="JSM31" s="10"/>
      <c r="JSN31" s="10"/>
      <c r="JSO31" s="10"/>
      <c r="JSP31" s="10"/>
      <c r="JSQ31" s="10"/>
      <c r="JSR31" s="10"/>
      <c r="JSS31" s="10"/>
      <c r="JST31" s="10"/>
      <c r="JSU31" s="10"/>
      <c r="JSV31" s="10"/>
      <c r="JSW31" s="10"/>
      <c r="JSX31" s="10"/>
      <c r="JSY31" s="10"/>
      <c r="JSZ31" s="10"/>
      <c r="JTA31" s="10"/>
      <c r="JTB31" s="10"/>
      <c r="JTC31" s="10"/>
      <c r="JTD31" s="10"/>
      <c r="JTE31" s="10"/>
      <c r="JTF31" s="10"/>
      <c r="JTG31" s="10"/>
      <c r="JTH31" s="10"/>
      <c r="JTI31" s="10"/>
      <c r="JTJ31" s="10"/>
      <c r="JTK31" s="10"/>
      <c r="JTL31" s="10"/>
      <c r="JTM31" s="10"/>
      <c r="JTN31" s="10"/>
      <c r="JTO31" s="10"/>
      <c r="JTP31" s="10"/>
      <c r="JTQ31" s="10"/>
      <c r="JTR31" s="10"/>
      <c r="JTS31" s="10"/>
      <c r="JTT31" s="10"/>
      <c r="JTU31" s="10"/>
      <c r="JTV31" s="10"/>
      <c r="JTW31" s="10"/>
      <c r="JTX31" s="10"/>
      <c r="JTY31" s="10"/>
      <c r="JTZ31" s="10"/>
      <c r="JUA31" s="10"/>
      <c r="JUB31" s="10"/>
      <c r="JUC31" s="10"/>
      <c r="JUD31" s="10"/>
      <c r="JUE31" s="10"/>
      <c r="JUF31" s="10"/>
      <c r="JUG31" s="10"/>
      <c r="JUH31" s="10"/>
      <c r="JUI31" s="10"/>
      <c r="JUJ31" s="10"/>
      <c r="JUK31" s="10"/>
      <c r="JUL31" s="10"/>
      <c r="JUM31" s="10"/>
      <c r="JUN31" s="10"/>
      <c r="JUO31" s="10"/>
      <c r="JUP31" s="10"/>
      <c r="JUQ31" s="10"/>
      <c r="JUR31" s="10"/>
      <c r="JUS31" s="10"/>
      <c r="JUT31" s="10"/>
      <c r="JUU31" s="10"/>
      <c r="JUV31" s="10"/>
      <c r="JUW31" s="10"/>
      <c r="JUX31" s="10"/>
      <c r="JUY31" s="10"/>
      <c r="JUZ31" s="10"/>
      <c r="JVA31" s="10"/>
      <c r="JVB31" s="10"/>
      <c r="JVC31" s="10"/>
      <c r="JVD31" s="10"/>
      <c r="JVE31" s="10"/>
      <c r="JVF31" s="10"/>
      <c r="JVG31" s="10"/>
      <c r="JVH31" s="10"/>
      <c r="JVI31" s="10"/>
      <c r="JVJ31" s="10"/>
      <c r="JVK31" s="10"/>
      <c r="JVL31" s="10"/>
      <c r="JVM31" s="10"/>
      <c r="JVN31" s="10"/>
      <c r="JVO31" s="10"/>
      <c r="JVP31" s="10"/>
      <c r="JVQ31" s="10"/>
      <c r="JVR31" s="10"/>
      <c r="JVS31" s="10"/>
      <c r="JVT31" s="10"/>
      <c r="JVU31" s="10"/>
      <c r="JVV31" s="10"/>
      <c r="JVW31" s="10"/>
      <c r="JVX31" s="10"/>
      <c r="JVY31" s="10"/>
      <c r="JVZ31" s="10"/>
      <c r="JWA31" s="10"/>
      <c r="JWB31" s="10"/>
      <c r="JWC31" s="10"/>
      <c r="JWD31" s="10"/>
      <c r="JWE31" s="10"/>
      <c r="JWF31" s="10"/>
      <c r="JWG31" s="10"/>
      <c r="JWH31" s="10"/>
      <c r="JWI31" s="10"/>
      <c r="JWJ31" s="10"/>
      <c r="JWK31" s="10"/>
      <c r="JWL31" s="10"/>
      <c r="JWM31" s="10"/>
      <c r="JWN31" s="10"/>
      <c r="JWO31" s="10"/>
      <c r="JWP31" s="10"/>
      <c r="JWQ31" s="10"/>
      <c r="JWR31" s="10"/>
      <c r="JWS31" s="10"/>
      <c r="JWT31" s="10"/>
      <c r="JWU31" s="10"/>
      <c r="JWV31" s="10"/>
      <c r="JWW31" s="10"/>
      <c r="JWX31" s="10"/>
      <c r="JWY31" s="10"/>
      <c r="JWZ31" s="10"/>
      <c r="JXA31" s="10"/>
      <c r="JXB31" s="10"/>
      <c r="JXC31" s="10"/>
      <c r="JXD31" s="10"/>
      <c r="JXE31" s="10"/>
      <c r="JXF31" s="10"/>
      <c r="JXG31" s="10"/>
      <c r="JXH31" s="10"/>
      <c r="JXI31" s="10"/>
      <c r="JXJ31" s="10"/>
      <c r="JXK31" s="10"/>
      <c r="JXL31" s="10"/>
      <c r="JXM31" s="10"/>
      <c r="JXN31" s="10"/>
      <c r="JXO31" s="10"/>
      <c r="JXP31" s="10"/>
      <c r="JXQ31" s="10"/>
      <c r="JXR31" s="10"/>
      <c r="JXS31" s="10"/>
      <c r="JXT31" s="10"/>
      <c r="JXU31" s="10"/>
      <c r="JXV31" s="10"/>
      <c r="JXW31" s="10"/>
      <c r="JXX31" s="10"/>
      <c r="JXY31" s="10"/>
      <c r="JXZ31" s="10"/>
      <c r="JYA31" s="10"/>
      <c r="JYB31" s="10"/>
      <c r="JYC31" s="10"/>
      <c r="JYD31" s="10"/>
      <c r="JYE31" s="10"/>
      <c r="JYF31" s="10"/>
      <c r="JYG31" s="10"/>
      <c r="JYH31" s="10"/>
      <c r="JYI31" s="10"/>
      <c r="JYJ31" s="10"/>
      <c r="JYK31" s="10"/>
      <c r="JYL31" s="10"/>
      <c r="JYM31" s="10"/>
      <c r="JYN31" s="10"/>
      <c r="JYO31" s="10"/>
      <c r="JYP31" s="10"/>
      <c r="JYQ31" s="10"/>
      <c r="JYR31" s="10"/>
      <c r="JYS31" s="10"/>
      <c r="JYT31" s="10"/>
      <c r="JYU31" s="10"/>
      <c r="JYV31" s="10"/>
      <c r="JYW31" s="10"/>
      <c r="JYX31" s="10"/>
      <c r="JYY31" s="10"/>
      <c r="JYZ31" s="10"/>
      <c r="JZA31" s="10"/>
      <c r="JZB31" s="10"/>
      <c r="JZC31" s="10"/>
      <c r="JZD31" s="10"/>
      <c r="JZE31" s="10"/>
      <c r="JZF31" s="10"/>
      <c r="JZG31" s="10"/>
      <c r="JZH31" s="10"/>
      <c r="JZI31" s="10"/>
      <c r="JZJ31" s="10"/>
      <c r="JZK31" s="10"/>
      <c r="JZL31" s="10"/>
      <c r="JZM31" s="10"/>
      <c r="JZN31" s="10"/>
      <c r="JZO31" s="10"/>
      <c r="JZP31" s="10"/>
      <c r="JZQ31" s="10"/>
      <c r="JZR31" s="10"/>
      <c r="JZS31" s="10"/>
      <c r="JZT31" s="10"/>
      <c r="JZU31" s="10"/>
      <c r="JZV31" s="10"/>
      <c r="JZW31" s="10"/>
      <c r="JZX31" s="10"/>
      <c r="JZY31" s="10"/>
      <c r="JZZ31" s="10"/>
      <c r="KAA31" s="10"/>
      <c r="KAB31" s="10"/>
      <c r="KAC31" s="10"/>
      <c r="KAD31" s="10"/>
      <c r="KAE31" s="10"/>
      <c r="KAF31" s="10"/>
      <c r="KAG31" s="10"/>
      <c r="KAH31" s="10"/>
      <c r="KAI31" s="10"/>
      <c r="KAJ31" s="10"/>
      <c r="KAK31" s="10"/>
      <c r="KAL31" s="10"/>
      <c r="KAM31" s="10"/>
      <c r="KAN31" s="10"/>
      <c r="KAO31" s="10"/>
      <c r="KAP31" s="10"/>
      <c r="KAQ31" s="10"/>
      <c r="KAR31" s="10"/>
      <c r="KAS31" s="10"/>
      <c r="KAT31" s="10"/>
      <c r="KAU31" s="10"/>
      <c r="KAV31" s="10"/>
      <c r="KAW31" s="10"/>
      <c r="KAX31" s="10"/>
      <c r="KAY31" s="10"/>
      <c r="KAZ31" s="10"/>
      <c r="KBA31" s="10"/>
      <c r="KBB31" s="10"/>
      <c r="KBC31" s="10"/>
      <c r="KBD31" s="10"/>
      <c r="KBE31" s="10"/>
      <c r="KBF31" s="10"/>
      <c r="KBG31" s="10"/>
      <c r="KBH31" s="10"/>
      <c r="KBI31" s="10"/>
      <c r="KBJ31" s="10"/>
      <c r="KBK31" s="10"/>
      <c r="KBL31" s="10"/>
      <c r="KBM31" s="10"/>
      <c r="KBN31" s="10"/>
      <c r="KBO31" s="10"/>
      <c r="KBP31" s="10"/>
      <c r="KBQ31" s="10"/>
      <c r="KBR31" s="10"/>
      <c r="KBS31" s="10"/>
      <c r="KBT31" s="10"/>
      <c r="KBU31" s="10"/>
      <c r="KBV31" s="10"/>
      <c r="KBW31" s="10"/>
      <c r="KBX31" s="10"/>
      <c r="KBY31" s="10"/>
      <c r="KBZ31" s="10"/>
      <c r="KCA31" s="10"/>
      <c r="KCB31" s="10"/>
      <c r="KCC31" s="10"/>
      <c r="KCD31" s="10"/>
      <c r="KCE31" s="10"/>
      <c r="KCF31" s="10"/>
      <c r="KCG31" s="10"/>
      <c r="KCH31" s="10"/>
      <c r="KCI31" s="10"/>
      <c r="KCJ31" s="10"/>
      <c r="KCK31" s="10"/>
      <c r="KCL31" s="10"/>
      <c r="KCM31" s="10"/>
      <c r="KCN31" s="10"/>
      <c r="KCO31" s="10"/>
      <c r="KCP31" s="10"/>
      <c r="KCQ31" s="10"/>
      <c r="KCR31" s="10"/>
      <c r="KCS31" s="10"/>
      <c r="KCT31" s="10"/>
      <c r="KCU31" s="10"/>
      <c r="KCV31" s="10"/>
      <c r="KCW31" s="10"/>
      <c r="KCX31" s="10"/>
      <c r="KCY31" s="10"/>
      <c r="KCZ31" s="10"/>
      <c r="KDA31" s="10"/>
      <c r="KDB31" s="10"/>
      <c r="KDC31" s="10"/>
      <c r="KDD31" s="10"/>
      <c r="KDE31" s="10"/>
      <c r="KDF31" s="10"/>
      <c r="KDG31" s="10"/>
      <c r="KDH31" s="10"/>
      <c r="KDI31" s="10"/>
      <c r="KDJ31" s="10"/>
      <c r="KDK31" s="10"/>
      <c r="KDL31" s="10"/>
      <c r="KDM31" s="10"/>
      <c r="KDN31" s="10"/>
      <c r="KDO31" s="10"/>
      <c r="KDP31" s="10"/>
      <c r="KDQ31" s="10"/>
      <c r="KDR31" s="10"/>
      <c r="KDS31" s="10"/>
      <c r="KDT31" s="10"/>
      <c r="KDU31" s="10"/>
      <c r="KDV31" s="10"/>
      <c r="KDW31" s="10"/>
      <c r="KDX31" s="10"/>
      <c r="KDY31" s="10"/>
      <c r="KDZ31" s="10"/>
      <c r="KEA31" s="10"/>
      <c r="KEB31" s="10"/>
      <c r="KEC31" s="10"/>
      <c r="KED31" s="10"/>
      <c r="KEE31" s="10"/>
      <c r="KEF31" s="10"/>
      <c r="KEG31" s="10"/>
      <c r="KEH31" s="10"/>
      <c r="KEI31" s="10"/>
      <c r="KEJ31" s="10"/>
      <c r="KEK31" s="10"/>
      <c r="KEL31" s="10"/>
      <c r="KEM31" s="10"/>
      <c r="KEN31" s="10"/>
      <c r="KEO31" s="10"/>
      <c r="KEP31" s="10"/>
      <c r="KEQ31" s="10"/>
      <c r="KER31" s="10"/>
      <c r="KES31" s="10"/>
      <c r="KET31" s="10"/>
      <c r="KEU31" s="10"/>
      <c r="KEV31" s="10"/>
      <c r="KEW31" s="10"/>
      <c r="KEX31" s="10"/>
      <c r="KEY31" s="10"/>
      <c r="KEZ31" s="10"/>
      <c r="KFA31" s="10"/>
      <c r="KFB31" s="10"/>
      <c r="KFC31" s="10"/>
      <c r="KFD31" s="10"/>
      <c r="KFE31" s="10"/>
      <c r="KFF31" s="10"/>
      <c r="KFG31" s="10"/>
      <c r="KFH31" s="10"/>
      <c r="KFI31" s="10"/>
      <c r="KFJ31" s="10"/>
      <c r="KFK31" s="10"/>
      <c r="KFL31" s="10"/>
      <c r="KFM31" s="10"/>
      <c r="KFN31" s="10"/>
      <c r="KFO31" s="10"/>
      <c r="KFP31" s="10"/>
      <c r="KFQ31" s="10"/>
      <c r="KFR31" s="10"/>
      <c r="KFS31" s="10"/>
      <c r="KFT31" s="10"/>
      <c r="KFU31" s="10"/>
      <c r="KFV31" s="10"/>
      <c r="KFW31" s="10"/>
      <c r="KFX31" s="10"/>
      <c r="KFY31" s="10"/>
      <c r="KFZ31" s="10"/>
      <c r="KGA31" s="10"/>
      <c r="KGB31" s="10"/>
      <c r="KGC31" s="10"/>
      <c r="KGD31" s="10"/>
      <c r="KGE31" s="10"/>
      <c r="KGF31" s="10"/>
      <c r="KGG31" s="10"/>
      <c r="KGH31" s="10"/>
      <c r="KGI31" s="10"/>
      <c r="KGJ31" s="10"/>
      <c r="KGK31" s="10"/>
      <c r="KGL31" s="10"/>
      <c r="KGM31" s="10"/>
      <c r="KGN31" s="10"/>
      <c r="KGO31" s="10"/>
      <c r="KGP31" s="10"/>
      <c r="KGQ31" s="10"/>
      <c r="KGR31" s="10"/>
      <c r="KGS31" s="10"/>
      <c r="KGT31" s="10"/>
      <c r="KGU31" s="10"/>
      <c r="KGV31" s="10"/>
      <c r="KGW31" s="10"/>
      <c r="KGX31" s="10"/>
      <c r="KGY31" s="10"/>
      <c r="KGZ31" s="10"/>
      <c r="KHA31" s="10"/>
      <c r="KHB31" s="10"/>
      <c r="KHC31" s="10"/>
      <c r="KHD31" s="10"/>
      <c r="KHE31" s="10"/>
      <c r="KHF31" s="10"/>
      <c r="KHG31" s="10"/>
      <c r="KHH31" s="10"/>
      <c r="KHI31" s="10"/>
      <c r="KHJ31" s="10"/>
      <c r="KHK31" s="10"/>
      <c r="KHL31" s="10"/>
      <c r="KHM31" s="10"/>
      <c r="KHN31" s="10"/>
      <c r="KHO31" s="10"/>
      <c r="KHP31" s="10"/>
      <c r="KHQ31" s="10"/>
      <c r="KHR31" s="10"/>
      <c r="KHS31" s="10"/>
      <c r="KHT31" s="10"/>
      <c r="KHU31" s="10"/>
      <c r="KHV31" s="10"/>
      <c r="KHW31" s="10"/>
      <c r="KHX31" s="10"/>
      <c r="KHY31" s="10"/>
      <c r="KHZ31" s="10"/>
      <c r="KIA31" s="10"/>
      <c r="KIB31" s="10"/>
      <c r="KIC31" s="10"/>
      <c r="KID31" s="10"/>
      <c r="KIE31" s="10"/>
      <c r="KIF31" s="10"/>
      <c r="KIG31" s="10"/>
      <c r="KIH31" s="10"/>
      <c r="KII31" s="10"/>
      <c r="KIJ31" s="10"/>
      <c r="KIK31" s="10"/>
      <c r="KIL31" s="10"/>
      <c r="KIM31" s="10"/>
      <c r="KIN31" s="10"/>
      <c r="KIO31" s="10"/>
      <c r="KIP31" s="10"/>
      <c r="KIQ31" s="10"/>
      <c r="KIR31" s="10"/>
      <c r="KIS31" s="10"/>
      <c r="KIT31" s="10"/>
      <c r="KIU31" s="10"/>
      <c r="KIV31" s="10"/>
      <c r="KIW31" s="10"/>
      <c r="KIX31" s="10"/>
      <c r="KIY31" s="10"/>
      <c r="KIZ31" s="10"/>
      <c r="KJA31" s="10"/>
      <c r="KJB31" s="10"/>
      <c r="KJC31" s="10"/>
      <c r="KJD31" s="10"/>
      <c r="KJE31" s="10"/>
      <c r="KJF31" s="10"/>
      <c r="KJG31" s="10"/>
      <c r="KJH31" s="10"/>
      <c r="KJI31" s="10"/>
      <c r="KJJ31" s="10"/>
      <c r="KJK31" s="10"/>
      <c r="KJL31" s="10"/>
      <c r="KJM31" s="10"/>
      <c r="KJN31" s="10"/>
      <c r="KJO31" s="10"/>
      <c r="KJP31" s="10"/>
      <c r="KJQ31" s="10"/>
      <c r="KJR31" s="10"/>
      <c r="KJS31" s="10"/>
      <c r="KJT31" s="10"/>
      <c r="KJU31" s="10"/>
      <c r="KJV31" s="10"/>
      <c r="KJW31" s="10"/>
      <c r="KJX31" s="10"/>
      <c r="KJY31" s="10"/>
      <c r="KJZ31" s="10"/>
      <c r="KKA31" s="10"/>
      <c r="KKB31" s="10"/>
      <c r="KKC31" s="10"/>
      <c r="KKD31" s="10"/>
      <c r="KKE31" s="10"/>
      <c r="KKF31" s="10"/>
      <c r="KKG31" s="10"/>
      <c r="KKH31" s="10"/>
      <c r="KKI31" s="10"/>
      <c r="KKJ31" s="10"/>
      <c r="KKK31" s="10"/>
      <c r="KKL31" s="10"/>
      <c r="KKM31" s="10"/>
      <c r="KKN31" s="10"/>
      <c r="KKO31" s="10"/>
      <c r="KKP31" s="10"/>
      <c r="KKQ31" s="10"/>
      <c r="KKR31" s="10"/>
      <c r="KKS31" s="10"/>
      <c r="KKT31" s="10"/>
      <c r="KKU31" s="10"/>
      <c r="KKV31" s="10"/>
      <c r="KKW31" s="10"/>
      <c r="KKX31" s="10"/>
      <c r="KKY31" s="10"/>
      <c r="KKZ31" s="10"/>
      <c r="KLA31" s="10"/>
      <c r="KLB31" s="10"/>
      <c r="KLC31" s="10"/>
      <c r="KLD31" s="10"/>
      <c r="KLE31" s="10"/>
      <c r="KLF31" s="10"/>
      <c r="KLG31" s="10"/>
      <c r="KLH31" s="10"/>
      <c r="KLI31" s="10"/>
      <c r="KLJ31" s="10"/>
      <c r="KLK31" s="10"/>
      <c r="KLL31" s="10"/>
      <c r="KLM31" s="10"/>
      <c r="KLN31" s="10"/>
      <c r="KLO31" s="10"/>
      <c r="KLP31" s="10"/>
      <c r="KLQ31" s="10"/>
      <c r="KLR31" s="10"/>
      <c r="KLS31" s="10"/>
      <c r="KLT31" s="10"/>
      <c r="KLU31" s="10"/>
      <c r="KLV31" s="10"/>
      <c r="KLW31" s="10"/>
      <c r="KLX31" s="10"/>
      <c r="KLY31" s="10"/>
      <c r="KLZ31" s="10"/>
      <c r="KMA31" s="10"/>
      <c r="KMB31" s="10"/>
      <c r="KMC31" s="10"/>
      <c r="KMD31" s="10"/>
      <c r="KME31" s="10"/>
      <c r="KMF31" s="10"/>
      <c r="KMG31" s="10"/>
      <c r="KMH31" s="10"/>
      <c r="KMI31" s="10"/>
      <c r="KMJ31" s="10"/>
      <c r="KMK31" s="10"/>
      <c r="KML31" s="10"/>
      <c r="KMM31" s="10"/>
      <c r="KMN31" s="10"/>
      <c r="KMO31" s="10"/>
      <c r="KMP31" s="10"/>
      <c r="KMQ31" s="10"/>
      <c r="KMR31" s="10"/>
      <c r="KMS31" s="10"/>
      <c r="KMT31" s="10"/>
      <c r="KMU31" s="10"/>
      <c r="KMV31" s="10"/>
      <c r="KMW31" s="10"/>
      <c r="KMX31" s="10"/>
      <c r="KMY31" s="10"/>
      <c r="KMZ31" s="10"/>
      <c r="KNA31" s="10"/>
      <c r="KNB31" s="10"/>
      <c r="KNC31" s="10"/>
      <c r="KND31" s="10"/>
      <c r="KNE31" s="10"/>
      <c r="KNF31" s="10"/>
      <c r="KNG31" s="10"/>
      <c r="KNH31" s="10"/>
      <c r="KNI31" s="10"/>
      <c r="KNJ31" s="10"/>
      <c r="KNK31" s="10"/>
      <c r="KNL31" s="10"/>
      <c r="KNM31" s="10"/>
      <c r="KNN31" s="10"/>
      <c r="KNO31" s="10"/>
      <c r="KNP31" s="10"/>
      <c r="KNQ31" s="10"/>
      <c r="KNR31" s="10"/>
      <c r="KNS31" s="10"/>
      <c r="KNT31" s="10"/>
      <c r="KNU31" s="10"/>
      <c r="KNV31" s="10"/>
      <c r="KNW31" s="10"/>
      <c r="KNX31" s="10"/>
      <c r="KNY31" s="10"/>
      <c r="KNZ31" s="10"/>
      <c r="KOA31" s="10"/>
      <c r="KOB31" s="10"/>
      <c r="KOC31" s="10"/>
      <c r="KOD31" s="10"/>
      <c r="KOE31" s="10"/>
      <c r="KOF31" s="10"/>
      <c r="KOG31" s="10"/>
      <c r="KOH31" s="10"/>
      <c r="KOI31" s="10"/>
      <c r="KOJ31" s="10"/>
      <c r="KOK31" s="10"/>
      <c r="KOL31" s="10"/>
      <c r="KOM31" s="10"/>
      <c r="KON31" s="10"/>
      <c r="KOO31" s="10"/>
      <c r="KOP31" s="10"/>
      <c r="KOQ31" s="10"/>
      <c r="KOR31" s="10"/>
      <c r="KOS31" s="10"/>
      <c r="KOT31" s="10"/>
      <c r="KOU31" s="10"/>
      <c r="KOV31" s="10"/>
      <c r="KOW31" s="10"/>
      <c r="KOX31" s="10"/>
      <c r="KOY31" s="10"/>
      <c r="KOZ31" s="10"/>
      <c r="KPA31" s="10"/>
      <c r="KPB31" s="10"/>
      <c r="KPC31" s="10"/>
      <c r="KPD31" s="10"/>
      <c r="KPE31" s="10"/>
      <c r="KPF31" s="10"/>
      <c r="KPG31" s="10"/>
      <c r="KPH31" s="10"/>
      <c r="KPI31" s="10"/>
      <c r="KPJ31" s="10"/>
      <c r="KPK31" s="10"/>
      <c r="KPL31" s="10"/>
      <c r="KPM31" s="10"/>
      <c r="KPN31" s="10"/>
      <c r="KPO31" s="10"/>
      <c r="KPP31" s="10"/>
      <c r="KPQ31" s="10"/>
      <c r="KPR31" s="10"/>
      <c r="KPS31" s="10"/>
      <c r="KPT31" s="10"/>
      <c r="KPU31" s="10"/>
      <c r="KPV31" s="10"/>
      <c r="KPW31" s="10"/>
      <c r="KPX31" s="10"/>
      <c r="KPY31" s="10"/>
      <c r="KPZ31" s="10"/>
      <c r="KQA31" s="10"/>
      <c r="KQB31" s="10"/>
      <c r="KQC31" s="10"/>
      <c r="KQD31" s="10"/>
      <c r="KQE31" s="10"/>
      <c r="KQF31" s="10"/>
      <c r="KQG31" s="10"/>
      <c r="KQH31" s="10"/>
      <c r="KQI31" s="10"/>
      <c r="KQJ31" s="10"/>
      <c r="KQK31" s="10"/>
      <c r="KQL31" s="10"/>
      <c r="KQM31" s="10"/>
      <c r="KQN31" s="10"/>
      <c r="KQO31" s="10"/>
      <c r="KQP31" s="10"/>
      <c r="KQQ31" s="10"/>
      <c r="KQR31" s="10"/>
      <c r="KQS31" s="10"/>
      <c r="KQT31" s="10"/>
      <c r="KQU31" s="10"/>
      <c r="KQV31" s="10"/>
      <c r="KQW31" s="10"/>
      <c r="KQX31" s="10"/>
      <c r="KQY31" s="10"/>
      <c r="KQZ31" s="10"/>
      <c r="KRA31" s="10"/>
      <c r="KRB31" s="10"/>
      <c r="KRC31" s="10"/>
      <c r="KRD31" s="10"/>
      <c r="KRE31" s="10"/>
      <c r="KRF31" s="10"/>
      <c r="KRG31" s="10"/>
      <c r="KRH31" s="10"/>
      <c r="KRI31" s="10"/>
      <c r="KRJ31" s="10"/>
      <c r="KRK31" s="10"/>
      <c r="KRL31" s="10"/>
      <c r="KRM31" s="10"/>
      <c r="KRN31" s="10"/>
      <c r="KRO31" s="10"/>
      <c r="KRP31" s="10"/>
      <c r="KRQ31" s="10"/>
      <c r="KRR31" s="10"/>
      <c r="KRS31" s="10"/>
      <c r="KRT31" s="10"/>
      <c r="KRU31" s="10"/>
      <c r="KRV31" s="10"/>
      <c r="KRW31" s="10"/>
      <c r="KRX31" s="10"/>
      <c r="KRY31" s="10"/>
      <c r="KRZ31" s="10"/>
      <c r="KSA31" s="10"/>
      <c r="KSB31" s="10"/>
      <c r="KSC31" s="10"/>
      <c r="KSD31" s="10"/>
      <c r="KSE31" s="10"/>
      <c r="KSF31" s="10"/>
      <c r="KSG31" s="10"/>
      <c r="KSH31" s="10"/>
      <c r="KSI31" s="10"/>
      <c r="KSJ31" s="10"/>
      <c r="KSK31" s="10"/>
      <c r="KSL31" s="10"/>
      <c r="KSM31" s="10"/>
      <c r="KSN31" s="10"/>
      <c r="KSO31" s="10"/>
      <c r="KSP31" s="10"/>
      <c r="KSQ31" s="10"/>
      <c r="KSR31" s="10"/>
      <c r="KSS31" s="10"/>
      <c r="KST31" s="10"/>
      <c r="KSU31" s="10"/>
      <c r="KSV31" s="10"/>
      <c r="KSW31" s="10"/>
      <c r="KSX31" s="10"/>
      <c r="KSY31" s="10"/>
      <c r="KSZ31" s="10"/>
      <c r="KTA31" s="10"/>
      <c r="KTB31" s="10"/>
      <c r="KTC31" s="10"/>
      <c r="KTD31" s="10"/>
      <c r="KTE31" s="10"/>
      <c r="KTF31" s="10"/>
      <c r="KTG31" s="10"/>
      <c r="KTH31" s="10"/>
      <c r="KTI31" s="10"/>
      <c r="KTJ31" s="10"/>
      <c r="KTK31" s="10"/>
      <c r="KTL31" s="10"/>
      <c r="KTM31" s="10"/>
      <c r="KTN31" s="10"/>
      <c r="KTO31" s="10"/>
      <c r="KTP31" s="10"/>
      <c r="KTQ31" s="10"/>
      <c r="KTR31" s="10"/>
      <c r="KTS31" s="10"/>
      <c r="KTT31" s="10"/>
      <c r="KTU31" s="10"/>
      <c r="KTV31" s="10"/>
      <c r="KTW31" s="10"/>
      <c r="KTX31" s="10"/>
      <c r="KTY31" s="10"/>
      <c r="KTZ31" s="10"/>
      <c r="KUA31" s="10"/>
      <c r="KUB31" s="10"/>
      <c r="KUC31" s="10"/>
      <c r="KUD31" s="10"/>
      <c r="KUE31" s="10"/>
      <c r="KUF31" s="10"/>
      <c r="KUG31" s="10"/>
      <c r="KUH31" s="10"/>
      <c r="KUI31" s="10"/>
      <c r="KUJ31" s="10"/>
      <c r="KUK31" s="10"/>
      <c r="KUL31" s="10"/>
      <c r="KUM31" s="10"/>
      <c r="KUN31" s="10"/>
      <c r="KUO31" s="10"/>
      <c r="KUP31" s="10"/>
      <c r="KUQ31" s="10"/>
      <c r="KUR31" s="10"/>
      <c r="KUS31" s="10"/>
      <c r="KUT31" s="10"/>
      <c r="KUU31" s="10"/>
      <c r="KUV31" s="10"/>
      <c r="KUW31" s="10"/>
      <c r="KUX31" s="10"/>
      <c r="KUY31" s="10"/>
      <c r="KUZ31" s="10"/>
      <c r="KVA31" s="10"/>
      <c r="KVB31" s="10"/>
      <c r="KVC31" s="10"/>
      <c r="KVD31" s="10"/>
      <c r="KVE31" s="10"/>
      <c r="KVF31" s="10"/>
      <c r="KVG31" s="10"/>
      <c r="KVH31" s="10"/>
      <c r="KVI31" s="10"/>
      <c r="KVJ31" s="10"/>
      <c r="KVK31" s="10"/>
      <c r="KVL31" s="10"/>
      <c r="KVM31" s="10"/>
      <c r="KVN31" s="10"/>
      <c r="KVO31" s="10"/>
      <c r="KVP31" s="10"/>
      <c r="KVQ31" s="10"/>
      <c r="KVR31" s="10"/>
      <c r="KVS31" s="10"/>
      <c r="KVT31" s="10"/>
      <c r="KVU31" s="10"/>
      <c r="KVV31" s="10"/>
      <c r="KVW31" s="10"/>
      <c r="KVX31" s="10"/>
      <c r="KVY31" s="10"/>
      <c r="KVZ31" s="10"/>
      <c r="KWA31" s="10"/>
      <c r="KWB31" s="10"/>
      <c r="KWC31" s="10"/>
      <c r="KWD31" s="10"/>
      <c r="KWE31" s="10"/>
      <c r="KWF31" s="10"/>
      <c r="KWG31" s="10"/>
      <c r="KWH31" s="10"/>
      <c r="KWI31" s="10"/>
      <c r="KWJ31" s="10"/>
      <c r="KWK31" s="10"/>
      <c r="KWL31" s="10"/>
      <c r="KWM31" s="10"/>
      <c r="KWN31" s="10"/>
      <c r="KWO31" s="10"/>
      <c r="KWP31" s="10"/>
      <c r="KWQ31" s="10"/>
      <c r="KWR31" s="10"/>
      <c r="KWS31" s="10"/>
      <c r="KWT31" s="10"/>
      <c r="KWU31" s="10"/>
      <c r="KWV31" s="10"/>
      <c r="KWW31" s="10"/>
      <c r="KWX31" s="10"/>
      <c r="KWY31" s="10"/>
      <c r="KWZ31" s="10"/>
      <c r="KXA31" s="10"/>
      <c r="KXB31" s="10"/>
      <c r="KXC31" s="10"/>
      <c r="KXD31" s="10"/>
      <c r="KXE31" s="10"/>
      <c r="KXF31" s="10"/>
      <c r="KXG31" s="10"/>
      <c r="KXH31" s="10"/>
      <c r="KXI31" s="10"/>
      <c r="KXJ31" s="10"/>
      <c r="KXK31" s="10"/>
      <c r="KXL31" s="10"/>
      <c r="KXM31" s="10"/>
      <c r="KXN31" s="10"/>
      <c r="KXO31" s="10"/>
      <c r="KXP31" s="10"/>
      <c r="KXQ31" s="10"/>
      <c r="KXR31" s="10"/>
      <c r="KXS31" s="10"/>
      <c r="KXT31" s="10"/>
      <c r="KXU31" s="10"/>
      <c r="KXV31" s="10"/>
      <c r="KXW31" s="10"/>
      <c r="KXX31" s="10"/>
      <c r="KXY31" s="10"/>
      <c r="KXZ31" s="10"/>
      <c r="KYA31" s="10"/>
      <c r="KYB31" s="10"/>
      <c r="KYC31" s="10"/>
      <c r="KYD31" s="10"/>
      <c r="KYE31" s="10"/>
      <c r="KYF31" s="10"/>
      <c r="KYG31" s="10"/>
      <c r="KYH31" s="10"/>
      <c r="KYI31" s="10"/>
      <c r="KYJ31" s="10"/>
      <c r="KYK31" s="10"/>
      <c r="KYL31" s="10"/>
      <c r="KYM31" s="10"/>
      <c r="KYN31" s="10"/>
      <c r="KYO31" s="10"/>
      <c r="KYP31" s="10"/>
      <c r="KYQ31" s="10"/>
      <c r="KYR31" s="10"/>
      <c r="KYS31" s="10"/>
      <c r="KYT31" s="10"/>
      <c r="KYU31" s="10"/>
      <c r="KYV31" s="10"/>
      <c r="KYW31" s="10"/>
      <c r="KYX31" s="10"/>
      <c r="KYY31" s="10"/>
      <c r="KYZ31" s="10"/>
      <c r="KZA31" s="10"/>
      <c r="KZB31" s="10"/>
      <c r="KZC31" s="10"/>
      <c r="KZD31" s="10"/>
      <c r="KZE31" s="10"/>
      <c r="KZF31" s="10"/>
      <c r="KZG31" s="10"/>
      <c r="KZH31" s="10"/>
      <c r="KZI31" s="10"/>
      <c r="KZJ31" s="10"/>
      <c r="KZK31" s="10"/>
      <c r="KZL31" s="10"/>
      <c r="KZM31" s="10"/>
      <c r="KZN31" s="10"/>
      <c r="KZO31" s="10"/>
      <c r="KZP31" s="10"/>
      <c r="KZQ31" s="10"/>
      <c r="KZR31" s="10"/>
      <c r="KZS31" s="10"/>
      <c r="KZT31" s="10"/>
      <c r="KZU31" s="10"/>
      <c r="KZV31" s="10"/>
      <c r="KZW31" s="10"/>
      <c r="KZX31" s="10"/>
      <c r="KZY31" s="10"/>
      <c r="KZZ31" s="10"/>
      <c r="LAA31" s="10"/>
      <c r="LAB31" s="10"/>
      <c r="LAC31" s="10"/>
      <c r="LAD31" s="10"/>
      <c r="LAE31" s="10"/>
      <c r="LAF31" s="10"/>
      <c r="LAG31" s="10"/>
      <c r="LAH31" s="10"/>
      <c r="LAI31" s="10"/>
      <c r="LAJ31" s="10"/>
      <c r="LAK31" s="10"/>
      <c r="LAL31" s="10"/>
      <c r="LAM31" s="10"/>
      <c r="LAN31" s="10"/>
      <c r="LAO31" s="10"/>
      <c r="LAP31" s="10"/>
      <c r="LAQ31" s="10"/>
      <c r="LAR31" s="10"/>
      <c r="LAS31" s="10"/>
      <c r="LAT31" s="10"/>
      <c r="LAU31" s="10"/>
      <c r="LAV31" s="10"/>
      <c r="LAW31" s="10"/>
      <c r="LAX31" s="10"/>
      <c r="LAY31" s="10"/>
      <c r="LAZ31" s="10"/>
      <c r="LBA31" s="10"/>
      <c r="LBB31" s="10"/>
      <c r="LBC31" s="10"/>
      <c r="LBD31" s="10"/>
      <c r="LBE31" s="10"/>
      <c r="LBF31" s="10"/>
      <c r="LBG31" s="10"/>
      <c r="LBH31" s="10"/>
      <c r="LBI31" s="10"/>
      <c r="LBJ31" s="10"/>
      <c r="LBK31" s="10"/>
      <c r="LBL31" s="10"/>
      <c r="LBM31" s="10"/>
      <c r="LBN31" s="10"/>
      <c r="LBO31" s="10"/>
      <c r="LBP31" s="10"/>
      <c r="LBQ31" s="10"/>
      <c r="LBR31" s="10"/>
      <c r="LBS31" s="10"/>
      <c r="LBT31" s="10"/>
      <c r="LBU31" s="10"/>
      <c r="LBV31" s="10"/>
      <c r="LBW31" s="10"/>
      <c r="LBX31" s="10"/>
      <c r="LBY31" s="10"/>
      <c r="LBZ31" s="10"/>
      <c r="LCA31" s="10"/>
      <c r="LCB31" s="10"/>
      <c r="LCC31" s="10"/>
      <c r="LCD31" s="10"/>
      <c r="LCE31" s="10"/>
      <c r="LCF31" s="10"/>
      <c r="LCG31" s="10"/>
      <c r="LCH31" s="10"/>
      <c r="LCI31" s="10"/>
      <c r="LCJ31" s="10"/>
      <c r="LCK31" s="10"/>
      <c r="LCL31" s="10"/>
      <c r="LCM31" s="10"/>
      <c r="LCN31" s="10"/>
      <c r="LCO31" s="10"/>
      <c r="LCP31" s="10"/>
      <c r="LCQ31" s="10"/>
      <c r="LCR31" s="10"/>
      <c r="LCS31" s="10"/>
      <c r="LCT31" s="10"/>
      <c r="LCU31" s="10"/>
      <c r="LCV31" s="10"/>
      <c r="LCW31" s="10"/>
      <c r="LCX31" s="10"/>
      <c r="LCY31" s="10"/>
      <c r="LCZ31" s="10"/>
      <c r="LDA31" s="10"/>
      <c r="LDB31" s="10"/>
      <c r="LDC31" s="10"/>
      <c r="LDD31" s="10"/>
      <c r="LDE31" s="10"/>
      <c r="LDF31" s="10"/>
      <c r="LDG31" s="10"/>
      <c r="LDH31" s="10"/>
      <c r="LDI31" s="10"/>
      <c r="LDJ31" s="10"/>
      <c r="LDK31" s="10"/>
      <c r="LDL31" s="10"/>
      <c r="LDM31" s="10"/>
      <c r="LDN31" s="10"/>
      <c r="LDO31" s="10"/>
      <c r="LDP31" s="10"/>
      <c r="LDQ31" s="10"/>
      <c r="LDR31" s="10"/>
      <c r="LDS31" s="10"/>
      <c r="LDT31" s="10"/>
      <c r="LDU31" s="10"/>
      <c r="LDV31" s="10"/>
      <c r="LDW31" s="10"/>
      <c r="LDX31" s="10"/>
      <c r="LDY31" s="10"/>
      <c r="LDZ31" s="10"/>
      <c r="LEA31" s="10"/>
      <c r="LEB31" s="10"/>
      <c r="LEC31" s="10"/>
      <c r="LED31" s="10"/>
      <c r="LEE31" s="10"/>
      <c r="LEF31" s="10"/>
      <c r="LEG31" s="10"/>
      <c r="LEH31" s="10"/>
      <c r="LEI31" s="10"/>
      <c r="LEJ31" s="10"/>
      <c r="LEK31" s="10"/>
      <c r="LEL31" s="10"/>
      <c r="LEM31" s="10"/>
      <c r="LEN31" s="10"/>
      <c r="LEO31" s="10"/>
      <c r="LEP31" s="10"/>
      <c r="LEQ31" s="10"/>
      <c r="LER31" s="10"/>
      <c r="LES31" s="10"/>
      <c r="LET31" s="10"/>
      <c r="LEU31" s="10"/>
      <c r="LEV31" s="10"/>
      <c r="LEW31" s="10"/>
      <c r="LEX31" s="10"/>
      <c r="LEY31" s="10"/>
      <c r="LEZ31" s="10"/>
      <c r="LFA31" s="10"/>
      <c r="LFB31" s="10"/>
      <c r="LFC31" s="10"/>
      <c r="LFD31" s="10"/>
      <c r="LFE31" s="10"/>
      <c r="LFF31" s="10"/>
      <c r="LFG31" s="10"/>
      <c r="LFH31" s="10"/>
      <c r="LFI31" s="10"/>
      <c r="LFJ31" s="10"/>
      <c r="LFK31" s="10"/>
      <c r="LFL31" s="10"/>
      <c r="LFM31" s="10"/>
      <c r="LFN31" s="10"/>
      <c r="LFO31" s="10"/>
      <c r="LFP31" s="10"/>
      <c r="LFQ31" s="10"/>
      <c r="LFR31" s="10"/>
      <c r="LFS31" s="10"/>
      <c r="LFT31" s="10"/>
      <c r="LFU31" s="10"/>
      <c r="LFV31" s="10"/>
      <c r="LFW31" s="10"/>
      <c r="LFX31" s="10"/>
      <c r="LFY31" s="10"/>
      <c r="LFZ31" s="10"/>
      <c r="LGA31" s="10"/>
      <c r="LGB31" s="10"/>
      <c r="LGC31" s="10"/>
      <c r="LGD31" s="10"/>
      <c r="LGE31" s="10"/>
      <c r="LGF31" s="10"/>
      <c r="LGG31" s="10"/>
      <c r="LGH31" s="10"/>
      <c r="LGI31" s="10"/>
      <c r="LGJ31" s="10"/>
      <c r="LGK31" s="10"/>
      <c r="LGL31" s="10"/>
      <c r="LGM31" s="10"/>
      <c r="LGN31" s="10"/>
      <c r="LGO31" s="10"/>
      <c r="LGP31" s="10"/>
      <c r="LGQ31" s="10"/>
      <c r="LGR31" s="10"/>
      <c r="LGS31" s="10"/>
      <c r="LGT31" s="10"/>
      <c r="LGU31" s="10"/>
      <c r="LGV31" s="10"/>
      <c r="LGW31" s="10"/>
      <c r="LGX31" s="10"/>
      <c r="LGY31" s="10"/>
      <c r="LGZ31" s="10"/>
      <c r="LHA31" s="10"/>
      <c r="LHB31" s="10"/>
      <c r="LHC31" s="10"/>
      <c r="LHD31" s="10"/>
      <c r="LHE31" s="10"/>
      <c r="LHF31" s="10"/>
      <c r="LHG31" s="10"/>
      <c r="LHH31" s="10"/>
      <c r="LHI31" s="10"/>
      <c r="LHJ31" s="10"/>
      <c r="LHK31" s="10"/>
      <c r="LHL31" s="10"/>
      <c r="LHM31" s="10"/>
      <c r="LHN31" s="10"/>
      <c r="LHO31" s="10"/>
      <c r="LHP31" s="10"/>
      <c r="LHQ31" s="10"/>
      <c r="LHR31" s="10"/>
      <c r="LHS31" s="10"/>
      <c r="LHT31" s="10"/>
      <c r="LHU31" s="10"/>
      <c r="LHV31" s="10"/>
      <c r="LHW31" s="10"/>
      <c r="LHX31" s="10"/>
      <c r="LHY31" s="10"/>
      <c r="LHZ31" s="10"/>
      <c r="LIA31" s="10"/>
      <c r="LIB31" s="10"/>
      <c r="LIC31" s="10"/>
      <c r="LID31" s="10"/>
      <c r="LIE31" s="10"/>
      <c r="LIF31" s="10"/>
      <c r="LIG31" s="10"/>
      <c r="LIH31" s="10"/>
      <c r="LII31" s="10"/>
      <c r="LIJ31" s="10"/>
      <c r="LIK31" s="10"/>
      <c r="LIL31" s="10"/>
      <c r="LIM31" s="10"/>
      <c r="LIN31" s="10"/>
      <c r="LIO31" s="10"/>
      <c r="LIP31" s="10"/>
      <c r="LIQ31" s="10"/>
      <c r="LIR31" s="10"/>
      <c r="LIS31" s="10"/>
      <c r="LIT31" s="10"/>
      <c r="LIU31" s="10"/>
      <c r="LIV31" s="10"/>
      <c r="LIW31" s="10"/>
      <c r="LIX31" s="10"/>
      <c r="LIY31" s="10"/>
      <c r="LIZ31" s="10"/>
      <c r="LJA31" s="10"/>
      <c r="LJB31" s="10"/>
      <c r="LJC31" s="10"/>
      <c r="LJD31" s="10"/>
      <c r="LJE31" s="10"/>
      <c r="LJF31" s="10"/>
      <c r="LJG31" s="10"/>
      <c r="LJH31" s="10"/>
      <c r="LJI31" s="10"/>
      <c r="LJJ31" s="10"/>
      <c r="LJK31" s="10"/>
      <c r="LJL31" s="10"/>
      <c r="LJM31" s="10"/>
      <c r="LJN31" s="10"/>
      <c r="LJO31" s="10"/>
      <c r="LJP31" s="10"/>
      <c r="LJQ31" s="10"/>
      <c r="LJR31" s="10"/>
      <c r="LJS31" s="10"/>
      <c r="LJT31" s="10"/>
      <c r="LJU31" s="10"/>
      <c r="LJV31" s="10"/>
      <c r="LJW31" s="10"/>
      <c r="LJX31" s="10"/>
      <c r="LJY31" s="10"/>
      <c r="LJZ31" s="10"/>
      <c r="LKA31" s="10"/>
      <c r="LKB31" s="10"/>
      <c r="LKC31" s="10"/>
      <c r="LKD31" s="10"/>
      <c r="LKE31" s="10"/>
      <c r="LKF31" s="10"/>
      <c r="LKG31" s="10"/>
      <c r="LKH31" s="10"/>
      <c r="LKI31" s="10"/>
      <c r="LKJ31" s="10"/>
      <c r="LKK31" s="10"/>
      <c r="LKL31" s="10"/>
      <c r="LKM31" s="10"/>
      <c r="LKN31" s="10"/>
      <c r="LKO31" s="10"/>
      <c r="LKP31" s="10"/>
      <c r="LKQ31" s="10"/>
      <c r="LKR31" s="10"/>
      <c r="LKS31" s="10"/>
      <c r="LKT31" s="10"/>
      <c r="LKU31" s="10"/>
      <c r="LKV31" s="10"/>
      <c r="LKW31" s="10"/>
      <c r="LKX31" s="10"/>
      <c r="LKY31" s="10"/>
      <c r="LKZ31" s="10"/>
      <c r="LLA31" s="10"/>
      <c r="LLB31" s="10"/>
      <c r="LLC31" s="10"/>
      <c r="LLD31" s="10"/>
      <c r="LLE31" s="10"/>
      <c r="LLF31" s="10"/>
      <c r="LLG31" s="10"/>
      <c r="LLH31" s="10"/>
      <c r="LLI31" s="10"/>
      <c r="LLJ31" s="10"/>
      <c r="LLK31" s="10"/>
      <c r="LLL31" s="10"/>
      <c r="LLM31" s="10"/>
      <c r="LLN31" s="10"/>
      <c r="LLO31" s="10"/>
      <c r="LLP31" s="10"/>
      <c r="LLQ31" s="10"/>
      <c r="LLR31" s="10"/>
      <c r="LLS31" s="10"/>
      <c r="LLT31" s="10"/>
      <c r="LLU31" s="10"/>
      <c r="LLV31" s="10"/>
      <c r="LLW31" s="10"/>
      <c r="LLX31" s="10"/>
      <c r="LLY31" s="10"/>
      <c r="LLZ31" s="10"/>
      <c r="LMA31" s="10"/>
      <c r="LMB31" s="10"/>
      <c r="LMC31" s="10"/>
      <c r="LMD31" s="10"/>
      <c r="LME31" s="10"/>
      <c r="LMF31" s="10"/>
      <c r="LMG31" s="10"/>
      <c r="LMH31" s="10"/>
      <c r="LMI31" s="10"/>
      <c r="LMJ31" s="10"/>
      <c r="LMK31" s="10"/>
      <c r="LML31" s="10"/>
      <c r="LMM31" s="10"/>
      <c r="LMN31" s="10"/>
      <c r="LMO31" s="10"/>
      <c r="LMP31" s="10"/>
      <c r="LMQ31" s="10"/>
      <c r="LMR31" s="10"/>
      <c r="LMS31" s="10"/>
      <c r="LMT31" s="10"/>
      <c r="LMU31" s="10"/>
      <c r="LMV31" s="10"/>
      <c r="LMW31" s="10"/>
      <c r="LMX31" s="10"/>
      <c r="LMY31" s="10"/>
      <c r="LMZ31" s="10"/>
      <c r="LNA31" s="10"/>
      <c r="LNB31" s="10"/>
      <c r="LNC31" s="10"/>
      <c r="LND31" s="10"/>
      <c r="LNE31" s="10"/>
      <c r="LNF31" s="10"/>
      <c r="LNG31" s="10"/>
      <c r="LNH31" s="10"/>
      <c r="LNI31" s="10"/>
      <c r="LNJ31" s="10"/>
      <c r="LNK31" s="10"/>
      <c r="LNL31" s="10"/>
      <c r="LNM31" s="10"/>
      <c r="LNN31" s="10"/>
      <c r="LNO31" s="10"/>
      <c r="LNP31" s="10"/>
      <c r="LNQ31" s="10"/>
      <c r="LNR31" s="10"/>
      <c r="LNS31" s="10"/>
      <c r="LNT31" s="10"/>
      <c r="LNU31" s="10"/>
      <c r="LNV31" s="10"/>
      <c r="LNW31" s="10"/>
      <c r="LNX31" s="10"/>
      <c r="LNY31" s="10"/>
      <c r="LNZ31" s="10"/>
      <c r="LOA31" s="10"/>
      <c r="LOB31" s="10"/>
      <c r="LOC31" s="10"/>
      <c r="LOD31" s="10"/>
      <c r="LOE31" s="10"/>
      <c r="LOF31" s="10"/>
      <c r="LOG31" s="10"/>
      <c r="LOH31" s="10"/>
      <c r="LOI31" s="10"/>
      <c r="LOJ31" s="10"/>
      <c r="LOK31" s="10"/>
      <c r="LOL31" s="10"/>
      <c r="LOM31" s="10"/>
      <c r="LON31" s="10"/>
      <c r="LOO31" s="10"/>
      <c r="LOP31" s="10"/>
      <c r="LOQ31" s="10"/>
      <c r="LOR31" s="10"/>
      <c r="LOS31" s="10"/>
      <c r="LOT31" s="10"/>
      <c r="LOU31" s="10"/>
      <c r="LOV31" s="10"/>
      <c r="LOW31" s="10"/>
      <c r="LOX31" s="10"/>
      <c r="LOY31" s="10"/>
      <c r="LOZ31" s="10"/>
      <c r="LPA31" s="10"/>
      <c r="LPB31" s="10"/>
      <c r="LPC31" s="10"/>
      <c r="LPD31" s="10"/>
      <c r="LPE31" s="10"/>
      <c r="LPF31" s="10"/>
      <c r="LPG31" s="10"/>
      <c r="LPH31" s="10"/>
      <c r="LPI31" s="10"/>
      <c r="LPJ31" s="10"/>
      <c r="LPK31" s="10"/>
      <c r="LPL31" s="10"/>
      <c r="LPM31" s="10"/>
      <c r="LPN31" s="10"/>
      <c r="LPO31" s="10"/>
      <c r="LPP31" s="10"/>
      <c r="LPQ31" s="10"/>
      <c r="LPR31" s="10"/>
      <c r="LPS31" s="10"/>
      <c r="LPT31" s="10"/>
      <c r="LPU31" s="10"/>
      <c r="LPV31" s="10"/>
      <c r="LPW31" s="10"/>
      <c r="LPX31" s="10"/>
      <c r="LPY31" s="10"/>
      <c r="LPZ31" s="10"/>
      <c r="LQA31" s="10"/>
      <c r="LQB31" s="10"/>
      <c r="LQC31" s="10"/>
      <c r="LQD31" s="10"/>
      <c r="LQE31" s="10"/>
      <c r="LQF31" s="10"/>
      <c r="LQG31" s="10"/>
      <c r="LQH31" s="10"/>
      <c r="LQI31" s="10"/>
      <c r="LQJ31" s="10"/>
      <c r="LQK31" s="10"/>
      <c r="LQL31" s="10"/>
      <c r="LQM31" s="10"/>
      <c r="LQN31" s="10"/>
      <c r="LQO31" s="10"/>
      <c r="LQP31" s="10"/>
      <c r="LQQ31" s="10"/>
      <c r="LQR31" s="10"/>
      <c r="LQS31" s="10"/>
      <c r="LQT31" s="10"/>
      <c r="LQU31" s="10"/>
      <c r="LQV31" s="10"/>
      <c r="LQW31" s="10"/>
      <c r="LQX31" s="10"/>
      <c r="LQY31" s="10"/>
      <c r="LQZ31" s="10"/>
      <c r="LRA31" s="10"/>
      <c r="LRB31" s="10"/>
      <c r="LRC31" s="10"/>
      <c r="LRD31" s="10"/>
      <c r="LRE31" s="10"/>
      <c r="LRF31" s="10"/>
      <c r="LRG31" s="10"/>
      <c r="LRH31" s="10"/>
      <c r="LRI31" s="10"/>
      <c r="LRJ31" s="10"/>
      <c r="LRK31" s="10"/>
      <c r="LRL31" s="10"/>
      <c r="LRM31" s="10"/>
      <c r="LRN31" s="10"/>
      <c r="LRO31" s="10"/>
      <c r="LRP31" s="10"/>
      <c r="LRQ31" s="10"/>
      <c r="LRR31" s="10"/>
      <c r="LRS31" s="10"/>
      <c r="LRT31" s="10"/>
      <c r="LRU31" s="10"/>
      <c r="LRV31" s="10"/>
      <c r="LRW31" s="10"/>
      <c r="LRX31" s="10"/>
      <c r="LRY31" s="10"/>
      <c r="LRZ31" s="10"/>
      <c r="LSA31" s="10"/>
      <c r="LSB31" s="10"/>
      <c r="LSC31" s="10"/>
      <c r="LSD31" s="10"/>
      <c r="LSE31" s="10"/>
      <c r="LSF31" s="10"/>
      <c r="LSG31" s="10"/>
      <c r="LSH31" s="10"/>
      <c r="LSI31" s="10"/>
      <c r="LSJ31" s="10"/>
      <c r="LSK31" s="10"/>
      <c r="LSL31" s="10"/>
      <c r="LSM31" s="10"/>
      <c r="LSN31" s="10"/>
      <c r="LSO31" s="10"/>
      <c r="LSP31" s="10"/>
      <c r="LSQ31" s="10"/>
      <c r="LSR31" s="10"/>
      <c r="LSS31" s="10"/>
      <c r="LST31" s="10"/>
      <c r="LSU31" s="10"/>
      <c r="LSV31" s="10"/>
      <c r="LSW31" s="10"/>
      <c r="LSX31" s="10"/>
      <c r="LSY31" s="10"/>
      <c r="LSZ31" s="10"/>
      <c r="LTA31" s="10"/>
      <c r="LTB31" s="10"/>
      <c r="LTC31" s="10"/>
      <c r="LTD31" s="10"/>
      <c r="LTE31" s="10"/>
      <c r="LTF31" s="10"/>
      <c r="LTG31" s="10"/>
      <c r="LTH31" s="10"/>
      <c r="LTI31" s="10"/>
      <c r="LTJ31" s="10"/>
      <c r="LTK31" s="10"/>
      <c r="LTL31" s="10"/>
      <c r="LTM31" s="10"/>
      <c r="LTN31" s="10"/>
      <c r="LTO31" s="10"/>
      <c r="LTP31" s="10"/>
      <c r="LTQ31" s="10"/>
      <c r="LTR31" s="10"/>
      <c r="LTS31" s="10"/>
      <c r="LTT31" s="10"/>
      <c r="LTU31" s="10"/>
      <c r="LTV31" s="10"/>
      <c r="LTW31" s="10"/>
      <c r="LTX31" s="10"/>
      <c r="LTY31" s="10"/>
      <c r="LTZ31" s="10"/>
      <c r="LUA31" s="10"/>
      <c r="LUB31" s="10"/>
      <c r="LUC31" s="10"/>
      <c r="LUD31" s="10"/>
      <c r="LUE31" s="10"/>
      <c r="LUF31" s="10"/>
      <c r="LUG31" s="10"/>
      <c r="LUH31" s="10"/>
      <c r="LUI31" s="10"/>
      <c r="LUJ31" s="10"/>
      <c r="LUK31" s="10"/>
      <c r="LUL31" s="10"/>
      <c r="LUM31" s="10"/>
      <c r="LUN31" s="10"/>
      <c r="LUO31" s="10"/>
      <c r="LUP31" s="10"/>
      <c r="LUQ31" s="10"/>
      <c r="LUR31" s="10"/>
      <c r="LUS31" s="10"/>
      <c r="LUT31" s="10"/>
      <c r="LUU31" s="10"/>
      <c r="LUV31" s="10"/>
      <c r="LUW31" s="10"/>
      <c r="LUX31" s="10"/>
      <c r="LUY31" s="10"/>
      <c r="LUZ31" s="10"/>
      <c r="LVA31" s="10"/>
      <c r="LVB31" s="10"/>
      <c r="LVC31" s="10"/>
      <c r="LVD31" s="10"/>
      <c r="LVE31" s="10"/>
      <c r="LVF31" s="10"/>
      <c r="LVG31" s="10"/>
      <c r="LVH31" s="10"/>
      <c r="LVI31" s="10"/>
      <c r="LVJ31" s="10"/>
      <c r="LVK31" s="10"/>
      <c r="LVL31" s="10"/>
      <c r="LVM31" s="10"/>
      <c r="LVN31" s="10"/>
      <c r="LVO31" s="10"/>
      <c r="LVP31" s="10"/>
      <c r="LVQ31" s="10"/>
      <c r="LVR31" s="10"/>
      <c r="LVS31" s="10"/>
      <c r="LVT31" s="10"/>
      <c r="LVU31" s="10"/>
      <c r="LVV31" s="10"/>
      <c r="LVW31" s="10"/>
      <c r="LVX31" s="10"/>
      <c r="LVY31" s="10"/>
      <c r="LVZ31" s="10"/>
      <c r="LWA31" s="10"/>
      <c r="LWB31" s="10"/>
      <c r="LWC31" s="10"/>
      <c r="LWD31" s="10"/>
      <c r="LWE31" s="10"/>
      <c r="LWF31" s="10"/>
      <c r="LWG31" s="10"/>
      <c r="LWH31" s="10"/>
      <c r="LWI31" s="10"/>
      <c r="LWJ31" s="10"/>
      <c r="LWK31" s="10"/>
      <c r="LWL31" s="10"/>
      <c r="LWM31" s="10"/>
      <c r="LWN31" s="10"/>
      <c r="LWO31" s="10"/>
      <c r="LWP31" s="10"/>
      <c r="LWQ31" s="10"/>
      <c r="LWR31" s="10"/>
      <c r="LWS31" s="10"/>
      <c r="LWT31" s="10"/>
      <c r="LWU31" s="10"/>
      <c r="LWV31" s="10"/>
      <c r="LWW31" s="10"/>
      <c r="LWX31" s="10"/>
      <c r="LWY31" s="10"/>
      <c r="LWZ31" s="10"/>
      <c r="LXA31" s="10"/>
      <c r="LXB31" s="10"/>
      <c r="LXC31" s="10"/>
      <c r="LXD31" s="10"/>
      <c r="LXE31" s="10"/>
      <c r="LXF31" s="10"/>
      <c r="LXG31" s="10"/>
      <c r="LXH31" s="10"/>
      <c r="LXI31" s="10"/>
      <c r="LXJ31" s="10"/>
      <c r="LXK31" s="10"/>
      <c r="LXL31" s="10"/>
      <c r="LXM31" s="10"/>
      <c r="LXN31" s="10"/>
      <c r="LXO31" s="10"/>
      <c r="LXP31" s="10"/>
      <c r="LXQ31" s="10"/>
      <c r="LXR31" s="10"/>
      <c r="LXS31" s="10"/>
      <c r="LXT31" s="10"/>
      <c r="LXU31" s="10"/>
      <c r="LXV31" s="10"/>
      <c r="LXW31" s="10"/>
      <c r="LXX31" s="10"/>
      <c r="LXY31" s="10"/>
      <c r="LXZ31" s="10"/>
      <c r="LYA31" s="10"/>
      <c r="LYB31" s="10"/>
      <c r="LYC31" s="10"/>
      <c r="LYD31" s="10"/>
      <c r="LYE31" s="10"/>
      <c r="LYF31" s="10"/>
      <c r="LYG31" s="10"/>
      <c r="LYH31" s="10"/>
      <c r="LYI31" s="10"/>
      <c r="LYJ31" s="10"/>
      <c r="LYK31" s="10"/>
      <c r="LYL31" s="10"/>
      <c r="LYM31" s="10"/>
      <c r="LYN31" s="10"/>
      <c r="LYO31" s="10"/>
      <c r="LYP31" s="10"/>
      <c r="LYQ31" s="10"/>
      <c r="LYR31" s="10"/>
      <c r="LYS31" s="10"/>
      <c r="LYT31" s="10"/>
      <c r="LYU31" s="10"/>
      <c r="LYV31" s="10"/>
      <c r="LYW31" s="10"/>
      <c r="LYX31" s="10"/>
      <c r="LYY31" s="10"/>
      <c r="LYZ31" s="10"/>
      <c r="LZA31" s="10"/>
      <c r="LZB31" s="10"/>
      <c r="LZC31" s="10"/>
      <c r="LZD31" s="10"/>
      <c r="LZE31" s="10"/>
      <c r="LZF31" s="10"/>
      <c r="LZG31" s="10"/>
      <c r="LZH31" s="10"/>
      <c r="LZI31" s="10"/>
      <c r="LZJ31" s="10"/>
      <c r="LZK31" s="10"/>
      <c r="LZL31" s="10"/>
      <c r="LZM31" s="10"/>
      <c r="LZN31" s="10"/>
      <c r="LZO31" s="10"/>
      <c r="LZP31" s="10"/>
      <c r="LZQ31" s="10"/>
      <c r="LZR31" s="10"/>
      <c r="LZS31" s="10"/>
      <c r="LZT31" s="10"/>
      <c r="LZU31" s="10"/>
      <c r="LZV31" s="10"/>
      <c r="LZW31" s="10"/>
      <c r="LZX31" s="10"/>
      <c r="LZY31" s="10"/>
      <c r="LZZ31" s="10"/>
      <c r="MAA31" s="10"/>
      <c r="MAB31" s="10"/>
      <c r="MAC31" s="10"/>
      <c r="MAD31" s="10"/>
      <c r="MAE31" s="10"/>
      <c r="MAF31" s="10"/>
      <c r="MAG31" s="10"/>
      <c r="MAH31" s="10"/>
      <c r="MAI31" s="10"/>
      <c r="MAJ31" s="10"/>
      <c r="MAK31" s="10"/>
      <c r="MAL31" s="10"/>
      <c r="MAM31" s="10"/>
      <c r="MAN31" s="10"/>
      <c r="MAO31" s="10"/>
      <c r="MAP31" s="10"/>
      <c r="MAQ31" s="10"/>
      <c r="MAR31" s="10"/>
      <c r="MAS31" s="10"/>
      <c r="MAT31" s="10"/>
      <c r="MAU31" s="10"/>
      <c r="MAV31" s="10"/>
      <c r="MAW31" s="10"/>
      <c r="MAX31" s="10"/>
      <c r="MAY31" s="10"/>
      <c r="MAZ31" s="10"/>
      <c r="MBA31" s="10"/>
      <c r="MBB31" s="10"/>
      <c r="MBC31" s="10"/>
      <c r="MBD31" s="10"/>
      <c r="MBE31" s="10"/>
      <c r="MBF31" s="10"/>
      <c r="MBG31" s="10"/>
      <c r="MBH31" s="10"/>
      <c r="MBI31" s="10"/>
      <c r="MBJ31" s="10"/>
      <c r="MBK31" s="10"/>
      <c r="MBL31" s="10"/>
      <c r="MBM31" s="10"/>
      <c r="MBN31" s="10"/>
      <c r="MBO31" s="10"/>
      <c r="MBP31" s="10"/>
      <c r="MBQ31" s="10"/>
      <c r="MBR31" s="10"/>
      <c r="MBS31" s="10"/>
      <c r="MBT31" s="10"/>
      <c r="MBU31" s="10"/>
      <c r="MBV31" s="10"/>
      <c r="MBW31" s="10"/>
      <c r="MBX31" s="10"/>
      <c r="MBY31" s="10"/>
      <c r="MBZ31" s="10"/>
      <c r="MCA31" s="10"/>
      <c r="MCB31" s="10"/>
      <c r="MCC31" s="10"/>
      <c r="MCD31" s="10"/>
      <c r="MCE31" s="10"/>
      <c r="MCF31" s="10"/>
      <c r="MCG31" s="10"/>
      <c r="MCH31" s="10"/>
      <c r="MCI31" s="10"/>
      <c r="MCJ31" s="10"/>
      <c r="MCK31" s="10"/>
      <c r="MCL31" s="10"/>
      <c r="MCM31" s="10"/>
      <c r="MCN31" s="10"/>
      <c r="MCO31" s="10"/>
      <c r="MCP31" s="10"/>
      <c r="MCQ31" s="10"/>
      <c r="MCR31" s="10"/>
      <c r="MCS31" s="10"/>
      <c r="MCT31" s="10"/>
      <c r="MCU31" s="10"/>
      <c r="MCV31" s="10"/>
      <c r="MCW31" s="10"/>
      <c r="MCX31" s="10"/>
      <c r="MCY31" s="10"/>
      <c r="MCZ31" s="10"/>
      <c r="MDA31" s="10"/>
      <c r="MDB31" s="10"/>
      <c r="MDC31" s="10"/>
      <c r="MDD31" s="10"/>
      <c r="MDE31" s="10"/>
      <c r="MDF31" s="10"/>
      <c r="MDG31" s="10"/>
      <c r="MDH31" s="10"/>
      <c r="MDI31" s="10"/>
      <c r="MDJ31" s="10"/>
      <c r="MDK31" s="10"/>
      <c r="MDL31" s="10"/>
      <c r="MDM31" s="10"/>
      <c r="MDN31" s="10"/>
      <c r="MDO31" s="10"/>
      <c r="MDP31" s="10"/>
      <c r="MDQ31" s="10"/>
      <c r="MDR31" s="10"/>
      <c r="MDS31" s="10"/>
      <c r="MDT31" s="10"/>
      <c r="MDU31" s="10"/>
      <c r="MDV31" s="10"/>
      <c r="MDW31" s="10"/>
      <c r="MDX31" s="10"/>
      <c r="MDY31" s="10"/>
      <c r="MDZ31" s="10"/>
      <c r="MEA31" s="10"/>
      <c r="MEB31" s="10"/>
      <c r="MEC31" s="10"/>
      <c r="MED31" s="10"/>
      <c r="MEE31" s="10"/>
      <c r="MEF31" s="10"/>
      <c r="MEG31" s="10"/>
      <c r="MEH31" s="10"/>
      <c r="MEI31" s="10"/>
      <c r="MEJ31" s="10"/>
      <c r="MEK31" s="10"/>
      <c r="MEL31" s="10"/>
      <c r="MEM31" s="10"/>
      <c r="MEN31" s="10"/>
      <c r="MEO31" s="10"/>
      <c r="MEP31" s="10"/>
      <c r="MEQ31" s="10"/>
      <c r="MER31" s="10"/>
      <c r="MES31" s="10"/>
      <c r="MET31" s="10"/>
      <c r="MEU31" s="10"/>
      <c r="MEV31" s="10"/>
      <c r="MEW31" s="10"/>
      <c r="MEX31" s="10"/>
      <c r="MEY31" s="10"/>
      <c r="MEZ31" s="10"/>
      <c r="MFA31" s="10"/>
      <c r="MFB31" s="10"/>
      <c r="MFC31" s="10"/>
      <c r="MFD31" s="10"/>
      <c r="MFE31" s="10"/>
      <c r="MFF31" s="10"/>
      <c r="MFG31" s="10"/>
      <c r="MFH31" s="10"/>
      <c r="MFI31" s="10"/>
      <c r="MFJ31" s="10"/>
      <c r="MFK31" s="10"/>
      <c r="MFL31" s="10"/>
      <c r="MFM31" s="10"/>
      <c r="MFN31" s="10"/>
      <c r="MFO31" s="10"/>
      <c r="MFP31" s="10"/>
      <c r="MFQ31" s="10"/>
      <c r="MFR31" s="10"/>
      <c r="MFS31" s="10"/>
      <c r="MFT31" s="10"/>
      <c r="MFU31" s="10"/>
      <c r="MFV31" s="10"/>
      <c r="MFW31" s="10"/>
      <c r="MFX31" s="10"/>
      <c r="MFY31" s="10"/>
      <c r="MFZ31" s="10"/>
      <c r="MGA31" s="10"/>
      <c r="MGB31" s="10"/>
      <c r="MGC31" s="10"/>
      <c r="MGD31" s="10"/>
      <c r="MGE31" s="10"/>
      <c r="MGF31" s="10"/>
      <c r="MGG31" s="10"/>
      <c r="MGH31" s="10"/>
      <c r="MGI31" s="10"/>
      <c r="MGJ31" s="10"/>
      <c r="MGK31" s="10"/>
      <c r="MGL31" s="10"/>
      <c r="MGM31" s="10"/>
      <c r="MGN31" s="10"/>
      <c r="MGO31" s="10"/>
      <c r="MGP31" s="10"/>
      <c r="MGQ31" s="10"/>
      <c r="MGR31" s="10"/>
      <c r="MGS31" s="10"/>
      <c r="MGT31" s="10"/>
      <c r="MGU31" s="10"/>
      <c r="MGV31" s="10"/>
      <c r="MGW31" s="10"/>
      <c r="MGX31" s="10"/>
      <c r="MGY31" s="10"/>
      <c r="MGZ31" s="10"/>
      <c r="MHA31" s="10"/>
      <c r="MHB31" s="10"/>
      <c r="MHC31" s="10"/>
      <c r="MHD31" s="10"/>
      <c r="MHE31" s="10"/>
      <c r="MHF31" s="10"/>
      <c r="MHG31" s="10"/>
      <c r="MHH31" s="10"/>
      <c r="MHI31" s="10"/>
      <c r="MHJ31" s="10"/>
      <c r="MHK31" s="10"/>
      <c r="MHL31" s="10"/>
      <c r="MHM31" s="10"/>
      <c r="MHN31" s="10"/>
      <c r="MHO31" s="10"/>
      <c r="MHP31" s="10"/>
      <c r="MHQ31" s="10"/>
      <c r="MHR31" s="10"/>
      <c r="MHS31" s="10"/>
      <c r="MHT31" s="10"/>
      <c r="MHU31" s="10"/>
      <c r="MHV31" s="10"/>
      <c r="MHW31" s="10"/>
      <c r="MHX31" s="10"/>
      <c r="MHY31" s="10"/>
      <c r="MHZ31" s="10"/>
      <c r="MIA31" s="10"/>
      <c r="MIB31" s="10"/>
      <c r="MIC31" s="10"/>
      <c r="MID31" s="10"/>
      <c r="MIE31" s="10"/>
      <c r="MIF31" s="10"/>
      <c r="MIG31" s="10"/>
      <c r="MIH31" s="10"/>
      <c r="MII31" s="10"/>
      <c r="MIJ31" s="10"/>
      <c r="MIK31" s="10"/>
      <c r="MIL31" s="10"/>
      <c r="MIM31" s="10"/>
      <c r="MIN31" s="10"/>
      <c r="MIO31" s="10"/>
      <c r="MIP31" s="10"/>
      <c r="MIQ31" s="10"/>
      <c r="MIR31" s="10"/>
      <c r="MIS31" s="10"/>
      <c r="MIT31" s="10"/>
      <c r="MIU31" s="10"/>
      <c r="MIV31" s="10"/>
      <c r="MIW31" s="10"/>
      <c r="MIX31" s="10"/>
      <c r="MIY31" s="10"/>
      <c r="MIZ31" s="10"/>
      <c r="MJA31" s="10"/>
      <c r="MJB31" s="10"/>
      <c r="MJC31" s="10"/>
      <c r="MJD31" s="10"/>
      <c r="MJE31" s="10"/>
      <c r="MJF31" s="10"/>
      <c r="MJG31" s="10"/>
      <c r="MJH31" s="10"/>
      <c r="MJI31" s="10"/>
      <c r="MJJ31" s="10"/>
      <c r="MJK31" s="10"/>
      <c r="MJL31" s="10"/>
      <c r="MJM31" s="10"/>
      <c r="MJN31" s="10"/>
      <c r="MJO31" s="10"/>
      <c r="MJP31" s="10"/>
      <c r="MJQ31" s="10"/>
      <c r="MJR31" s="10"/>
      <c r="MJS31" s="10"/>
      <c r="MJT31" s="10"/>
      <c r="MJU31" s="10"/>
      <c r="MJV31" s="10"/>
      <c r="MJW31" s="10"/>
      <c r="MJX31" s="10"/>
      <c r="MJY31" s="10"/>
      <c r="MJZ31" s="10"/>
      <c r="MKA31" s="10"/>
      <c r="MKB31" s="10"/>
      <c r="MKC31" s="10"/>
      <c r="MKD31" s="10"/>
      <c r="MKE31" s="10"/>
      <c r="MKF31" s="10"/>
      <c r="MKG31" s="10"/>
      <c r="MKH31" s="10"/>
      <c r="MKI31" s="10"/>
      <c r="MKJ31" s="10"/>
      <c r="MKK31" s="10"/>
      <c r="MKL31" s="10"/>
      <c r="MKM31" s="10"/>
      <c r="MKN31" s="10"/>
      <c r="MKO31" s="10"/>
      <c r="MKP31" s="10"/>
      <c r="MKQ31" s="10"/>
      <c r="MKR31" s="10"/>
      <c r="MKS31" s="10"/>
      <c r="MKT31" s="10"/>
      <c r="MKU31" s="10"/>
      <c r="MKV31" s="10"/>
      <c r="MKW31" s="10"/>
      <c r="MKX31" s="10"/>
      <c r="MKY31" s="10"/>
      <c r="MKZ31" s="10"/>
      <c r="MLA31" s="10"/>
      <c r="MLB31" s="10"/>
      <c r="MLC31" s="10"/>
      <c r="MLD31" s="10"/>
      <c r="MLE31" s="10"/>
      <c r="MLF31" s="10"/>
      <c r="MLG31" s="10"/>
      <c r="MLH31" s="10"/>
      <c r="MLI31" s="10"/>
      <c r="MLJ31" s="10"/>
      <c r="MLK31" s="10"/>
      <c r="MLL31" s="10"/>
      <c r="MLM31" s="10"/>
      <c r="MLN31" s="10"/>
      <c r="MLO31" s="10"/>
      <c r="MLP31" s="10"/>
      <c r="MLQ31" s="10"/>
      <c r="MLR31" s="10"/>
      <c r="MLS31" s="10"/>
      <c r="MLT31" s="10"/>
      <c r="MLU31" s="10"/>
      <c r="MLV31" s="10"/>
      <c r="MLW31" s="10"/>
      <c r="MLX31" s="10"/>
      <c r="MLY31" s="10"/>
      <c r="MLZ31" s="10"/>
      <c r="MMA31" s="10"/>
      <c r="MMB31" s="10"/>
      <c r="MMC31" s="10"/>
      <c r="MMD31" s="10"/>
      <c r="MME31" s="10"/>
      <c r="MMF31" s="10"/>
      <c r="MMG31" s="10"/>
      <c r="MMH31" s="10"/>
      <c r="MMI31" s="10"/>
      <c r="MMJ31" s="10"/>
      <c r="MMK31" s="10"/>
      <c r="MML31" s="10"/>
      <c r="MMM31" s="10"/>
      <c r="MMN31" s="10"/>
      <c r="MMO31" s="10"/>
      <c r="MMP31" s="10"/>
      <c r="MMQ31" s="10"/>
      <c r="MMR31" s="10"/>
      <c r="MMS31" s="10"/>
      <c r="MMT31" s="10"/>
      <c r="MMU31" s="10"/>
      <c r="MMV31" s="10"/>
      <c r="MMW31" s="10"/>
      <c r="MMX31" s="10"/>
      <c r="MMY31" s="10"/>
      <c r="MMZ31" s="10"/>
      <c r="MNA31" s="10"/>
      <c r="MNB31" s="10"/>
      <c r="MNC31" s="10"/>
      <c r="MND31" s="10"/>
      <c r="MNE31" s="10"/>
      <c r="MNF31" s="10"/>
      <c r="MNG31" s="10"/>
      <c r="MNH31" s="10"/>
      <c r="MNI31" s="10"/>
      <c r="MNJ31" s="10"/>
      <c r="MNK31" s="10"/>
      <c r="MNL31" s="10"/>
      <c r="MNM31" s="10"/>
      <c r="MNN31" s="10"/>
      <c r="MNO31" s="10"/>
      <c r="MNP31" s="10"/>
      <c r="MNQ31" s="10"/>
      <c r="MNR31" s="10"/>
      <c r="MNS31" s="10"/>
      <c r="MNT31" s="10"/>
      <c r="MNU31" s="10"/>
      <c r="MNV31" s="10"/>
      <c r="MNW31" s="10"/>
      <c r="MNX31" s="10"/>
      <c r="MNY31" s="10"/>
      <c r="MNZ31" s="10"/>
      <c r="MOA31" s="10"/>
      <c r="MOB31" s="10"/>
      <c r="MOC31" s="10"/>
      <c r="MOD31" s="10"/>
      <c r="MOE31" s="10"/>
      <c r="MOF31" s="10"/>
      <c r="MOG31" s="10"/>
      <c r="MOH31" s="10"/>
      <c r="MOI31" s="10"/>
      <c r="MOJ31" s="10"/>
      <c r="MOK31" s="10"/>
      <c r="MOL31" s="10"/>
      <c r="MOM31" s="10"/>
      <c r="MON31" s="10"/>
      <c r="MOO31" s="10"/>
      <c r="MOP31" s="10"/>
      <c r="MOQ31" s="10"/>
      <c r="MOR31" s="10"/>
      <c r="MOS31" s="10"/>
      <c r="MOT31" s="10"/>
      <c r="MOU31" s="10"/>
      <c r="MOV31" s="10"/>
      <c r="MOW31" s="10"/>
      <c r="MOX31" s="10"/>
      <c r="MOY31" s="10"/>
      <c r="MOZ31" s="10"/>
      <c r="MPA31" s="10"/>
      <c r="MPB31" s="10"/>
      <c r="MPC31" s="10"/>
      <c r="MPD31" s="10"/>
      <c r="MPE31" s="10"/>
      <c r="MPF31" s="10"/>
      <c r="MPG31" s="10"/>
      <c r="MPH31" s="10"/>
      <c r="MPI31" s="10"/>
      <c r="MPJ31" s="10"/>
      <c r="MPK31" s="10"/>
      <c r="MPL31" s="10"/>
      <c r="MPM31" s="10"/>
      <c r="MPN31" s="10"/>
      <c r="MPO31" s="10"/>
      <c r="MPP31" s="10"/>
      <c r="MPQ31" s="10"/>
      <c r="MPR31" s="10"/>
      <c r="MPS31" s="10"/>
      <c r="MPT31" s="10"/>
      <c r="MPU31" s="10"/>
      <c r="MPV31" s="10"/>
      <c r="MPW31" s="10"/>
      <c r="MPX31" s="10"/>
      <c r="MPY31" s="10"/>
      <c r="MPZ31" s="10"/>
      <c r="MQA31" s="10"/>
      <c r="MQB31" s="10"/>
      <c r="MQC31" s="10"/>
      <c r="MQD31" s="10"/>
      <c r="MQE31" s="10"/>
      <c r="MQF31" s="10"/>
      <c r="MQG31" s="10"/>
      <c r="MQH31" s="10"/>
      <c r="MQI31" s="10"/>
      <c r="MQJ31" s="10"/>
      <c r="MQK31" s="10"/>
      <c r="MQL31" s="10"/>
      <c r="MQM31" s="10"/>
      <c r="MQN31" s="10"/>
      <c r="MQO31" s="10"/>
      <c r="MQP31" s="10"/>
      <c r="MQQ31" s="10"/>
      <c r="MQR31" s="10"/>
      <c r="MQS31" s="10"/>
      <c r="MQT31" s="10"/>
      <c r="MQU31" s="10"/>
      <c r="MQV31" s="10"/>
      <c r="MQW31" s="10"/>
      <c r="MQX31" s="10"/>
      <c r="MQY31" s="10"/>
      <c r="MQZ31" s="10"/>
      <c r="MRA31" s="10"/>
      <c r="MRB31" s="10"/>
      <c r="MRC31" s="10"/>
      <c r="MRD31" s="10"/>
      <c r="MRE31" s="10"/>
      <c r="MRF31" s="10"/>
      <c r="MRG31" s="10"/>
      <c r="MRH31" s="10"/>
      <c r="MRI31" s="10"/>
      <c r="MRJ31" s="10"/>
      <c r="MRK31" s="10"/>
      <c r="MRL31" s="10"/>
      <c r="MRM31" s="10"/>
      <c r="MRN31" s="10"/>
      <c r="MRO31" s="10"/>
      <c r="MRP31" s="10"/>
      <c r="MRQ31" s="10"/>
      <c r="MRR31" s="10"/>
      <c r="MRS31" s="10"/>
      <c r="MRT31" s="10"/>
      <c r="MRU31" s="10"/>
      <c r="MRV31" s="10"/>
      <c r="MRW31" s="10"/>
      <c r="MRX31" s="10"/>
      <c r="MRY31" s="10"/>
      <c r="MRZ31" s="10"/>
      <c r="MSA31" s="10"/>
      <c r="MSB31" s="10"/>
      <c r="MSC31" s="10"/>
      <c r="MSD31" s="10"/>
      <c r="MSE31" s="10"/>
      <c r="MSF31" s="10"/>
      <c r="MSG31" s="10"/>
      <c r="MSH31" s="10"/>
      <c r="MSI31" s="10"/>
      <c r="MSJ31" s="10"/>
      <c r="MSK31" s="10"/>
      <c r="MSL31" s="10"/>
      <c r="MSM31" s="10"/>
      <c r="MSN31" s="10"/>
      <c r="MSO31" s="10"/>
      <c r="MSP31" s="10"/>
      <c r="MSQ31" s="10"/>
      <c r="MSR31" s="10"/>
      <c r="MSS31" s="10"/>
      <c r="MST31" s="10"/>
      <c r="MSU31" s="10"/>
      <c r="MSV31" s="10"/>
      <c r="MSW31" s="10"/>
      <c r="MSX31" s="10"/>
      <c r="MSY31" s="10"/>
      <c r="MSZ31" s="10"/>
      <c r="MTA31" s="10"/>
      <c r="MTB31" s="10"/>
      <c r="MTC31" s="10"/>
      <c r="MTD31" s="10"/>
      <c r="MTE31" s="10"/>
      <c r="MTF31" s="10"/>
      <c r="MTG31" s="10"/>
      <c r="MTH31" s="10"/>
      <c r="MTI31" s="10"/>
      <c r="MTJ31" s="10"/>
      <c r="MTK31" s="10"/>
      <c r="MTL31" s="10"/>
      <c r="MTM31" s="10"/>
      <c r="MTN31" s="10"/>
      <c r="MTO31" s="10"/>
      <c r="MTP31" s="10"/>
      <c r="MTQ31" s="10"/>
      <c r="MTR31" s="10"/>
      <c r="MTS31" s="10"/>
      <c r="MTT31" s="10"/>
      <c r="MTU31" s="10"/>
      <c r="MTV31" s="10"/>
      <c r="MTW31" s="10"/>
      <c r="MTX31" s="10"/>
      <c r="MTY31" s="10"/>
      <c r="MTZ31" s="10"/>
      <c r="MUA31" s="10"/>
      <c r="MUB31" s="10"/>
      <c r="MUC31" s="10"/>
      <c r="MUD31" s="10"/>
      <c r="MUE31" s="10"/>
      <c r="MUF31" s="10"/>
      <c r="MUG31" s="10"/>
      <c r="MUH31" s="10"/>
      <c r="MUI31" s="10"/>
      <c r="MUJ31" s="10"/>
      <c r="MUK31" s="10"/>
      <c r="MUL31" s="10"/>
      <c r="MUM31" s="10"/>
      <c r="MUN31" s="10"/>
      <c r="MUO31" s="10"/>
      <c r="MUP31" s="10"/>
      <c r="MUQ31" s="10"/>
      <c r="MUR31" s="10"/>
      <c r="MUS31" s="10"/>
      <c r="MUT31" s="10"/>
      <c r="MUU31" s="10"/>
      <c r="MUV31" s="10"/>
      <c r="MUW31" s="10"/>
      <c r="MUX31" s="10"/>
      <c r="MUY31" s="10"/>
      <c r="MUZ31" s="10"/>
      <c r="MVA31" s="10"/>
      <c r="MVB31" s="10"/>
      <c r="MVC31" s="10"/>
      <c r="MVD31" s="10"/>
      <c r="MVE31" s="10"/>
      <c r="MVF31" s="10"/>
      <c r="MVG31" s="10"/>
      <c r="MVH31" s="10"/>
      <c r="MVI31" s="10"/>
      <c r="MVJ31" s="10"/>
      <c r="MVK31" s="10"/>
      <c r="MVL31" s="10"/>
      <c r="MVM31" s="10"/>
      <c r="MVN31" s="10"/>
      <c r="MVO31" s="10"/>
      <c r="MVP31" s="10"/>
      <c r="MVQ31" s="10"/>
      <c r="MVR31" s="10"/>
      <c r="MVS31" s="10"/>
      <c r="MVT31" s="10"/>
      <c r="MVU31" s="10"/>
      <c r="MVV31" s="10"/>
      <c r="MVW31" s="10"/>
      <c r="MVX31" s="10"/>
      <c r="MVY31" s="10"/>
      <c r="MVZ31" s="10"/>
      <c r="MWA31" s="10"/>
      <c r="MWB31" s="10"/>
      <c r="MWC31" s="10"/>
      <c r="MWD31" s="10"/>
      <c r="MWE31" s="10"/>
      <c r="MWF31" s="10"/>
      <c r="MWG31" s="10"/>
      <c r="MWH31" s="10"/>
      <c r="MWI31" s="10"/>
      <c r="MWJ31" s="10"/>
      <c r="MWK31" s="10"/>
      <c r="MWL31" s="10"/>
      <c r="MWM31" s="10"/>
      <c r="MWN31" s="10"/>
      <c r="MWO31" s="10"/>
      <c r="MWP31" s="10"/>
      <c r="MWQ31" s="10"/>
      <c r="MWR31" s="10"/>
      <c r="MWS31" s="10"/>
      <c r="MWT31" s="10"/>
      <c r="MWU31" s="10"/>
      <c r="MWV31" s="10"/>
      <c r="MWW31" s="10"/>
      <c r="MWX31" s="10"/>
      <c r="MWY31" s="10"/>
      <c r="MWZ31" s="10"/>
      <c r="MXA31" s="10"/>
      <c r="MXB31" s="10"/>
      <c r="MXC31" s="10"/>
      <c r="MXD31" s="10"/>
      <c r="MXE31" s="10"/>
      <c r="MXF31" s="10"/>
      <c r="MXG31" s="10"/>
      <c r="MXH31" s="10"/>
      <c r="MXI31" s="10"/>
      <c r="MXJ31" s="10"/>
      <c r="MXK31" s="10"/>
      <c r="MXL31" s="10"/>
      <c r="MXM31" s="10"/>
      <c r="MXN31" s="10"/>
      <c r="MXO31" s="10"/>
      <c r="MXP31" s="10"/>
      <c r="MXQ31" s="10"/>
      <c r="MXR31" s="10"/>
      <c r="MXS31" s="10"/>
      <c r="MXT31" s="10"/>
      <c r="MXU31" s="10"/>
      <c r="MXV31" s="10"/>
      <c r="MXW31" s="10"/>
      <c r="MXX31" s="10"/>
      <c r="MXY31" s="10"/>
      <c r="MXZ31" s="10"/>
      <c r="MYA31" s="10"/>
      <c r="MYB31" s="10"/>
      <c r="MYC31" s="10"/>
      <c r="MYD31" s="10"/>
      <c r="MYE31" s="10"/>
      <c r="MYF31" s="10"/>
      <c r="MYG31" s="10"/>
      <c r="MYH31" s="10"/>
      <c r="MYI31" s="10"/>
      <c r="MYJ31" s="10"/>
      <c r="MYK31" s="10"/>
      <c r="MYL31" s="10"/>
      <c r="MYM31" s="10"/>
      <c r="MYN31" s="10"/>
      <c r="MYO31" s="10"/>
      <c r="MYP31" s="10"/>
      <c r="MYQ31" s="10"/>
      <c r="MYR31" s="10"/>
      <c r="MYS31" s="10"/>
      <c r="MYT31" s="10"/>
      <c r="MYU31" s="10"/>
      <c r="MYV31" s="10"/>
      <c r="MYW31" s="10"/>
      <c r="MYX31" s="10"/>
      <c r="MYY31" s="10"/>
      <c r="MYZ31" s="10"/>
      <c r="MZA31" s="10"/>
      <c r="MZB31" s="10"/>
      <c r="MZC31" s="10"/>
      <c r="MZD31" s="10"/>
      <c r="MZE31" s="10"/>
      <c r="MZF31" s="10"/>
      <c r="MZG31" s="10"/>
      <c r="MZH31" s="10"/>
      <c r="MZI31" s="10"/>
      <c r="MZJ31" s="10"/>
      <c r="MZK31" s="10"/>
      <c r="MZL31" s="10"/>
      <c r="MZM31" s="10"/>
      <c r="MZN31" s="10"/>
      <c r="MZO31" s="10"/>
      <c r="MZP31" s="10"/>
      <c r="MZQ31" s="10"/>
      <c r="MZR31" s="10"/>
      <c r="MZS31" s="10"/>
      <c r="MZT31" s="10"/>
      <c r="MZU31" s="10"/>
      <c r="MZV31" s="10"/>
      <c r="MZW31" s="10"/>
      <c r="MZX31" s="10"/>
      <c r="MZY31" s="10"/>
      <c r="MZZ31" s="10"/>
      <c r="NAA31" s="10"/>
      <c r="NAB31" s="10"/>
      <c r="NAC31" s="10"/>
      <c r="NAD31" s="10"/>
      <c r="NAE31" s="10"/>
      <c r="NAF31" s="10"/>
      <c r="NAG31" s="10"/>
      <c r="NAH31" s="10"/>
      <c r="NAI31" s="10"/>
      <c r="NAJ31" s="10"/>
      <c r="NAK31" s="10"/>
      <c r="NAL31" s="10"/>
      <c r="NAM31" s="10"/>
      <c r="NAN31" s="10"/>
      <c r="NAO31" s="10"/>
      <c r="NAP31" s="10"/>
      <c r="NAQ31" s="10"/>
      <c r="NAR31" s="10"/>
      <c r="NAS31" s="10"/>
      <c r="NAT31" s="10"/>
      <c r="NAU31" s="10"/>
      <c r="NAV31" s="10"/>
      <c r="NAW31" s="10"/>
      <c r="NAX31" s="10"/>
      <c r="NAY31" s="10"/>
      <c r="NAZ31" s="10"/>
      <c r="NBA31" s="10"/>
      <c r="NBB31" s="10"/>
      <c r="NBC31" s="10"/>
      <c r="NBD31" s="10"/>
      <c r="NBE31" s="10"/>
      <c r="NBF31" s="10"/>
      <c r="NBG31" s="10"/>
      <c r="NBH31" s="10"/>
      <c r="NBI31" s="10"/>
      <c r="NBJ31" s="10"/>
      <c r="NBK31" s="10"/>
      <c r="NBL31" s="10"/>
      <c r="NBM31" s="10"/>
      <c r="NBN31" s="10"/>
      <c r="NBO31" s="10"/>
      <c r="NBP31" s="10"/>
      <c r="NBQ31" s="10"/>
      <c r="NBR31" s="10"/>
      <c r="NBS31" s="10"/>
      <c r="NBT31" s="10"/>
      <c r="NBU31" s="10"/>
      <c r="NBV31" s="10"/>
      <c r="NBW31" s="10"/>
      <c r="NBX31" s="10"/>
      <c r="NBY31" s="10"/>
      <c r="NBZ31" s="10"/>
      <c r="NCA31" s="10"/>
      <c r="NCB31" s="10"/>
      <c r="NCC31" s="10"/>
      <c r="NCD31" s="10"/>
      <c r="NCE31" s="10"/>
      <c r="NCF31" s="10"/>
      <c r="NCG31" s="10"/>
      <c r="NCH31" s="10"/>
      <c r="NCI31" s="10"/>
      <c r="NCJ31" s="10"/>
      <c r="NCK31" s="10"/>
      <c r="NCL31" s="10"/>
      <c r="NCM31" s="10"/>
      <c r="NCN31" s="10"/>
      <c r="NCO31" s="10"/>
      <c r="NCP31" s="10"/>
      <c r="NCQ31" s="10"/>
      <c r="NCR31" s="10"/>
      <c r="NCS31" s="10"/>
      <c r="NCT31" s="10"/>
      <c r="NCU31" s="10"/>
      <c r="NCV31" s="10"/>
      <c r="NCW31" s="10"/>
      <c r="NCX31" s="10"/>
      <c r="NCY31" s="10"/>
      <c r="NCZ31" s="10"/>
      <c r="NDA31" s="10"/>
      <c r="NDB31" s="10"/>
      <c r="NDC31" s="10"/>
      <c r="NDD31" s="10"/>
      <c r="NDE31" s="10"/>
      <c r="NDF31" s="10"/>
      <c r="NDG31" s="10"/>
      <c r="NDH31" s="10"/>
      <c r="NDI31" s="10"/>
      <c r="NDJ31" s="10"/>
      <c r="NDK31" s="10"/>
      <c r="NDL31" s="10"/>
      <c r="NDM31" s="10"/>
      <c r="NDN31" s="10"/>
      <c r="NDO31" s="10"/>
      <c r="NDP31" s="10"/>
      <c r="NDQ31" s="10"/>
      <c r="NDR31" s="10"/>
      <c r="NDS31" s="10"/>
      <c r="NDT31" s="10"/>
      <c r="NDU31" s="10"/>
      <c r="NDV31" s="10"/>
      <c r="NDW31" s="10"/>
      <c r="NDX31" s="10"/>
      <c r="NDY31" s="10"/>
      <c r="NDZ31" s="10"/>
      <c r="NEA31" s="10"/>
      <c r="NEB31" s="10"/>
      <c r="NEC31" s="10"/>
      <c r="NED31" s="10"/>
      <c r="NEE31" s="10"/>
      <c r="NEF31" s="10"/>
      <c r="NEG31" s="10"/>
      <c r="NEH31" s="10"/>
      <c r="NEI31" s="10"/>
      <c r="NEJ31" s="10"/>
      <c r="NEK31" s="10"/>
      <c r="NEL31" s="10"/>
      <c r="NEM31" s="10"/>
      <c r="NEN31" s="10"/>
      <c r="NEO31" s="10"/>
      <c r="NEP31" s="10"/>
      <c r="NEQ31" s="10"/>
      <c r="NER31" s="10"/>
      <c r="NES31" s="10"/>
      <c r="NET31" s="10"/>
      <c r="NEU31" s="10"/>
      <c r="NEV31" s="10"/>
      <c r="NEW31" s="10"/>
      <c r="NEX31" s="10"/>
      <c r="NEY31" s="10"/>
      <c r="NEZ31" s="10"/>
      <c r="NFA31" s="10"/>
      <c r="NFB31" s="10"/>
      <c r="NFC31" s="10"/>
      <c r="NFD31" s="10"/>
      <c r="NFE31" s="10"/>
      <c r="NFF31" s="10"/>
      <c r="NFG31" s="10"/>
      <c r="NFH31" s="10"/>
      <c r="NFI31" s="10"/>
      <c r="NFJ31" s="10"/>
      <c r="NFK31" s="10"/>
      <c r="NFL31" s="10"/>
      <c r="NFM31" s="10"/>
      <c r="NFN31" s="10"/>
      <c r="NFO31" s="10"/>
      <c r="NFP31" s="10"/>
      <c r="NFQ31" s="10"/>
      <c r="NFR31" s="10"/>
      <c r="NFS31" s="10"/>
      <c r="NFT31" s="10"/>
      <c r="NFU31" s="10"/>
      <c r="NFV31" s="10"/>
      <c r="NFW31" s="10"/>
      <c r="NFX31" s="10"/>
      <c r="NFY31" s="10"/>
      <c r="NFZ31" s="10"/>
      <c r="NGA31" s="10"/>
      <c r="NGB31" s="10"/>
      <c r="NGC31" s="10"/>
      <c r="NGD31" s="10"/>
      <c r="NGE31" s="10"/>
      <c r="NGF31" s="10"/>
      <c r="NGG31" s="10"/>
      <c r="NGH31" s="10"/>
      <c r="NGI31" s="10"/>
      <c r="NGJ31" s="10"/>
      <c r="NGK31" s="10"/>
      <c r="NGL31" s="10"/>
      <c r="NGM31" s="10"/>
      <c r="NGN31" s="10"/>
      <c r="NGO31" s="10"/>
      <c r="NGP31" s="10"/>
      <c r="NGQ31" s="10"/>
      <c r="NGR31" s="10"/>
      <c r="NGS31" s="10"/>
      <c r="NGT31" s="10"/>
      <c r="NGU31" s="10"/>
      <c r="NGV31" s="10"/>
      <c r="NGW31" s="10"/>
      <c r="NGX31" s="10"/>
      <c r="NGY31" s="10"/>
      <c r="NGZ31" s="10"/>
      <c r="NHA31" s="10"/>
      <c r="NHB31" s="10"/>
      <c r="NHC31" s="10"/>
      <c r="NHD31" s="10"/>
      <c r="NHE31" s="10"/>
      <c r="NHF31" s="10"/>
      <c r="NHG31" s="10"/>
      <c r="NHH31" s="10"/>
      <c r="NHI31" s="10"/>
      <c r="NHJ31" s="10"/>
      <c r="NHK31" s="10"/>
      <c r="NHL31" s="10"/>
      <c r="NHM31" s="10"/>
      <c r="NHN31" s="10"/>
      <c r="NHO31" s="10"/>
      <c r="NHP31" s="10"/>
      <c r="NHQ31" s="10"/>
      <c r="NHR31" s="10"/>
      <c r="NHS31" s="10"/>
      <c r="NHT31" s="10"/>
      <c r="NHU31" s="10"/>
      <c r="NHV31" s="10"/>
      <c r="NHW31" s="10"/>
      <c r="NHX31" s="10"/>
      <c r="NHY31" s="10"/>
      <c r="NHZ31" s="10"/>
      <c r="NIA31" s="10"/>
      <c r="NIB31" s="10"/>
      <c r="NIC31" s="10"/>
      <c r="NID31" s="10"/>
      <c r="NIE31" s="10"/>
      <c r="NIF31" s="10"/>
      <c r="NIG31" s="10"/>
      <c r="NIH31" s="10"/>
      <c r="NII31" s="10"/>
      <c r="NIJ31" s="10"/>
      <c r="NIK31" s="10"/>
      <c r="NIL31" s="10"/>
      <c r="NIM31" s="10"/>
      <c r="NIN31" s="10"/>
      <c r="NIO31" s="10"/>
      <c r="NIP31" s="10"/>
      <c r="NIQ31" s="10"/>
      <c r="NIR31" s="10"/>
      <c r="NIS31" s="10"/>
      <c r="NIT31" s="10"/>
      <c r="NIU31" s="10"/>
      <c r="NIV31" s="10"/>
      <c r="NIW31" s="10"/>
      <c r="NIX31" s="10"/>
      <c r="NIY31" s="10"/>
      <c r="NIZ31" s="10"/>
      <c r="NJA31" s="10"/>
      <c r="NJB31" s="10"/>
      <c r="NJC31" s="10"/>
      <c r="NJD31" s="10"/>
      <c r="NJE31" s="10"/>
      <c r="NJF31" s="10"/>
      <c r="NJG31" s="10"/>
      <c r="NJH31" s="10"/>
      <c r="NJI31" s="10"/>
      <c r="NJJ31" s="10"/>
      <c r="NJK31" s="10"/>
      <c r="NJL31" s="10"/>
      <c r="NJM31" s="10"/>
      <c r="NJN31" s="10"/>
      <c r="NJO31" s="10"/>
      <c r="NJP31" s="10"/>
      <c r="NJQ31" s="10"/>
      <c r="NJR31" s="10"/>
      <c r="NJS31" s="10"/>
      <c r="NJT31" s="10"/>
      <c r="NJU31" s="10"/>
      <c r="NJV31" s="10"/>
      <c r="NJW31" s="10"/>
      <c r="NJX31" s="10"/>
      <c r="NJY31" s="10"/>
      <c r="NJZ31" s="10"/>
      <c r="NKA31" s="10"/>
      <c r="NKB31" s="10"/>
      <c r="NKC31" s="10"/>
      <c r="NKD31" s="10"/>
      <c r="NKE31" s="10"/>
      <c r="NKF31" s="10"/>
      <c r="NKG31" s="10"/>
      <c r="NKH31" s="10"/>
      <c r="NKI31" s="10"/>
      <c r="NKJ31" s="10"/>
      <c r="NKK31" s="10"/>
      <c r="NKL31" s="10"/>
      <c r="NKM31" s="10"/>
      <c r="NKN31" s="10"/>
      <c r="NKO31" s="10"/>
      <c r="NKP31" s="10"/>
      <c r="NKQ31" s="10"/>
      <c r="NKR31" s="10"/>
      <c r="NKS31" s="10"/>
      <c r="NKT31" s="10"/>
      <c r="NKU31" s="10"/>
      <c r="NKV31" s="10"/>
      <c r="NKW31" s="10"/>
      <c r="NKX31" s="10"/>
      <c r="NKY31" s="10"/>
      <c r="NKZ31" s="10"/>
      <c r="NLA31" s="10"/>
      <c r="NLB31" s="10"/>
      <c r="NLC31" s="10"/>
      <c r="NLD31" s="10"/>
      <c r="NLE31" s="10"/>
      <c r="NLF31" s="10"/>
      <c r="NLG31" s="10"/>
      <c r="NLH31" s="10"/>
      <c r="NLI31" s="10"/>
      <c r="NLJ31" s="10"/>
      <c r="NLK31" s="10"/>
      <c r="NLL31" s="10"/>
      <c r="NLM31" s="10"/>
      <c r="NLN31" s="10"/>
      <c r="NLO31" s="10"/>
      <c r="NLP31" s="10"/>
      <c r="NLQ31" s="10"/>
      <c r="NLR31" s="10"/>
      <c r="NLS31" s="10"/>
      <c r="NLT31" s="10"/>
      <c r="NLU31" s="10"/>
      <c r="NLV31" s="10"/>
      <c r="NLW31" s="10"/>
      <c r="NLX31" s="10"/>
      <c r="NLY31" s="10"/>
      <c r="NLZ31" s="10"/>
      <c r="NMA31" s="10"/>
      <c r="NMB31" s="10"/>
      <c r="NMC31" s="10"/>
      <c r="NMD31" s="10"/>
      <c r="NME31" s="10"/>
      <c r="NMF31" s="10"/>
      <c r="NMG31" s="10"/>
      <c r="NMH31" s="10"/>
      <c r="NMI31" s="10"/>
      <c r="NMJ31" s="10"/>
      <c r="NMK31" s="10"/>
      <c r="NML31" s="10"/>
      <c r="NMM31" s="10"/>
      <c r="NMN31" s="10"/>
      <c r="NMO31" s="10"/>
      <c r="NMP31" s="10"/>
      <c r="NMQ31" s="10"/>
      <c r="NMR31" s="10"/>
      <c r="NMS31" s="10"/>
      <c r="NMT31" s="10"/>
      <c r="NMU31" s="10"/>
      <c r="NMV31" s="10"/>
      <c r="NMW31" s="10"/>
      <c r="NMX31" s="10"/>
      <c r="NMY31" s="10"/>
      <c r="NMZ31" s="10"/>
      <c r="NNA31" s="10"/>
      <c r="NNB31" s="10"/>
      <c r="NNC31" s="10"/>
      <c r="NND31" s="10"/>
      <c r="NNE31" s="10"/>
      <c r="NNF31" s="10"/>
      <c r="NNG31" s="10"/>
      <c r="NNH31" s="10"/>
      <c r="NNI31" s="10"/>
      <c r="NNJ31" s="10"/>
      <c r="NNK31" s="10"/>
      <c r="NNL31" s="10"/>
      <c r="NNM31" s="10"/>
      <c r="NNN31" s="10"/>
      <c r="NNO31" s="10"/>
      <c r="NNP31" s="10"/>
      <c r="NNQ31" s="10"/>
      <c r="NNR31" s="10"/>
      <c r="NNS31" s="10"/>
      <c r="NNT31" s="10"/>
      <c r="NNU31" s="10"/>
      <c r="NNV31" s="10"/>
      <c r="NNW31" s="10"/>
      <c r="NNX31" s="10"/>
      <c r="NNY31" s="10"/>
      <c r="NNZ31" s="10"/>
      <c r="NOA31" s="10"/>
      <c r="NOB31" s="10"/>
      <c r="NOC31" s="10"/>
      <c r="NOD31" s="10"/>
      <c r="NOE31" s="10"/>
      <c r="NOF31" s="10"/>
      <c r="NOG31" s="10"/>
      <c r="NOH31" s="10"/>
      <c r="NOI31" s="10"/>
      <c r="NOJ31" s="10"/>
      <c r="NOK31" s="10"/>
      <c r="NOL31" s="10"/>
      <c r="NOM31" s="10"/>
      <c r="NON31" s="10"/>
      <c r="NOO31" s="10"/>
      <c r="NOP31" s="10"/>
      <c r="NOQ31" s="10"/>
      <c r="NOR31" s="10"/>
      <c r="NOS31" s="10"/>
      <c r="NOT31" s="10"/>
      <c r="NOU31" s="10"/>
      <c r="NOV31" s="10"/>
      <c r="NOW31" s="10"/>
      <c r="NOX31" s="10"/>
      <c r="NOY31" s="10"/>
      <c r="NOZ31" s="10"/>
      <c r="NPA31" s="10"/>
      <c r="NPB31" s="10"/>
      <c r="NPC31" s="10"/>
      <c r="NPD31" s="10"/>
      <c r="NPE31" s="10"/>
      <c r="NPF31" s="10"/>
      <c r="NPG31" s="10"/>
      <c r="NPH31" s="10"/>
      <c r="NPI31" s="10"/>
      <c r="NPJ31" s="10"/>
      <c r="NPK31" s="10"/>
      <c r="NPL31" s="10"/>
      <c r="NPM31" s="10"/>
      <c r="NPN31" s="10"/>
      <c r="NPO31" s="10"/>
      <c r="NPP31" s="10"/>
      <c r="NPQ31" s="10"/>
      <c r="NPR31" s="10"/>
      <c r="NPS31" s="10"/>
      <c r="NPT31" s="10"/>
      <c r="NPU31" s="10"/>
      <c r="NPV31" s="10"/>
      <c r="NPW31" s="10"/>
      <c r="NPX31" s="10"/>
      <c r="NPY31" s="10"/>
      <c r="NPZ31" s="10"/>
      <c r="NQA31" s="10"/>
      <c r="NQB31" s="10"/>
      <c r="NQC31" s="10"/>
      <c r="NQD31" s="10"/>
      <c r="NQE31" s="10"/>
      <c r="NQF31" s="10"/>
      <c r="NQG31" s="10"/>
      <c r="NQH31" s="10"/>
      <c r="NQI31" s="10"/>
      <c r="NQJ31" s="10"/>
      <c r="NQK31" s="10"/>
      <c r="NQL31" s="10"/>
      <c r="NQM31" s="10"/>
      <c r="NQN31" s="10"/>
      <c r="NQO31" s="10"/>
      <c r="NQP31" s="10"/>
      <c r="NQQ31" s="10"/>
      <c r="NQR31" s="10"/>
      <c r="NQS31" s="10"/>
      <c r="NQT31" s="10"/>
      <c r="NQU31" s="10"/>
      <c r="NQV31" s="10"/>
      <c r="NQW31" s="10"/>
      <c r="NQX31" s="10"/>
      <c r="NQY31" s="10"/>
      <c r="NQZ31" s="10"/>
      <c r="NRA31" s="10"/>
      <c r="NRB31" s="10"/>
      <c r="NRC31" s="10"/>
      <c r="NRD31" s="10"/>
      <c r="NRE31" s="10"/>
      <c r="NRF31" s="10"/>
      <c r="NRG31" s="10"/>
      <c r="NRH31" s="10"/>
      <c r="NRI31" s="10"/>
      <c r="NRJ31" s="10"/>
      <c r="NRK31" s="10"/>
      <c r="NRL31" s="10"/>
      <c r="NRM31" s="10"/>
      <c r="NRN31" s="10"/>
      <c r="NRO31" s="10"/>
      <c r="NRP31" s="10"/>
      <c r="NRQ31" s="10"/>
      <c r="NRR31" s="10"/>
      <c r="NRS31" s="10"/>
      <c r="NRT31" s="10"/>
      <c r="NRU31" s="10"/>
      <c r="NRV31" s="10"/>
      <c r="NRW31" s="10"/>
      <c r="NRX31" s="10"/>
      <c r="NRY31" s="10"/>
      <c r="NRZ31" s="10"/>
      <c r="NSA31" s="10"/>
      <c r="NSB31" s="10"/>
      <c r="NSC31" s="10"/>
      <c r="NSD31" s="10"/>
      <c r="NSE31" s="10"/>
      <c r="NSF31" s="10"/>
      <c r="NSG31" s="10"/>
      <c r="NSH31" s="10"/>
      <c r="NSI31" s="10"/>
      <c r="NSJ31" s="10"/>
      <c r="NSK31" s="10"/>
      <c r="NSL31" s="10"/>
      <c r="NSM31" s="10"/>
      <c r="NSN31" s="10"/>
      <c r="NSO31" s="10"/>
      <c r="NSP31" s="10"/>
      <c r="NSQ31" s="10"/>
      <c r="NSR31" s="10"/>
      <c r="NSS31" s="10"/>
      <c r="NST31" s="10"/>
      <c r="NSU31" s="10"/>
      <c r="NSV31" s="10"/>
      <c r="NSW31" s="10"/>
      <c r="NSX31" s="10"/>
      <c r="NSY31" s="10"/>
      <c r="NSZ31" s="10"/>
      <c r="NTA31" s="10"/>
      <c r="NTB31" s="10"/>
      <c r="NTC31" s="10"/>
      <c r="NTD31" s="10"/>
      <c r="NTE31" s="10"/>
      <c r="NTF31" s="10"/>
      <c r="NTG31" s="10"/>
      <c r="NTH31" s="10"/>
      <c r="NTI31" s="10"/>
      <c r="NTJ31" s="10"/>
      <c r="NTK31" s="10"/>
      <c r="NTL31" s="10"/>
      <c r="NTM31" s="10"/>
      <c r="NTN31" s="10"/>
      <c r="NTO31" s="10"/>
      <c r="NTP31" s="10"/>
      <c r="NTQ31" s="10"/>
      <c r="NTR31" s="10"/>
      <c r="NTS31" s="10"/>
      <c r="NTT31" s="10"/>
      <c r="NTU31" s="10"/>
      <c r="NTV31" s="10"/>
      <c r="NTW31" s="10"/>
      <c r="NTX31" s="10"/>
      <c r="NTY31" s="10"/>
      <c r="NTZ31" s="10"/>
      <c r="NUA31" s="10"/>
      <c r="NUB31" s="10"/>
      <c r="NUC31" s="10"/>
      <c r="NUD31" s="10"/>
      <c r="NUE31" s="10"/>
      <c r="NUF31" s="10"/>
      <c r="NUG31" s="10"/>
      <c r="NUH31" s="10"/>
      <c r="NUI31" s="10"/>
      <c r="NUJ31" s="10"/>
      <c r="NUK31" s="10"/>
      <c r="NUL31" s="10"/>
      <c r="NUM31" s="10"/>
      <c r="NUN31" s="10"/>
      <c r="NUO31" s="10"/>
      <c r="NUP31" s="10"/>
      <c r="NUQ31" s="10"/>
      <c r="NUR31" s="10"/>
      <c r="NUS31" s="10"/>
      <c r="NUT31" s="10"/>
      <c r="NUU31" s="10"/>
      <c r="NUV31" s="10"/>
      <c r="NUW31" s="10"/>
      <c r="NUX31" s="10"/>
      <c r="NUY31" s="10"/>
      <c r="NUZ31" s="10"/>
      <c r="NVA31" s="10"/>
      <c r="NVB31" s="10"/>
      <c r="NVC31" s="10"/>
      <c r="NVD31" s="10"/>
      <c r="NVE31" s="10"/>
      <c r="NVF31" s="10"/>
      <c r="NVG31" s="10"/>
      <c r="NVH31" s="10"/>
      <c r="NVI31" s="10"/>
      <c r="NVJ31" s="10"/>
      <c r="NVK31" s="10"/>
      <c r="NVL31" s="10"/>
      <c r="NVM31" s="10"/>
      <c r="NVN31" s="10"/>
      <c r="NVO31" s="10"/>
      <c r="NVP31" s="10"/>
      <c r="NVQ31" s="10"/>
      <c r="NVR31" s="10"/>
      <c r="NVS31" s="10"/>
      <c r="NVT31" s="10"/>
      <c r="NVU31" s="10"/>
      <c r="NVV31" s="10"/>
      <c r="NVW31" s="10"/>
      <c r="NVX31" s="10"/>
      <c r="NVY31" s="10"/>
      <c r="NVZ31" s="10"/>
      <c r="NWA31" s="10"/>
      <c r="NWB31" s="10"/>
      <c r="NWC31" s="10"/>
      <c r="NWD31" s="10"/>
      <c r="NWE31" s="10"/>
      <c r="NWF31" s="10"/>
      <c r="NWG31" s="10"/>
      <c r="NWH31" s="10"/>
      <c r="NWI31" s="10"/>
      <c r="NWJ31" s="10"/>
      <c r="NWK31" s="10"/>
      <c r="NWL31" s="10"/>
      <c r="NWM31" s="10"/>
      <c r="NWN31" s="10"/>
      <c r="NWO31" s="10"/>
      <c r="NWP31" s="10"/>
      <c r="NWQ31" s="10"/>
      <c r="NWR31" s="10"/>
      <c r="NWS31" s="10"/>
      <c r="NWT31" s="10"/>
      <c r="NWU31" s="10"/>
      <c r="NWV31" s="10"/>
      <c r="NWW31" s="10"/>
      <c r="NWX31" s="10"/>
      <c r="NWY31" s="10"/>
      <c r="NWZ31" s="10"/>
      <c r="NXA31" s="10"/>
      <c r="NXB31" s="10"/>
      <c r="NXC31" s="10"/>
      <c r="NXD31" s="10"/>
      <c r="NXE31" s="10"/>
      <c r="NXF31" s="10"/>
      <c r="NXG31" s="10"/>
      <c r="NXH31" s="10"/>
      <c r="NXI31" s="10"/>
      <c r="NXJ31" s="10"/>
      <c r="NXK31" s="10"/>
      <c r="NXL31" s="10"/>
      <c r="NXM31" s="10"/>
      <c r="NXN31" s="10"/>
      <c r="NXO31" s="10"/>
      <c r="NXP31" s="10"/>
      <c r="NXQ31" s="10"/>
      <c r="NXR31" s="10"/>
      <c r="NXS31" s="10"/>
      <c r="NXT31" s="10"/>
      <c r="NXU31" s="10"/>
      <c r="NXV31" s="10"/>
      <c r="NXW31" s="10"/>
      <c r="NXX31" s="10"/>
      <c r="NXY31" s="10"/>
      <c r="NXZ31" s="10"/>
      <c r="NYA31" s="10"/>
      <c r="NYB31" s="10"/>
      <c r="NYC31" s="10"/>
      <c r="NYD31" s="10"/>
      <c r="NYE31" s="10"/>
      <c r="NYF31" s="10"/>
      <c r="NYG31" s="10"/>
      <c r="NYH31" s="10"/>
      <c r="NYI31" s="10"/>
      <c r="NYJ31" s="10"/>
      <c r="NYK31" s="10"/>
      <c r="NYL31" s="10"/>
      <c r="NYM31" s="10"/>
      <c r="NYN31" s="10"/>
      <c r="NYO31" s="10"/>
      <c r="NYP31" s="10"/>
      <c r="NYQ31" s="10"/>
      <c r="NYR31" s="10"/>
      <c r="NYS31" s="10"/>
      <c r="NYT31" s="10"/>
      <c r="NYU31" s="10"/>
      <c r="NYV31" s="10"/>
      <c r="NYW31" s="10"/>
      <c r="NYX31" s="10"/>
      <c r="NYY31" s="10"/>
      <c r="NYZ31" s="10"/>
      <c r="NZA31" s="10"/>
      <c r="NZB31" s="10"/>
      <c r="NZC31" s="10"/>
      <c r="NZD31" s="10"/>
      <c r="NZE31" s="10"/>
      <c r="NZF31" s="10"/>
      <c r="NZG31" s="10"/>
      <c r="NZH31" s="10"/>
      <c r="NZI31" s="10"/>
      <c r="NZJ31" s="10"/>
      <c r="NZK31" s="10"/>
      <c r="NZL31" s="10"/>
      <c r="NZM31" s="10"/>
      <c r="NZN31" s="10"/>
      <c r="NZO31" s="10"/>
      <c r="NZP31" s="10"/>
      <c r="NZQ31" s="10"/>
      <c r="NZR31" s="10"/>
      <c r="NZS31" s="10"/>
      <c r="NZT31" s="10"/>
      <c r="NZU31" s="10"/>
      <c r="NZV31" s="10"/>
      <c r="NZW31" s="10"/>
      <c r="NZX31" s="10"/>
      <c r="NZY31" s="10"/>
      <c r="NZZ31" s="10"/>
      <c r="OAA31" s="10"/>
      <c r="OAB31" s="10"/>
      <c r="OAC31" s="10"/>
      <c r="OAD31" s="10"/>
      <c r="OAE31" s="10"/>
      <c r="OAF31" s="10"/>
      <c r="OAG31" s="10"/>
      <c r="OAH31" s="10"/>
      <c r="OAI31" s="10"/>
      <c r="OAJ31" s="10"/>
      <c r="OAK31" s="10"/>
      <c r="OAL31" s="10"/>
      <c r="OAM31" s="10"/>
      <c r="OAN31" s="10"/>
      <c r="OAO31" s="10"/>
      <c r="OAP31" s="10"/>
      <c r="OAQ31" s="10"/>
      <c r="OAR31" s="10"/>
      <c r="OAS31" s="10"/>
      <c r="OAT31" s="10"/>
      <c r="OAU31" s="10"/>
      <c r="OAV31" s="10"/>
      <c r="OAW31" s="10"/>
      <c r="OAX31" s="10"/>
      <c r="OAY31" s="10"/>
      <c r="OAZ31" s="10"/>
      <c r="OBA31" s="10"/>
      <c r="OBB31" s="10"/>
      <c r="OBC31" s="10"/>
      <c r="OBD31" s="10"/>
      <c r="OBE31" s="10"/>
      <c r="OBF31" s="10"/>
      <c r="OBG31" s="10"/>
      <c r="OBH31" s="10"/>
      <c r="OBI31" s="10"/>
      <c r="OBJ31" s="10"/>
      <c r="OBK31" s="10"/>
      <c r="OBL31" s="10"/>
      <c r="OBM31" s="10"/>
      <c r="OBN31" s="10"/>
      <c r="OBO31" s="10"/>
      <c r="OBP31" s="10"/>
      <c r="OBQ31" s="10"/>
      <c r="OBR31" s="10"/>
      <c r="OBS31" s="10"/>
      <c r="OBT31" s="10"/>
      <c r="OBU31" s="10"/>
      <c r="OBV31" s="10"/>
      <c r="OBW31" s="10"/>
      <c r="OBX31" s="10"/>
      <c r="OBY31" s="10"/>
      <c r="OBZ31" s="10"/>
      <c r="OCA31" s="10"/>
      <c r="OCB31" s="10"/>
      <c r="OCC31" s="10"/>
      <c r="OCD31" s="10"/>
      <c r="OCE31" s="10"/>
      <c r="OCF31" s="10"/>
      <c r="OCG31" s="10"/>
      <c r="OCH31" s="10"/>
      <c r="OCI31" s="10"/>
      <c r="OCJ31" s="10"/>
      <c r="OCK31" s="10"/>
      <c r="OCL31" s="10"/>
      <c r="OCM31" s="10"/>
      <c r="OCN31" s="10"/>
      <c r="OCO31" s="10"/>
      <c r="OCP31" s="10"/>
      <c r="OCQ31" s="10"/>
      <c r="OCR31" s="10"/>
      <c r="OCS31" s="10"/>
      <c r="OCT31" s="10"/>
      <c r="OCU31" s="10"/>
      <c r="OCV31" s="10"/>
      <c r="OCW31" s="10"/>
      <c r="OCX31" s="10"/>
      <c r="OCY31" s="10"/>
      <c r="OCZ31" s="10"/>
      <c r="ODA31" s="10"/>
      <c r="ODB31" s="10"/>
      <c r="ODC31" s="10"/>
      <c r="ODD31" s="10"/>
      <c r="ODE31" s="10"/>
      <c r="ODF31" s="10"/>
      <c r="ODG31" s="10"/>
      <c r="ODH31" s="10"/>
      <c r="ODI31" s="10"/>
      <c r="ODJ31" s="10"/>
      <c r="ODK31" s="10"/>
      <c r="ODL31" s="10"/>
      <c r="ODM31" s="10"/>
      <c r="ODN31" s="10"/>
      <c r="ODO31" s="10"/>
      <c r="ODP31" s="10"/>
      <c r="ODQ31" s="10"/>
      <c r="ODR31" s="10"/>
      <c r="ODS31" s="10"/>
      <c r="ODT31" s="10"/>
      <c r="ODU31" s="10"/>
      <c r="ODV31" s="10"/>
      <c r="ODW31" s="10"/>
      <c r="ODX31" s="10"/>
      <c r="ODY31" s="10"/>
      <c r="ODZ31" s="10"/>
      <c r="OEA31" s="10"/>
      <c r="OEB31" s="10"/>
      <c r="OEC31" s="10"/>
      <c r="OED31" s="10"/>
      <c r="OEE31" s="10"/>
      <c r="OEF31" s="10"/>
      <c r="OEG31" s="10"/>
      <c r="OEH31" s="10"/>
      <c r="OEI31" s="10"/>
      <c r="OEJ31" s="10"/>
      <c r="OEK31" s="10"/>
      <c r="OEL31" s="10"/>
      <c r="OEM31" s="10"/>
      <c r="OEN31" s="10"/>
      <c r="OEO31" s="10"/>
      <c r="OEP31" s="10"/>
      <c r="OEQ31" s="10"/>
      <c r="OER31" s="10"/>
      <c r="OES31" s="10"/>
      <c r="OET31" s="10"/>
      <c r="OEU31" s="10"/>
      <c r="OEV31" s="10"/>
      <c r="OEW31" s="10"/>
      <c r="OEX31" s="10"/>
      <c r="OEY31" s="10"/>
      <c r="OEZ31" s="10"/>
      <c r="OFA31" s="10"/>
      <c r="OFB31" s="10"/>
      <c r="OFC31" s="10"/>
      <c r="OFD31" s="10"/>
      <c r="OFE31" s="10"/>
      <c r="OFF31" s="10"/>
      <c r="OFG31" s="10"/>
      <c r="OFH31" s="10"/>
      <c r="OFI31" s="10"/>
      <c r="OFJ31" s="10"/>
      <c r="OFK31" s="10"/>
      <c r="OFL31" s="10"/>
      <c r="OFM31" s="10"/>
      <c r="OFN31" s="10"/>
      <c r="OFO31" s="10"/>
      <c r="OFP31" s="10"/>
      <c r="OFQ31" s="10"/>
      <c r="OFR31" s="10"/>
      <c r="OFS31" s="10"/>
      <c r="OFT31" s="10"/>
      <c r="OFU31" s="10"/>
      <c r="OFV31" s="10"/>
      <c r="OFW31" s="10"/>
      <c r="OFX31" s="10"/>
      <c r="OFY31" s="10"/>
      <c r="OFZ31" s="10"/>
      <c r="OGA31" s="10"/>
      <c r="OGB31" s="10"/>
      <c r="OGC31" s="10"/>
      <c r="OGD31" s="10"/>
      <c r="OGE31" s="10"/>
      <c r="OGF31" s="10"/>
      <c r="OGG31" s="10"/>
      <c r="OGH31" s="10"/>
      <c r="OGI31" s="10"/>
      <c r="OGJ31" s="10"/>
      <c r="OGK31" s="10"/>
      <c r="OGL31" s="10"/>
      <c r="OGM31" s="10"/>
      <c r="OGN31" s="10"/>
      <c r="OGO31" s="10"/>
      <c r="OGP31" s="10"/>
      <c r="OGQ31" s="10"/>
      <c r="OGR31" s="10"/>
      <c r="OGS31" s="10"/>
      <c r="OGT31" s="10"/>
      <c r="OGU31" s="10"/>
      <c r="OGV31" s="10"/>
      <c r="OGW31" s="10"/>
      <c r="OGX31" s="10"/>
      <c r="OGY31" s="10"/>
      <c r="OGZ31" s="10"/>
      <c r="OHA31" s="10"/>
      <c r="OHB31" s="10"/>
      <c r="OHC31" s="10"/>
      <c r="OHD31" s="10"/>
      <c r="OHE31" s="10"/>
      <c r="OHF31" s="10"/>
      <c r="OHG31" s="10"/>
      <c r="OHH31" s="10"/>
      <c r="OHI31" s="10"/>
      <c r="OHJ31" s="10"/>
      <c r="OHK31" s="10"/>
      <c r="OHL31" s="10"/>
      <c r="OHM31" s="10"/>
      <c r="OHN31" s="10"/>
      <c r="OHO31" s="10"/>
      <c r="OHP31" s="10"/>
      <c r="OHQ31" s="10"/>
      <c r="OHR31" s="10"/>
      <c r="OHS31" s="10"/>
      <c r="OHT31" s="10"/>
      <c r="OHU31" s="10"/>
      <c r="OHV31" s="10"/>
      <c r="OHW31" s="10"/>
      <c r="OHX31" s="10"/>
      <c r="OHY31" s="10"/>
      <c r="OHZ31" s="10"/>
      <c r="OIA31" s="10"/>
      <c r="OIB31" s="10"/>
      <c r="OIC31" s="10"/>
      <c r="OID31" s="10"/>
      <c r="OIE31" s="10"/>
      <c r="OIF31" s="10"/>
      <c r="OIG31" s="10"/>
      <c r="OIH31" s="10"/>
      <c r="OII31" s="10"/>
      <c r="OIJ31" s="10"/>
      <c r="OIK31" s="10"/>
      <c r="OIL31" s="10"/>
      <c r="OIM31" s="10"/>
      <c r="OIN31" s="10"/>
      <c r="OIO31" s="10"/>
      <c r="OIP31" s="10"/>
      <c r="OIQ31" s="10"/>
      <c r="OIR31" s="10"/>
      <c r="OIS31" s="10"/>
      <c r="OIT31" s="10"/>
      <c r="OIU31" s="10"/>
      <c r="OIV31" s="10"/>
      <c r="OIW31" s="10"/>
      <c r="OIX31" s="10"/>
      <c r="OIY31" s="10"/>
      <c r="OIZ31" s="10"/>
      <c r="OJA31" s="10"/>
      <c r="OJB31" s="10"/>
      <c r="OJC31" s="10"/>
      <c r="OJD31" s="10"/>
      <c r="OJE31" s="10"/>
      <c r="OJF31" s="10"/>
      <c r="OJG31" s="10"/>
      <c r="OJH31" s="10"/>
      <c r="OJI31" s="10"/>
      <c r="OJJ31" s="10"/>
      <c r="OJK31" s="10"/>
      <c r="OJL31" s="10"/>
      <c r="OJM31" s="10"/>
      <c r="OJN31" s="10"/>
      <c r="OJO31" s="10"/>
      <c r="OJP31" s="10"/>
      <c r="OJQ31" s="10"/>
      <c r="OJR31" s="10"/>
      <c r="OJS31" s="10"/>
      <c r="OJT31" s="10"/>
      <c r="OJU31" s="10"/>
      <c r="OJV31" s="10"/>
      <c r="OJW31" s="10"/>
      <c r="OJX31" s="10"/>
      <c r="OJY31" s="10"/>
      <c r="OJZ31" s="10"/>
      <c r="OKA31" s="10"/>
      <c r="OKB31" s="10"/>
      <c r="OKC31" s="10"/>
      <c r="OKD31" s="10"/>
      <c r="OKE31" s="10"/>
      <c r="OKF31" s="10"/>
      <c r="OKG31" s="10"/>
      <c r="OKH31" s="10"/>
      <c r="OKI31" s="10"/>
      <c r="OKJ31" s="10"/>
      <c r="OKK31" s="10"/>
      <c r="OKL31" s="10"/>
      <c r="OKM31" s="10"/>
      <c r="OKN31" s="10"/>
      <c r="OKO31" s="10"/>
      <c r="OKP31" s="10"/>
      <c r="OKQ31" s="10"/>
      <c r="OKR31" s="10"/>
      <c r="OKS31" s="10"/>
      <c r="OKT31" s="10"/>
      <c r="OKU31" s="10"/>
      <c r="OKV31" s="10"/>
      <c r="OKW31" s="10"/>
      <c r="OKX31" s="10"/>
      <c r="OKY31" s="10"/>
      <c r="OKZ31" s="10"/>
      <c r="OLA31" s="10"/>
      <c r="OLB31" s="10"/>
      <c r="OLC31" s="10"/>
      <c r="OLD31" s="10"/>
      <c r="OLE31" s="10"/>
      <c r="OLF31" s="10"/>
      <c r="OLG31" s="10"/>
      <c r="OLH31" s="10"/>
      <c r="OLI31" s="10"/>
      <c r="OLJ31" s="10"/>
      <c r="OLK31" s="10"/>
      <c r="OLL31" s="10"/>
      <c r="OLM31" s="10"/>
      <c r="OLN31" s="10"/>
      <c r="OLO31" s="10"/>
      <c r="OLP31" s="10"/>
      <c r="OLQ31" s="10"/>
      <c r="OLR31" s="10"/>
      <c r="OLS31" s="10"/>
      <c r="OLT31" s="10"/>
      <c r="OLU31" s="10"/>
      <c r="OLV31" s="10"/>
      <c r="OLW31" s="10"/>
      <c r="OLX31" s="10"/>
      <c r="OLY31" s="10"/>
      <c r="OLZ31" s="10"/>
      <c r="OMA31" s="10"/>
      <c r="OMB31" s="10"/>
      <c r="OMC31" s="10"/>
      <c r="OMD31" s="10"/>
      <c r="OME31" s="10"/>
      <c r="OMF31" s="10"/>
      <c r="OMG31" s="10"/>
      <c r="OMH31" s="10"/>
      <c r="OMI31" s="10"/>
      <c r="OMJ31" s="10"/>
      <c r="OMK31" s="10"/>
      <c r="OML31" s="10"/>
      <c r="OMM31" s="10"/>
      <c r="OMN31" s="10"/>
      <c r="OMO31" s="10"/>
      <c r="OMP31" s="10"/>
      <c r="OMQ31" s="10"/>
      <c r="OMR31" s="10"/>
      <c r="OMS31" s="10"/>
      <c r="OMT31" s="10"/>
      <c r="OMU31" s="10"/>
      <c r="OMV31" s="10"/>
      <c r="OMW31" s="10"/>
      <c r="OMX31" s="10"/>
      <c r="OMY31" s="10"/>
      <c r="OMZ31" s="10"/>
      <c r="ONA31" s="10"/>
      <c r="ONB31" s="10"/>
      <c r="ONC31" s="10"/>
      <c r="OND31" s="10"/>
      <c r="ONE31" s="10"/>
      <c r="ONF31" s="10"/>
      <c r="ONG31" s="10"/>
      <c r="ONH31" s="10"/>
      <c r="ONI31" s="10"/>
      <c r="ONJ31" s="10"/>
      <c r="ONK31" s="10"/>
      <c r="ONL31" s="10"/>
      <c r="ONM31" s="10"/>
      <c r="ONN31" s="10"/>
      <c r="ONO31" s="10"/>
      <c r="ONP31" s="10"/>
      <c r="ONQ31" s="10"/>
      <c r="ONR31" s="10"/>
      <c r="ONS31" s="10"/>
      <c r="ONT31" s="10"/>
      <c r="ONU31" s="10"/>
      <c r="ONV31" s="10"/>
      <c r="ONW31" s="10"/>
      <c r="ONX31" s="10"/>
      <c r="ONY31" s="10"/>
      <c r="ONZ31" s="10"/>
      <c r="OOA31" s="10"/>
      <c r="OOB31" s="10"/>
      <c r="OOC31" s="10"/>
      <c r="OOD31" s="10"/>
      <c r="OOE31" s="10"/>
      <c r="OOF31" s="10"/>
      <c r="OOG31" s="10"/>
      <c r="OOH31" s="10"/>
      <c r="OOI31" s="10"/>
      <c r="OOJ31" s="10"/>
      <c r="OOK31" s="10"/>
      <c r="OOL31" s="10"/>
      <c r="OOM31" s="10"/>
      <c r="OON31" s="10"/>
      <c r="OOO31" s="10"/>
      <c r="OOP31" s="10"/>
      <c r="OOQ31" s="10"/>
      <c r="OOR31" s="10"/>
      <c r="OOS31" s="10"/>
      <c r="OOT31" s="10"/>
      <c r="OOU31" s="10"/>
      <c r="OOV31" s="10"/>
      <c r="OOW31" s="10"/>
      <c r="OOX31" s="10"/>
      <c r="OOY31" s="10"/>
      <c r="OOZ31" s="10"/>
      <c r="OPA31" s="10"/>
      <c r="OPB31" s="10"/>
      <c r="OPC31" s="10"/>
      <c r="OPD31" s="10"/>
      <c r="OPE31" s="10"/>
      <c r="OPF31" s="10"/>
      <c r="OPG31" s="10"/>
      <c r="OPH31" s="10"/>
      <c r="OPI31" s="10"/>
      <c r="OPJ31" s="10"/>
      <c r="OPK31" s="10"/>
      <c r="OPL31" s="10"/>
      <c r="OPM31" s="10"/>
      <c r="OPN31" s="10"/>
      <c r="OPO31" s="10"/>
      <c r="OPP31" s="10"/>
      <c r="OPQ31" s="10"/>
      <c r="OPR31" s="10"/>
      <c r="OPS31" s="10"/>
      <c r="OPT31" s="10"/>
      <c r="OPU31" s="10"/>
      <c r="OPV31" s="10"/>
      <c r="OPW31" s="10"/>
      <c r="OPX31" s="10"/>
      <c r="OPY31" s="10"/>
      <c r="OPZ31" s="10"/>
      <c r="OQA31" s="10"/>
      <c r="OQB31" s="10"/>
      <c r="OQC31" s="10"/>
      <c r="OQD31" s="10"/>
      <c r="OQE31" s="10"/>
      <c r="OQF31" s="10"/>
      <c r="OQG31" s="10"/>
      <c r="OQH31" s="10"/>
      <c r="OQI31" s="10"/>
      <c r="OQJ31" s="10"/>
      <c r="OQK31" s="10"/>
      <c r="OQL31" s="10"/>
      <c r="OQM31" s="10"/>
      <c r="OQN31" s="10"/>
      <c r="OQO31" s="10"/>
      <c r="OQP31" s="10"/>
      <c r="OQQ31" s="10"/>
      <c r="OQR31" s="10"/>
      <c r="OQS31" s="10"/>
      <c r="OQT31" s="10"/>
      <c r="OQU31" s="10"/>
      <c r="OQV31" s="10"/>
      <c r="OQW31" s="10"/>
      <c r="OQX31" s="10"/>
      <c r="OQY31" s="10"/>
      <c r="OQZ31" s="10"/>
      <c r="ORA31" s="10"/>
      <c r="ORB31" s="10"/>
      <c r="ORC31" s="10"/>
      <c r="ORD31" s="10"/>
      <c r="ORE31" s="10"/>
      <c r="ORF31" s="10"/>
      <c r="ORG31" s="10"/>
      <c r="ORH31" s="10"/>
      <c r="ORI31" s="10"/>
      <c r="ORJ31" s="10"/>
      <c r="ORK31" s="10"/>
      <c r="ORL31" s="10"/>
      <c r="ORM31" s="10"/>
      <c r="ORN31" s="10"/>
      <c r="ORO31" s="10"/>
      <c r="ORP31" s="10"/>
      <c r="ORQ31" s="10"/>
      <c r="ORR31" s="10"/>
      <c r="ORS31" s="10"/>
      <c r="ORT31" s="10"/>
      <c r="ORU31" s="10"/>
      <c r="ORV31" s="10"/>
      <c r="ORW31" s="10"/>
      <c r="ORX31" s="10"/>
      <c r="ORY31" s="10"/>
      <c r="ORZ31" s="10"/>
      <c r="OSA31" s="10"/>
      <c r="OSB31" s="10"/>
      <c r="OSC31" s="10"/>
      <c r="OSD31" s="10"/>
      <c r="OSE31" s="10"/>
      <c r="OSF31" s="10"/>
      <c r="OSG31" s="10"/>
      <c r="OSH31" s="10"/>
      <c r="OSI31" s="10"/>
      <c r="OSJ31" s="10"/>
      <c r="OSK31" s="10"/>
      <c r="OSL31" s="10"/>
      <c r="OSM31" s="10"/>
      <c r="OSN31" s="10"/>
      <c r="OSO31" s="10"/>
      <c r="OSP31" s="10"/>
      <c r="OSQ31" s="10"/>
      <c r="OSR31" s="10"/>
      <c r="OSS31" s="10"/>
      <c r="OST31" s="10"/>
      <c r="OSU31" s="10"/>
      <c r="OSV31" s="10"/>
      <c r="OSW31" s="10"/>
      <c r="OSX31" s="10"/>
      <c r="OSY31" s="10"/>
      <c r="OSZ31" s="10"/>
      <c r="OTA31" s="10"/>
      <c r="OTB31" s="10"/>
      <c r="OTC31" s="10"/>
      <c r="OTD31" s="10"/>
      <c r="OTE31" s="10"/>
      <c r="OTF31" s="10"/>
      <c r="OTG31" s="10"/>
      <c r="OTH31" s="10"/>
      <c r="OTI31" s="10"/>
      <c r="OTJ31" s="10"/>
      <c r="OTK31" s="10"/>
      <c r="OTL31" s="10"/>
      <c r="OTM31" s="10"/>
      <c r="OTN31" s="10"/>
      <c r="OTO31" s="10"/>
      <c r="OTP31" s="10"/>
      <c r="OTQ31" s="10"/>
      <c r="OTR31" s="10"/>
      <c r="OTS31" s="10"/>
      <c r="OTT31" s="10"/>
      <c r="OTU31" s="10"/>
      <c r="OTV31" s="10"/>
      <c r="OTW31" s="10"/>
      <c r="OTX31" s="10"/>
      <c r="OTY31" s="10"/>
      <c r="OTZ31" s="10"/>
      <c r="OUA31" s="10"/>
      <c r="OUB31" s="10"/>
      <c r="OUC31" s="10"/>
      <c r="OUD31" s="10"/>
      <c r="OUE31" s="10"/>
      <c r="OUF31" s="10"/>
      <c r="OUG31" s="10"/>
      <c r="OUH31" s="10"/>
      <c r="OUI31" s="10"/>
      <c r="OUJ31" s="10"/>
      <c r="OUK31" s="10"/>
      <c r="OUL31" s="10"/>
      <c r="OUM31" s="10"/>
      <c r="OUN31" s="10"/>
      <c r="OUO31" s="10"/>
      <c r="OUP31" s="10"/>
      <c r="OUQ31" s="10"/>
      <c r="OUR31" s="10"/>
      <c r="OUS31" s="10"/>
      <c r="OUT31" s="10"/>
      <c r="OUU31" s="10"/>
      <c r="OUV31" s="10"/>
      <c r="OUW31" s="10"/>
      <c r="OUX31" s="10"/>
      <c r="OUY31" s="10"/>
      <c r="OUZ31" s="10"/>
      <c r="OVA31" s="10"/>
      <c r="OVB31" s="10"/>
      <c r="OVC31" s="10"/>
      <c r="OVD31" s="10"/>
      <c r="OVE31" s="10"/>
      <c r="OVF31" s="10"/>
      <c r="OVG31" s="10"/>
      <c r="OVH31" s="10"/>
      <c r="OVI31" s="10"/>
      <c r="OVJ31" s="10"/>
      <c r="OVK31" s="10"/>
      <c r="OVL31" s="10"/>
      <c r="OVM31" s="10"/>
      <c r="OVN31" s="10"/>
      <c r="OVO31" s="10"/>
      <c r="OVP31" s="10"/>
      <c r="OVQ31" s="10"/>
      <c r="OVR31" s="10"/>
      <c r="OVS31" s="10"/>
      <c r="OVT31" s="10"/>
      <c r="OVU31" s="10"/>
      <c r="OVV31" s="10"/>
      <c r="OVW31" s="10"/>
      <c r="OVX31" s="10"/>
      <c r="OVY31" s="10"/>
      <c r="OVZ31" s="10"/>
      <c r="OWA31" s="10"/>
      <c r="OWB31" s="10"/>
      <c r="OWC31" s="10"/>
      <c r="OWD31" s="10"/>
      <c r="OWE31" s="10"/>
      <c r="OWF31" s="10"/>
      <c r="OWG31" s="10"/>
      <c r="OWH31" s="10"/>
      <c r="OWI31" s="10"/>
      <c r="OWJ31" s="10"/>
      <c r="OWK31" s="10"/>
      <c r="OWL31" s="10"/>
      <c r="OWM31" s="10"/>
      <c r="OWN31" s="10"/>
      <c r="OWO31" s="10"/>
      <c r="OWP31" s="10"/>
      <c r="OWQ31" s="10"/>
      <c r="OWR31" s="10"/>
      <c r="OWS31" s="10"/>
      <c r="OWT31" s="10"/>
      <c r="OWU31" s="10"/>
      <c r="OWV31" s="10"/>
      <c r="OWW31" s="10"/>
      <c r="OWX31" s="10"/>
      <c r="OWY31" s="10"/>
      <c r="OWZ31" s="10"/>
      <c r="OXA31" s="10"/>
      <c r="OXB31" s="10"/>
      <c r="OXC31" s="10"/>
      <c r="OXD31" s="10"/>
      <c r="OXE31" s="10"/>
      <c r="OXF31" s="10"/>
      <c r="OXG31" s="10"/>
      <c r="OXH31" s="10"/>
      <c r="OXI31" s="10"/>
      <c r="OXJ31" s="10"/>
      <c r="OXK31" s="10"/>
      <c r="OXL31" s="10"/>
      <c r="OXM31" s="10"/>
      <c r="OXN31" s="10"/>
      <c r="OXO31" s="10"/>
      <c r="OXP31" s="10"/>
      <c r="OXQ31" s="10"/>
      <c r="OXR31" s="10"/>
      <c r="OXS31" s="10"/>
      <c r="OXT31" s="10"/>
      <c r="OXU31" s="10"/>
      <c r="OXV31" s="10"/>
      <c r="OXW31" s="10"/>
      <c r="OXX31" s="10"/>
      <c r="OXY31" s="10"/>
      <c r="OXZ31" s="10"/>
      <c r="OYA31" s="10"/>
      <c r="OYB31" s="10"/>
      <c r="OYC31" s="10"/>
      <c r="OYD31" s="10"/>
      <c r="OYE31" s="10"/>
      <c r="OYF31" s="10"/>
      <c r="OYG31" s="10"/>
      <c r="OYH31" s="10"/>
      <c r="OYI31" s="10"/>
      <c r="OYJ31" s="10"/>
      <c r="OYK31" s="10"/>
      <c r="OYL31" s="10"/>
      <c r="OYM31" s="10"/>
      <c r="OYN31" s="10"/>
      <c r="OYO31" s="10"/>
      <c r="OYP31" s="10"/>
      <c r="OYQ31" s="10"/>
      <c r="OYR31" s="10"/>
      <c r="OYS31" s="10"/>
      <c r="OYT31" s="10"/>
      <c r="OYU31" s="10"/>
      <c r="OYV31" s="10"/>
      <c r="OYW31" s="10"/>
      <c r="OYX31" s="10"/>
      <c r="OYY31" s="10"/>
      <c r="OYZ31" s="10"/>
      <c r="OZA31" s="10"/>
      <c r="OZB31" s="10"/>
      <c r="OZC31" s="10"/>
      <c r="OZD31" s="10"/>
      <c r="OZE31" s="10"/>
      <c r="OZF31" s="10"/>
      <c r="OZG31" s="10"/>
      <c r="OZH31" s="10"/>
      <c r="OZI31" s="10"/>
      <c r="OZJ31" s="10"/>
      <c r="OZK31" s="10"/>
      <c r="OZL31" s="10"/>
      <c r="OZM31" s="10"/>
      <c r="OZN31" s="10"/>
      <c r="OZO31" s="10"/>
      <c r="OZP31" s="10"/>
      <c r="OZQ31" s="10"/>
      <c r="OZR31" s="10"/>
      <c r="OZS31" s="10"/>
      <c r="OZT31" s="10"/>
      <c r="OZU31" s="10"/>
      <c r="OZV31" s="10"/>
      <c r="OZW31" s="10"/>
      <c r="OZX31" s="10"/>
      <c r="OZY31" s="10"/>
      <c r="OZZ31" s="10"/>
      <c r="PAA31" s="10"/>
      <c r="PAB31" s="10"/>
      <c r="PAC31" s="10"/>
      <c r="PAD31" s="10"/>
      <c r="PAE31" s="10"/>
      <c r="PAF31" s="10"/>
      <c r="PAG31" s="10"/>
      <c r="PAH31" s="10"/>
      <c r="PAI31" s="10"/>
      <c r="PAJ31" s="10"/>
      <c r="PAK31" s="10"/>
      <c r="PAL31" s="10"/>
      <c r="PAM31" s="10"/>
      <c r="PAN31" s="10"/>
      <c r="PAO31" s="10"/>
      <c r="PAP31" s="10"/>
      <c r="PAQ31" s="10"/>
      <c r="PAR31" s="10"/>
      <c r="PAS31" s="10"/>
      <c r="PAT31" s="10"/>
      <c r="PAU31" s="10"/>
      <c r="PAV31" s="10"/>
      <c r="PAW31" s="10"/>
      <c r="PAX31" s="10"/>
      <c r="PAY31" s="10"/>
      <c r="PAZ31" s="10"/>
      <c r="PBA31" s="10"/>
      <c r="PBB31" s="10"/>
      <c r="PBC31" s="10"/>
      <c r="PBD31" s="10"/>
      <c r="PBE31" s="10"/>
      <c r="PBF31" s="10"/>
      <c r="PBG31" s="10"/>
      <c r="PBH31" s="10"/>
      <c r="PBI31" s="10"/>
      <c r="PBJ31" s="10"/>
      <c r="PBK31" s="10"/>
      <c r="PBL31" s="10"/>
      <c r="PBM31" s="10"/>
      <c r="PBN31" s="10"/>
      <c r="PBO31" s="10"/>
      <c r="PBP31" s="10"/>
      <c r="PBQ31" s="10"/>
      <c r="PBR31" s="10"/>
      <c r="PBS31" s="10"/>
      <c r="PBT31" s="10"/>
      <c r="PBU31" s="10"/>
      <c r="PBV31" s="10"/>
      <c r="PBW31" s="10"/>
      <c r="PBX31" s="10"/>
      <c r="PBY31" s="10"/>
      <c r="PBZ31" s="10"/>
      <c r="PCA31" s="10"/>
      <c r="PCB31" s="10"/>
      <c r="PCC31" s="10"/>
      <c r="PCD31" s="10"/>
      <c r="PCE31" s="10"/>
      <c r="PCF31" s="10"/>
      <c r="PCG31" s="10"/>
      <c r="PCH31" s="10"/>
      <c r="PCI31" s="10"/>
      <c r="PCJ31" s="10"/>
      <c r="PCK31" s="10"/>
      <c r="PCL31" s="10"/>
      <c r="PCM31" s="10"/>
      <c r="PCN31" s="10"/>
      <c r="PCO31" s="10"/>
      <c r="PCP31" s="10"/>
      <c r="PCQ31" s="10"/>
      <c r="PCR31" s="10"/>
      <c r="PCS31" s="10"/>
      <c r="PCT31" s="10"/>
      <c r="PCU31" s="10"/>
      <c r="PCV31" s="10"/>
      <c r="PCW31" s="10"/>
      <c r="PCX31" s="10"/>
      <c r="PCY31" s="10"/>
      <c r="PCZ31" s="10"/>
      <c r="PDA31" s="10"/>
      <c r="PDB31" s="10"/>
      <c r="PDC31" s="10"/>
      <c r="PDD31" s="10"/>
      <c r="PDE31" s="10"/>
      <c r="PDF31" s="10"/>
      <c r="PDG31" s="10"/>
      <c r="PDH31" s="10"/>
      <c r="PDI31" s="10"/>
      <c r="PDJ31" s="10"/>
      <c r="PDK31" s="10"/>
      <c r="PDL31" s="10"/>
      <c r="PDM31" s="10"/>
      <c r="PDN31" s="10"/>
      <c r="PDO31" s="10"/>
      <c r="PDP31" s="10"/>
      <c r="PDQ31" s="10"/>
      <c r="PDR31" s="10"/>
      <c r="PDS31" s="10"/>
      <c r="PDT31" s="10"/>
      <c r="PDU31" s="10"/>
      <c r="PDV31" s="10"/>
      <c r="PDW31" s="10"/>
      <c r="PDX31" s="10"/>
      <c r="PDY31" s="10"/>
      <c r="PDZ31" s="10"/>
      <c r="PEA31" s="10"/>
      <c r="PEB31" s="10"/>
      <c r="PEC31" s="10"/>
      <c r="PED31" s="10"/>
      <c r="PEE31" s="10"/>
      <c r="PEF31" s="10"/>
      <c r="PEG31" s="10"/>
      <c r="PEH31" s="10"/>
      <c r="PEI31" s="10"/>
      <c r="PEJ31" s="10"/>
      <c r="PEK31" s="10"/>
      <c r="PEL31" s="10"/>
      <c r="PEM31" s="10"/>
      <c r="PEN31" s="10"/>
      <c r="PEO31" s="10"/>
      <c r="PEP31" s="10"/>
      <c r="PEQ31" s="10"/>
      <c r="PER31" s="10"/>
      <c r="PES31" s="10"/>
      <c r="PET31" s="10"/>
      <c r="PEU31" s="10"/>
      <c r="PEV31" s="10"/>
      <c r="PEW31" s="10"/>
      <c r="PEX31" s="10"/>
      <c r="PEY31" s="10"/>
      <c r="PEZ31" s="10"/>
      <c r="PFA31" s="10"/>
      <c r="PFB31" s="10"/>
      <c r="PFC31" s="10"/>
      <c r="PFD31" s="10"/>
      <c r="PFE31" s="10"/>
      <c r="PFF31" s="10"/>
      <c r="PFG31" s="10"/>
      <c r="PFH31" s="10"/>
      <c r="PFI31" s="10"/>
      <c r="PFJ31" s="10"/>
      <c r="PFK31" s="10"/>
      <c r="PFL31" s="10"/>
      <c r="PFM31" s="10"/>
      <c r="PFN31" s="10"/>
      <c r="PFO31" s="10"/>
      <c r="PFP31" s="10"/>
      <c r="PFQ31" s="10"/>
      <c r="PFR31" s="10"/>
      <c r="PFS31" s="10"/>
      <c r="PFT31" s="10"/>
      <c r="PFU31" s="10"/>
      <c r="PFV31" s="10"/>
      <c r="PFW31" s="10"/>
      <c r="PFX31" s="10"/>
      <c r="PFY31" s="10"/>
      <c r="PFZ31" s="10"/>
      <c r="PGA31" s="10"/>
      <c r="PGB31" s="10"/>
      <c r="PGC31" s="10"/>
      <c r="PGD31" s="10"/>
      <c r="PGE31" s="10"/>
      <c r="PGF31" s="10"/>
      <c r="PGG31" s="10"/>
      <c r="PGH31" s="10"/>
      <c r="PGI31" s="10"/>
      <c r="PGJ31" s="10"/>
      <c r="PGK31" s="10"/>
      <c r="PGL31" s="10"/>
      <c r="PGM31" s="10"/>
      <c r="PGN31" s="10"/>
      <c r="PGO31" s="10"/>
      <c r="PGP31" s="10"/>
      <c r="PGQ31" s="10"/>
      <c r="PGR31" s="10"/>
      <c r="PGS31" s="10"/>
      <c r="PGT31" s="10"/>
      <c r="PGU31" s="10"/>
      <c r="PGV31" s="10"/>
      <c r="PGW31" s="10"/>
      <c r="PGX31" s="10"/>
      <c r="PGY31" s="10"/>
      <c r="PGZ31" s="10"/>
      <c r="PHA31" s="10"/>
      <c r="PHB31" s="10"/>
      <c r="PHC31" s="10"/>
      <c r="PHD31" s="10"/>
      <c r="PHE31" s="10"/>
      <c r="PHF31" s="10"/>
      <c r="PHG31" s="10"/>
      <c r="PHH31" s="10"/>
      <c r="PHI31" s="10"/>
      <c r="PHJ31" s="10"/>
      <c r="PHK31" s="10"/>
      <c r="PHL31" s="10"/>
      <c r="PHM31" s="10"/>
      <c r="PHN31" s="10"/>
      <c r="PHO31" s="10"/>
      <c r="PHP31" s="10"/>
      <c r="PHQ31" s="10"/>
      <c r="PHR31" s="10"/>
      <c r="PHS31" s="10"/>
      <c r="PHT31" s="10"/>
      <c r="PHU31" s="10"/>
      <c r="PHV31" s="10"/>
      <c r="PHW31" s="10"/>
      <c r="PHX31" s="10"/>
      <c r="PHY31" s="10"/>
      <c r="PHZ31" s="10"/>
      <c r="PIA31" s="10"/>
      <c r="PIB31" s="10"/>
      <c r="PIC31" s="10"/>
      <c r="PID31" s="10"/>
      <c r="PIE31" s="10"/>
      <c r="PIF31" s="10"/>
      <c r="PIG31" s="10"/>
      <c r="PIH31" s="10"/>
      <c r="PII31" s="10"/>
      <c r="PIJ31" s="10"/>
      <c r="PIK31" s="10"/>
      <c r="PIL31" s="10"/>
      <c r="PIM31" s="10"/>
      <c r="PIN31" s="10"/>
      <c r="PIO31" s="10"/>
      <c r="PIP31" s="10"/>
      <c r="PIQ31" s="10"/>
      <c r="PIR31" s="10"/>
      <c r="PIS31" s="10"/>
      <c r="PIT31" s="10"/>
      <c r="PIU31" s="10"/>
      <c r="PIV31" s="10"/>
      <c r="PIW31" s="10"/>
      <c r="PIX31" s="10"/>
      <c r="PIY31" s="10"/>
      <c r="PIZ31" s="10"/>
      <c r="PJA31" s="10"/>
      <c r="PJB31" s="10"/>
      <c r="PJC31" s="10"/>
      <c r="PJD31" s="10"/>
      <c r="PJE31" s="10"/>
      <c r="PJF31" s="10"/>
      <c r="PJG31" s="10"/>
      <c r="PJH31" s="10"/>
      <c r="PJI31" s="10"/>
      <c r="PJJ31" s="10"/>
      <c r="PJK31" s="10"/>
      <c r="PJL31" s="10"/>
      <c r="PJM31" s="10"/>
      <c r="PJN31" s="10"/>
      <c r="PJO31" s="10"/>
      <c r="PJP31" s="10"/>
      <c r="PJQ31" s="10"/>
      <c r="PJR31" s="10"/>
      <c r="PJS31" s="10"/>
      <c r="PJT31" s="10"/>
      <c r="PJU31" s="10"/>
      <c r="PJV31" s="10"/>
      <c r="PJW31" s="10"/>
      <c r="PJX31" s="10"/>
      <c r="PJY31" s="10"/>
      <c r="PJZ31" s="10"/>
      <c r="PKA31" s="10"/>
      <c r="PKB31" s="10"/>
      <c r="PKC31" s="10"/>
      <c r="PKD31" s="10"/>
      <c r="PKE31" s="10"/>
      <c r="PKF31" s="10"/>
      <c r="PKG31" s="10"/>
      <c r="PKH31" s="10"/>
      <c r="PKI31" s="10"/>
      <c r="PKJ31" s="10"/>
      <c r="PKK31" s="10"/>
      <c r="PKL31" s="10"/>
      <c r="PKM31" s="10"/>
      <c r="PKN31" s="10"/>
      <c r="PKO31" s="10"/>
      <c r="PKP31" s="10"/>
      <c r="PKQ31" s="10"/>
      <c r="PKR31" s="10"/>
      <c r="PKS31" s="10"/>
      <c r="PKT31" s="10"/>
      <c r="PKU31" s="10"/>
      <c r="PKV31" s="10"/>
      <c r="PKW31" s="10"/>
      <c r="PKX31" s="10"/>
      <c r="PKY31" s="10"/>
      <c r="PKZ31" s="10"/>
      <c r="PLA31" s="10"/>
      <c r="PLB31" s="10"/>
      <c r="PLC31" s="10"/>
      <c r="PLD31" s="10"/>
      <c r="PLE31" s="10"/>
      <c r="PLF31" s="10"/>
      <c r="PLG31" s="10"/>
      <c r="PLH31" s="10"/>
      <c r="PLI31" s="10"/>
      <c r="PLJ31" s="10"/>
      <c r="PLK31" s="10"/>
      <c r="PLL31" s="10"/>
      <c r="PLM31" s="10"/>
      <c r="PLN31" s="10"/>
      <c r="PLO31" s="10"/>
      <c r="PLP31" s="10"/>
      <c r="PLQ31" s="10"/>
      <c r="PLR31" s="10"/>
      <c r="PLS31" s="10"/>
      <c r="PLT31" s="10"/>
      <c r="PLU31" s="10"/>
      <c r="PLV31" s="10"/>
      <c r="PLW31" s="10"/>
      <c r="PLX31" s="10"/>
      <c r="PLY31" s="10"/>
      <c r="PLZ31" s="10"/>
      <c r="PMA31" s="10"/>
      <c r="PMB31" s="10"/>
      <c r="PMC31" s="10"/>
      <c r="PMD31" s="10"/>
      <c r="PME31" s="10"/>
      <c r="PMF31" s="10"/>
      <c r="PMG31" s="10"/>
      <c r="PMH31" s="10"/>
      <c r="PMI31" s="10"/>
      <c r="PMJ31" s="10"/>
      <c r="PMK31" s="10"/>
      <c r="PML31" s="10"/>
      <c r="PMM31" s="10"/>
      <c r="PMN31" s="10"/>
      <c r="PMO31" s="10"/>
      <c r="PMP31" s="10"/>
      <c r="PMQ31" s="10"/>
      <c r="PMR31" s="10"/>
      <c r="PMS31" s="10"/>
      <c r="PMT31" s="10"/>
      <c r="PMU31" s="10"/>
      <c r="PMV31" s="10"/>
      <c r="PMW31" s="10"/>
      <c r="PMX31" s="10"/>
      <c r="PMY31" s="10"/>
      <c r="PMZ31" s="10"/>
      <c r="PNA31" s="10"/>
      <c r="PNB31" s="10"/>
      <c r="PNC31" s="10"/>
      <c r="PND31" s="10"/>
      <c r="PNE31" s="10"/>
      <c r="PNF31" s="10"/>
      <c r="PNG31" s="10"/>
      <c r="PNH31" s="10"/>
      <c r="PNI31" s="10"/>
      <c r="PNJ31" s="10"/>
      <c r="PNK31" s="10"/>
      <c r="PNL31" s="10"/>
      <c r="PNM31" s="10"/>
      <c r="PNN31" s="10"/>
      <c r="PNO31" s="10"/>
      <c r="PNP31" s="10"/>
      <c r="PNQ31" s="10"/>
      <c r="PNR31" s="10"/>
      <c r="PNS31" s="10"/>
      <c r="PNT31" s="10"/>
      <c r="PNU31" s="10"/>
      <c r="PNV31" s="10"/>
      <c r="PNW31" s="10"/>
      <c r="PNX31" s="10"/>
      <c r="PNY31" s="10"/>
      <c r="PNZ31" s="10"/>
      <c r="POA31" s="10"/>
      <c r="POB31" s="10"/>
      <c r="POC31" s="10"/>
      <c r="POD31" s="10"/>
      <c r="POE31" s="10"/>
      <c r="POF31" s="10"/>
      <c r="POG31" s="10"/>
      <c r="POH31" s="10"/>
      <c r="POI31" s="10"/>
      <c r="POJ31" s="10"/>
      <c r="POK31" s="10"/>
      <c r="POL31" s="10"/>
      <c r="POM31" s="10"/>
      <c r="PON31" s="10"/>
      <c r="POO31" s="10"/>
      <c r="POP31" s="10"/>
      <c r="POQ31" s="10"/>
      <c r="POR31" s="10"/>
      <c r="POS31" s="10"/>
      <c r="POT31" s="10"/>
      <c r="POU31" s="10"/>
      <c r="POV31" s="10"/>
      <c r="POW31" s="10"/>
      <c r="POX31" s="10"/>
      <c r="POY31" s="10"/>
      <c r="POZ31" s="10"/>
      <c r="PPA31" s="10"/>
      <c r="PPB31" s="10"/>
      <c r="PPC31" s="10"/>
      <c r="PPD31" s="10"/>
      <c r="PPE31" s="10"/>
      <c r="PPF31" s="10"/>
      <c r="PPG31" s="10"/>
      <c r="PPH31" s="10"/>
      <c r="PPI31" s="10"/>
      <c r="PPJ31" s="10"/>
      <c r="PPK31" s="10"/>
      <c r="PPL31" s="10"/>
      <c r="PPM31" s="10"/>
      <c r="PPN31" s="10"/>
      <c r="PPO31" s="10"/>
      <c r="PPP31" s="10"/>
      <c r="PPQ31" s="10"/>
      <c r="PPR31" s="10"/>
      <c r="PPS31" s="10"/>
      <c r="PPT31" s="10"/>
      <c r="PPU31" s="10"/>
      <c r="PPV31" s="10"/>
      <c r="PPW31" s="10"/>
      <c r="PPX31" s="10"/>
      <c r="PPY31" s="10"/>
      <c r="PPZ31" s="10"/>
      <c r="PQA31" s="10"/>
      <c r="PQB31" s="10"/>
      <c r="PQC31" s="10"/>
      <c r="PQD31" s="10"/>
      <c r="PQE31" s="10"/>
      <c r="PQF31" s="10"/>
      <c r="PQG31" s="10"/>
      <c r="PQH31" s="10"/>
      <c r="PQI31" s="10"/>
      <c r="PQJ31" s="10"/>
      <c r="PQK31" s="10"/>
      <c r="PQL31" s="10"/>
      <c r="PQM31" s="10"/>
      <c r="PQN31" s="10"/>
      <c r="PQO31" s="10"/>
      <c r="PQP31" s="10"/>
      <c r="PQQ31" s="10"/>
      <c r="PQR31" s="10"/>
      <c r="PQS31" s="10"/>
      <c r="PQT31" s="10"/>
      <c r="PQU31" s="10"/>
      <c r="PQV31" s="10"/>
      <c r="PQW31" s="10"/>
      <c r="PQX31" s="10"/>
      <c r="PQY31" s="10"/>
      <c r="PQZ31" s="10"/>
      <c r="PRA31" s="10"/>
      <c r="PRB31" s="10"/>
      <c r="PRC31" s="10"/>
      <c r="PRD31" s="10"/>
      <c r="PRE31" s="10"/>
      <c r="PRF31" s="10"/>
      <c r="PRG31" s="10"/>
      <c r="PRH31" s="10"/>
      <c r="PRI31" s="10"/>
      <c r="PRJ31" s="10"/>
      <c r="PRK31" s="10"/>
      <c r="PRL31" s="10"/>
      <c r="PRM31" s="10"/>
      <c r="PRN31" s="10"/>
      <c r="PRO31" s="10"/>
      <c r="PRP31" s="10"/>
      <c r="PRQ31" s="10"/>
      <c r="PRR31" s="10"/>
      <c r="PRS31" s="10"/>
      <c r="PRT31" s="10"/>
      <c r="PRU31" s="10"/>
      <c r="PRV31" s="10"/>
      <c r="PRW31" s="10"/>
      <c r="PRX31" s="10"/>
      <c r="PRY31" s="10"/>
      <c r="PRZ31" s="10"/>
      <c r="PSA31" s="10"/>
      <c r="PSB31" s="10"/>
      <c r="PSC31" s="10"/>
      <c r="PSD31" s="10"/>
      <c r="PSE31" s="10"/>
      <c r="PSF31" s="10"/>
      <c r="PSG31" s="10"/>
      <c r="PSH31" s="10"/>
      <c r="PSI31" s="10"/>
      <c r="PSJ31" s="10"/>
      <c r="PSK31" s="10"/>
      <c r="PSL31" s="10"/>
      <c r="PSM31" s="10"/>
      <c r="PSN31" s="10"/>
      <c r="PSO31" s="10"/>
      <c r="PSP31" s="10"/>
      <c r="PSQ31" s="10"/>
      <c r="PSR31" s="10"/>
      <c r="PSS31" s="10"/>
      <c r="PST31" s="10"/>
      <c r="PSU31" s="10"/>
      <c r="PSV31" s="10"/>
      <c r="PSW31" s="10"/>
      <c r="PSX31" s="10"/>
      <c r="PSY31" s="10"/>
      <c r="PSZ31" s="10"/>
      <c r="PTA31" s="10"/>
      <c r="PTB31" s="10"/>
      <c r="PTC31" s="10"/>
      <c r="PTD31" s="10"/>
      <c r="PTE31" s="10"/>
      <c r="PTF31" s="10"/>
      <c r="PTG31" s="10"/>
      <c r="PTH31" s="10"/>
      <c r="PTI31" s="10"/>
      <c r="PTJ31" s="10"/>
      <c r="PTK31" s="10"/>
      <c r="PTL31" s="10"/>
      <c r="PTM31" s="10"/>
      <c r="PTN31" s="10"/>
      <c r="PTO31" s="10"/>
      <c r="PTP31" s="10"/>
      <c r="PTQ31" s="10"/>
      <c r="PTR31" s="10"/>
      <c r="PTS31" s="10"/>
      <c r="PTT31" s="10"/>
      <c r="PTU31" s="10"/>
      <c r="PTV31" s="10"/>
      <c r="PTW31" s="10"/>
      <c r="PTX31" s="10"/>
      <c r="PTY31" s="10"/>
      <c r="PTZ31" s="10"/>
      <c r="PUA31" s="10"/>
      <c r="PUB31" s="10"/>
      <c r="PUC31" s="10"/>
      <c r="PUD31" s="10"/>
      <c r="PUE31" s="10"/>
      <c r="PUF31" s="10"/>
      <c r="PUG31" s="10"/>
      <c r="PUH31" s="10"/>
      <c r="PUI31" s="10"/>
      <c r="PUJ31" s="10"/>
      <c r="PUK31" s="10"/>
      <c r="PUL31" s="10"/>
      <c r="PUM31" s="10"/>
      <c r="PUN31" s="10"/>
      <c r="PUO31" s="10"/>
      <c r="PUP31" s="10"/>
      <c r="PUQ31" s="10"/>
      <c r="PUR31" s="10"/>
      <c r="PUS31" s="10"/>
      <c r="PUT31" s="10"/>
      <c r="PUU31" s="10"/>
      <c r="PUV31" s="10"/>
      <c r="PUW31" s="10"/>
      <c r="PUX31" s="10"/>
      <c r="PUY31" s="10"/>
      <c r="PUZ31" s="10"/>
      <c r="PVA31" s="10"/>
      <c r="PVB31" s="10"/>
      <c r="PVC31" s="10"/>
      <c r="PVD31" s="10"/>
      <c r="PVE31" s="10"/>
      <c r="PVF31" s="10"/>
      <c r="PVG31" s="10"/>
      <c r="PVH31" s="10"/>
      <c r="PVI31" s="10"/>
      <c r="PVJ31" s="10"/>
      <c r="PVK31" s="10"/>
      <c r="PVL31" s="10"/>
      <c r="PVM31" s="10"/>
      <c r="PVN31" s="10"/>
      <c r="PVO31" s="10"/>
      <c r="PVP31" s="10"/>
      <c r="PVQ31" s="10"/>
      <c r="PVR31" s="10"/>
      <c r="PVS31" s="10"/>
      <c r="PVT31" s="10"/>
      <c r="PVU31" s="10"/>
      <c r="PVV31" s="10"/>
      <c r="PVW31" s="10"/>
      <c r="PVX31" s="10"/>
      <c r="PVY31" s="10"/>
      <c r="PVZ31" s="10"/>
      <c r="PWA31" s="10"/>
      <c r="PWB31" s="10"/>
      <c r="PWC31" s="10"/>
      <c r="PWD31" s="10"/>
      <c r="PWE31" s="10"/>
      <c r="PWF31" s="10"/>
      <c r="PWG31" s="10"/>
      <c r="PWH31" s="10"/>
      <c r="PWI31" s="10"/>
      <c r="PWJ31" s="10"/>
      <c r="PWK31" s="10"/>
      <c r="PWL31" s="10"/>
      <c r="PWM31" s="10"/>
      <c r="PWN31" s="10"/>
      <c r="PWO31" s="10"/>
      <c r="PWP31" s="10"/>
      <c r="PWQ31" s="10"/>
      <c r="PWR31" s="10"/>
      <c r="PWS31" s="10"/>
      <c r="PWT31" s="10"/>
      <c r="PWU31" s="10"/>
      <c r="PWV31" s="10"/>
      <c r="PWW31" s="10"/>
      <c r="PWX31" s="10"/>
      <c r="PWY31" s="10"/>
      <c r="PWZ31" s="10"/>
      <c r="PXA31" s="10"/>
      <c r="PXB31" s="10"/>
      <c r="PXC31" s="10"/>
      <c r="PXD31" s="10"/>
      <c r="PXE31" s="10"/>
      <c r="PXF31" s="10"/>
      <c r="PXG31" s="10"/>
      <c r="PXH31" s="10"/>
      <c r="PXI31" s="10"/>
      <c r="PXJ31" s="10"/>
      <c r="PXK31" s="10"/>
      <c r="PXL31" s="10"/>
      <c r="PXM31" s="10"/>
      <c r="PXN31" s="10"/>
      <c r="PXO31" s="10"/>
      <c r="PXP31" s="10"/>
      <c r="PXQ31" s="10"/>
      <c r="PXR31" s="10"/>
      <c r="PXS31" s="10"/>
      <c r="PXT31" s="10"/>
      <c r="PXU31" s="10"/>
      <c r="PXV31" s="10"/>
      <c r="PXW31" s="10"/>
      <c r="PXX31" s="10"/>
      <c r="PXY31" s="10"/>
      <c r="PXZ31" s="10"/>
      <c r="PYA31" s="10"/>
      <c r="PYB31" s="10"/>
      <c r="PYC31" s="10"/>
      <c r="PYD31" s="10"/>
      <c r="PYE31" s="10"/>
      <c r="PYF31" s="10"/>
      <c r="PYG31" s="10"/>
      <c r="PYH31" s="10"/>
      <c r="PYI31" s="10"/>
      <c r="PYJ31" s="10"/>
      <c r="PYK31" s="10"/>
      <c r="PYL31" s="10"/>
      <c r="PYM31" s="10"/>
      <c r="PYN31" s="10"/>
      <c r="PYO31" s="10"/>
      <c r="PYP31" s="10"/>
      <c r="PYQ31" s="10"/>
      <c r="PYR31" s="10"/>
      <c r="PYS31" s="10"/>
      <c r="PYT31" s="10"/>
      <c r="PYU31" s="10"/>
      <c r="PYV31" s="10"/>
      <c r="PYW31" s="10"/>
      <c r="PYX31" s="10"/>
      <c r="PYY31" s="10"/>
      <c r="PYZ31" s="10"/>
      <c r="PZA31" s="10"/>
      <c r="PZB31" s="10"/>
      <c r="PZC31" s="10"/>
      <c r="PZD31" s="10"/>
      <c r="PZE31" s="10"/>
      <c r="PZF31" s="10"/>
      <c r="PZG31" s="10"/>
      <c r="PZH31" s="10"/>
      <c r="PZI31" s="10"/>
      <c r="PZJ31" s="10"/>
      <c r="PZK31" s="10"/>
      <c r="PZL31" s="10"/>
      <c r="PZM31" s="10"/>
      <c r="PZN31" s="10"/>
      <c r="PZO31" s="10"/>
      <c r="PZP31" s="10"/>
      <c r="PZQ31" s="10"/>
      <c r="PZR31" s="10"/>
      <c r="PZS31" s="10"/>
      <c r="PZT31" s="10"/>
      <c r="PZU31" s="10"/>
      <c r="PZV31" s="10"/>
      <c r="PZW31" s="10"/>
      <c r="PZX31" s="10"/>
      <c r="PZY31" s="10"/>
      <c r="PZZ31" s="10"/>
      <c r="QAA31" s="10"/>
      <c r="QAB31" s="10"/>
      <c r="QAC31" s="10"/>
      <c r="QAD31" s="10"/>
      <c r="QAE31" s="10"/>
      <c r="QAF31" s="10"/>
      <c r="QAG31" s="10"/>
      <c r="QAH31" s="10"/>
      <c r="QAI31" s="10"/>
      <c r="QAJ31" s="10"/>
      <c r="QAK31" s="10"/>
      <c r="QAL31" s="10"/>
      <c r="QAM31" s="10"/>
      <c r="QAN31" s="10"/>
      <c r="QAO31" s="10"/>
      <c r="QAP31" s="10"/>
      <c r="QAQ31" s="10"/>
      <c r="QAR31" s="10"/>
      <c r="QAS31" s="10"/>
      <c r="QAT31" s="10"/>
      <c r="QAU31" s="10"/>
      <c r="QAV31" s="10"/>
      <c r="QAW31" s="10"/>
      <c r="QAX31" s="10"/>
      <c r="QAY31" s="10"/>
      <c r="QAZ31" s="10"/>
      <c r="QBA31" s="10"/>
      <c r="QBB31" s="10"/>
      <c r="QBC31" s="10"/>
      <c r="QBD31" s="10"/>
      <c r="QBE31" s="10"/>
      <c r="QBF31" s="10"/>
      <c r="QBG31" s="10"/>
      <c r="QBH31" s="10"/>
      <c r="QBI31" s="10"/>
      <c r="QBJ31" s="10"/>
      <c r="QBK31" s="10"/>
      <c r="QBL31" s="10"/>
      <c r="QBM31" s="10"/>
      <c r="QBN31" s="10"/>
      <c r="QBO31" s="10"/>
      <c r="QBP31" s="10"/>
      <c r="QBQ31" s="10"/>
      <c r="QBR31" s="10"/>
      <c r="QBS31" s="10"/>
      <c r="QBT31" s="10"/>
      <c r="QBU31" s="10"/>
      <c r="QBV31" s="10"/>
      <c r="QBW31" s="10"/>
      <c r="QBX31" s="10"/>
      <c r="QBY31" s="10"/>
      <c r="QBZ31" s="10"/>
      <c r="QCA31" s="10"/>
      <c r="QCB31" s="10"/>
      <c r="QCC31" s="10"/>
      <c r="QCD31" s="10"/>
      <c r="QCE31" s="10"/>
      <c r="QCF31" s="10"/>
      <c r="QCG31" s="10"/>
      <c r="QCH31" s="10"/>
      <c r="QCI31" s="10"/>
      <c r="QCJ31" s="10"/>
      <c r="QCK31" s="10"/>
      <c r="QCL31" s="10"/>
      <c r="QCM31" s="10"/>
      <c r="QCN31" s="10"/>
      <c r="QCO31" s="10"/>
      <c r="QCP31" s="10"/>
      <c r="QCQ31" s="10"/>
      <c r="QCR31" s="10"/>
      <c r="QCS31" s="10"/>
      <c r="QCT31" s="10"/>
      <c r="QCU31" s="10"/>
      <c r="QCV31" s="10"/>
      <c r="QCW31" s="10"/>
      <c r="QCX31" s="10"/>
      <c r="QCY31" s="10"/>
      <c r="QCZ31" s="10"/>
      <c r="QDA31" s="10"/>
      <c r="QDB31" s="10"/>
      <c r="QDC31" s="10"/>
      <c r="QDD31" s="10"/>
      <c r="QDE31" s="10"/>
      <c r="QDF31" s="10"/>
      <c r="QDG31" s="10"/>
      <c r="QDH31" s="10"/>
      <c r="QDI31" s="10"/>
      <c r="QDJ31" s="10"/>
      <c r="QDK31" s="10"/>
      <c r="QDL31" s="10"/>
      <c r="QDM31" s="10"/>
      <c r="QDN31" s="10"/>
      <c r="QDO31" s="10"/>
      <c r="QDP31" s="10"/>
      <c r="QDQ31" s="10"/>
      <c r="QDR31" s="10"/>
      <c r="QDS31" s="10"/>
      <c r="QDT31" s="10"/>
      <c r="QDU31" s="10"/>
      <c r="QDV31" s="10"/>
      <c r="QDW31" s="10"/>
      <c r="QDX31" s="10"/>
      <c r="QDY31" s="10"/>
      <c r="QDZ31" s="10"/>
      <c r="QEA31" s="10"/>
      <c r="QEB31" s="10"/>
      <c r="QEC31" s="10"/>
      <c r="QED31" s="10"/>
      <c r="QEE31" s="10"/>
      <c r="QEF31" s="10"/>
      <c r="QEG31" s="10"/>
      <c r="QEH31" s="10"/>
      <c r="QEI31" s="10"/>
      <c r="QEJ31" s="10"/>
      <c r="QEK31" s="10"/>
      <c r="QEL31" s="10"/>
      <c r="QEM31" s="10"/>
      <c r="QEN31" s="10"/>
      <c r="QEO31" s="10"/>
      <c r="QEP31" s="10"/>
      <c r="QEQ31" s="10"/>
      <c r="QER31" s="10"/>
      <c r="QES31" s="10"/>
      <c r="QET31" s="10"/>
      <c r="QEU31" s="10"/>
      <c r="QEV31" s="10"/>
      <c r="QEW31" s="10"/>
      <c r="QEX31" s="10"/>
      <c r="QEY31" s="10"/>
      <c r="QEZ31" s="10"/>
      <c r="QFA31" s="10"/>
      <c r="QFB31" s="10"/>
      <c r="QFC31" s="10"/>
      <c r="QFD31" s="10"/>
      <c r="QFE31" s="10"/>
      <c r="QFF31" s="10"/>
      <c r="QFG31" s="10"/>
      <c r="QFH31" s="10"/>
      <c r="QFI31" s="10"/>
      <c r="QFJ31" s="10"/>
      <c r="QFK31" s="10"/>
      <c r="QFL31" s="10"/>
      <c r="QFM31" s="10"/>
      <c r="QFN31" s="10"/>
      <c r="QFO31" s="10"/>
      <c r="QFP31" s="10"/>
      <c r="QFQ31" s="10"/>
      <c r="QFR31" s="10"/>
      <c r="QFS31" s="10"/>
      <c r="QFT31" s="10"/>
      <c r="QFU31" s="10"/>
      <c r="QFV31" s="10"/>
      <c r="QFW31" s="10"/>
      <c r="QFX31" s="10"/>
      <c r="QFY31" s="10"/>
      <c r="QFZ31" s="10"/>
      <c r="QGA31" s="10"/>
      <c r="QGB31" s="10"/>
      <c r="QGC31" s="10"/>
      <c r="QGD31" s="10"/>
      <c r="QGE31" s="10"/>
      <c r="QGF31" s="10"/>
      <c r="QGG31" s="10"/>
      <c r="QGH31" s="10"/>
      <c r="QGI31" s="10"/>
      <c r="QGJ31" s="10"/>
      <c r="QGK31" s="10"/>
      <c r="QGL31" s="10"/>
      <c r="QGM31" s="10"/>
      <c r="QGN31" s="10"/>
      <c r="QGO31" s="10"/>
      <c r="QGP31" s="10"/>
      <c r="QGQ31" s="10"/>
      <c r="QGR31" s="10"/>
      <c r="QGS31" s="10"/>
      <c r="QGT31" s="10"/>
      <c r="QGU31" s="10"/>
      <c r="QGV31" s="10"/>
      <c r="QGW31" s="10"/>
      <c r="QGX31" s="10"/>
      <c r="QGY31" s="10"/>
      <c r="QGZ31" s="10"/>
      <c r="QHA31" s="10"/>
      <c r="QHB31" s="10"/>
      <c r="QHC31" s="10"/>
      <c r="QHD31" s="10"/>
      <c r="QHE31" s="10"/>
      <c r="QHF31" s="10"/>
      <c r="QHG31" s="10"/>
      <c r="QHH31" s="10"/>
      <c r="QHI31" s="10"/>
      <c r="QHJ31" s="10"/>
      <c r="QHK31" s="10"/>
      <c r="QHL31" s="10"/>
      <c r="QHM31" s="10"/>
      <c r="QHN31" s="10"/>
      <c r="QHO31" s="10"/>
      <c r="QHP31" s="10"/>
      <c r="QHQ31" s="10"/>
      <c r="QHR31" s="10"/>
      <c r="QHS31" s="10"/>
      <c r="QHT31" s="10"/>
      <c r="QHU31" s="10"/>
      <c r="QHV31" s="10"/>
      <c r="QHW31" s="10"/>
      <c r="QHX31" s="10"/>
      <c r="QHY31" s="10"/>
      <c r="QHZ31" s="10"/>
      <c r="QIA31" s="10"/>
      <c r="QIB31" s="10"/>
      <c r="QIC31" s="10"/>
      <c r="QID31" s="10"/>
      <c r="QIE31" s="10"/>
      <c r="QIF31" s="10"/>
      <c r="QIG31" s="10"/>
      <c r="QIH31" s="10"/>
      <c r="QII31" s="10"/>
      <c r="QIJ31" s="10"/>
      <c r="QIK31" s="10"/>
      <c r="QIL31" s="10"/>
      <c r="QIM31" s="10"/>
      <c r="QIN31" s="10"/>
      <c r="QIO31" s="10"/>
      <c r="QIP31" s="10"/>
      <c r="QIQ31" s="10"/>
      <c r="QIR31" s="10"/>
      <c r="QIS31" s="10"/>
      <c r="QIT31" s="10"/>
      <c r="QIU31" s="10"/>
      <c r="QIV31" s="10"/>
      <c r="QIW31" s="10"/>
      <c r="QIX31" s="10"/>
      <c r="QIY31" s="10"/>
      <c r="QIZ31" s="10"/>
      <c r="QJA31" s="10"/>
      <c r="QJB31" s="10"/>
      <c r="QJC31" s="10"/>
      <c r="QJD31" s="10"/>
      <c r="QJE31" s="10"/>
      <c r="QJF31" s="10"/>
      <c r="QJG31" s="10"/>
      <c r="QJH31" s="10"/>
      <c r="QJI31" s="10"/>
      <c r="QJJ31" s="10"/>
      <c r="QJK31" s="10"/>
      <c r="QJL31" s="10"/>
      <c r="QJM31" s="10"/>
      <c r="QJN31" s="10"/>
      <c r="QJO31" s="10"/>
      <c r="QJP31" s="10"/>
      <c r="QJQ31" s="10"/>
      <c r="QJR31" s="10"/>
      <c r="QJS31" s="10"/>
      <c r="QJT31" s="10"/>
      <c r="QJU31" s="10"/>
      <c r="QJV31" s="10"/>
      <c r="QJW31" s="10"/>
      <c r="QJX31" s="10"/>
      <c r="QJY31" s="10"/>
      <c r="QJZ31" s="10"/>
      <c r="QKA31" s="10"/>
      <c r="QKB31" s="10"/>
      <c r="QKC31" s="10"/>
      <c r="QKD31" s="10"/>
      <c r="QKE31" s="10"/>
      <c r="QKF31" s="10"/>
      <c r="QKG31" s="10"/>
      <c r="QKH31" s="10"/>
      <c r="QKI31" s="10"/>
      <c r="QKJ31" s="10"/>
      <c r="QKK31" s="10"/>
      <c r="QKL31" s="10"/>
      <c r="QKM31" s="10"/>
      <c r="QKN31" s="10"/>
      <c r="QKO31" s="10"/>
      <c r="QKP31" s="10"/>
      <c r="QKQ31" s="10"/>
      <c r="QKR31" s="10"/>
      <c r="QKS31" s="10"/>
      <c r="QKT31" s="10"/>
      <c r="QKU31" s="10"/>
      <c r="QKV31" s="10"/>
      <c r="QKW31" s="10"/>
      <c r="QKX31" s="10"/>
      <c r="QKY31" s="10"/>
      <c r="QKZ31" s="10"/>
      <c r="QLA31" s="10"/>
      <c r="QLB31" s="10"/>
      <c r="QLC31" s="10"/>
      <c r="QLD31" s="10"/>
      <c r="QLE31" s="10"/>
      <c r="QLF31" s="10"/>
      <c r="QLG31" s="10"/>
      <c r="QLH31" s="10"/>
      <c r="QLI31" s="10"/>
      <c r="QLJ31" s="10"/>
      <c r="QLK31" s="10"/>
      <c r="QLL31" s="10"/>
      <c r="QLM31" s="10"/>
      <c r="QLN31" s="10"/>
      <c r="QLO31" s="10"/>
      <c r="QLP31" s="10"/>
      <c r="QLQ31" s="10"/>
      <c r="QLR31" s="10"/>
      <c r="QLS31" s="10"/>
      <c r="QLT31" s="10"/>
      <c r="QLU31" s="10"/>
      <c r="QLV31" s="10"/>
      <c r="QLW31" s="10"/>
      <c r="QLX31" s="10"/>
      <c r="QLY31" s="10"/>
      <c r="QLZ31" s="10"/>
      <c r="QMA31" s="10"/>
      <c r="QMB31" s="10"/>
      <c r="QMC31" s="10"/>
      <c r="QMD31" s="10"/>
      <c r="QME31" s="10"/>
      <c r="QMF31" s="10"/>
      <c r="QMG31" s="10"/>
      <c r="QMH31" s="10"/>
      <c r="QMI31" s="10"/>
      <c r="QMJ31" s="10"/>
      <c r="QMK31" s="10"/>
      <c r="QML31" s="10"/>
      <c r="QMM31" s="10"/>
      <c r="QMN31" s="10"/>
      <c r="QMO31" s="10"/>
      <c r="QMP31" s="10"/>
      <c r="QMQ31" s="10"/>
      <c r="QMR31" s="10"/>
      <c r="QMS31" s="10"/>
      <c r="QMT31" s="10"/>
      <c r="QMU31" s="10"/>
      <c r="QMV31" s="10"/>
      <c r="QMW31" s="10"/>
      <c r="QMX31" s="10"/>
      <c r="QMY31" s="10"/>
      <c r="QMZ31" s="10"/>
      <c r="QNA31" s="10"/>
      <c r="QNB31" s="10"/>
      <c r="QNC31" s="10"/>
      <c r="QND31" s="10"/>
      <c r="QNE31" s="10"/>
      <c r="QNF31" s="10"/>
      <c r="QNG31" s="10"/>
      <c r="QNH31" s="10"/>
      <c r="QNI31" s="10"/>
      <c r="QNJ31" s="10"/>
      <c r="QNK31" s="10"/>
      <c r="QNL31" s="10"/>
      <c r="QNM31" s="10"/>
      <c r="QNN31" s="10"/>
      <c r="QNO31" s="10"/>
      <c r="QNP31" s="10"/>
      <c r="QNQ31" s="10"/>
      <c r="QNR31" s="10"/>
      <c r="QNS31" s="10"/>
      <c r="QNT31" s="10"/>
      <c r="QNU31" s="10"/>
      <c r="QNV31" s="10"/>
      <c r="QNW31" s="10"/>
      <c r="QNX31" s="10"/>
      <c r="QNY31" s="10"/>
      <c r="QNZ31" s="10"/>
      <c r="QOA31" s="10"/>
      <c r="QOB31" s="10"/>
      <c r="QOC31" s="10"/>
      <c r="QOD31" s="10"/>
      <c r="QOE31" s="10"/>
      <c r="QOF31" s="10"/>
      <c r="QOG31" s="10"/>
      <c r="QOH31" s="10"/>
      <c r="QOI31" s="10"/>
      <c r="QOJ31" s="10"/>
      <c r="QOK31" s="10"/>
      <c r="QOL31" s="10"/>
      <c r="QOM31" s="10"/>
      <c r="QON31" s="10"/>
      <c r="QOO31" s="10"/>
      <c r="QOP31" s="10"/>
      <c r="QOQ31" s="10"/>
      <c r="QOR31" s="10"/>
      <c r="QOS31" s="10"/>
      <c r="QOT31" s="10"/>
      <c r="QOU31" s="10"/>
      <c r="QOV31" s="10"/>
      <c r="QOW31" s="10"/>
      <c r="QOX31" s="10"/>
      <c r="QOY31" s="10"/>
      <c r="QOZ31" s="10"/>
      <c r="QPA31" s="10"/>
      <c r="QPB31" s="10"/>
      <c r="QPC31" s="10"/>
      <c r="QPD31" s="10"/>
      <c r="QPE31" s="10"/>
      <c r="QPF31" s="10"/>
      <c r="QPG31" s="10"/>
      <c r="QPH31" s="10"/>
      <c r="QPI31" s="10"/>
      <c r="QPJ31" s="10"/>
      <c r="QPK31" s="10"/>
      <c r="QPL31" s="10"/>
      <c r="QPM31" s="10"/>
      <c r="QPN31" s="10"/>
      <c r="QPO31" s="10"/>
      <c r="QPP31" s="10"/>
      <c r="QPQ31" s="10"/>
      <c r="QPR31" s="10"/>
      <c r="QPS31" s="10"/>
      <c r="QPT31" s="10"/>
      <c r="QPU31" s="10"/>
      <c r="QPV31" s="10"/>
      <c r="QPW31" s="10"/>
      <c r="QPX31" s="10"/>
      <c r="QPY31" s="10"/>
      <c r="QPZ31" s="10"/>
      <c r="QQA31" s="10"/>
      <c r="QQB31" s="10"/>
      <c r="QQC31" s="10"/>
      <c r="QQD31" s="10"/>
      <c r="QQE31" s="10"/>
      <c r="QQF31" s="10"/>
      <c r="QQG31" s="10"/>
      <c r="QQH31" s="10"/>
      <c r="QQI31" s="10"/>
      <c r="QQJ31" s="10"/>
      <c r="QQK31" s="10"/>
      <c r="QQL31" s="10"/>
      <c r="QQM31" s="10"/>
      <c r="QQN31" s="10"/>
      <c r="QQO31" s="10"/>
      <c r="QQP31" s="10"/>
      <c r="QQQ31" s="10"/>
      <c r="QQR31" s="10"/>
      <c r="QQS31" s="10"/>
      <c r="QQT31" s="10"/>
      <c r="QQU31" s="10"/>
      <c r="QQV31" s="10"/>
      <c r="QQW31" s="10"/>
      <c r="QQX31" s="10"/>
      <c r="QQY31" s="10"/>
      <c r="QQZ31" s="10"/>
      <c r="QRA31" s="10"/>
      <c r="QRB31" s="10"/>
      <c r="QRC31" s="10"/>
      <c r="QRD31" s="10"/>
      <c r="QRE31" s="10"/>
      <c r="QRF31" s="10"/>
      <c r="QRG31" s="10"/>
      <c r="QRH31" s="10"/>
      <c r="QRI31" s="10"/>
      <c r="QRJ31" s="10"/>
      <c r="QRK31" s="10"/>
      <c r="QRL31" s="10"/>
      <c r="QRM31" s="10"/>
      <c r="QRN31" s="10"/>
      <c r="QRO31" s="10"/>
      <c r="QRP31" s="10"/>
      <c r="QRQ31" s="10"/>
      <c r="QRR31" s="10"/>
      <c r="QRS31" s="10"/>
      <c r="QRT31" s="10"/>
      <c r="QRU31" s="10"/>
      <c r="QRV31" s="10"/>
      <c r="QRW31" s="10"/>
      <c r="QRX31" s="10"/>
      <c r="QRY31" s="10"/>
      <c r="QRZ31" s="10"/>
      <c r="QSA31" s="10"/>
      <c r="QSB31" s="10"/>
      <c r="QSC31" s="10"/>
      <c r="QSD31" s="10"/>
      <c r="QSE31" s="10"/>
      <c r="QSF31" s="10"/>
      <c r="QSG31" s="10"/>
      <c r="QSH31" s="10"/>
      <c r="QSI31" s="10"/>
      <c r="QSJ31" s="10"/>
      <c r="QSK31" s="10"/>
      <c r="QSL31" s="10"/>
      <c r="QSM31" s="10"/>
      <c r="QSN31" s="10"/>
      <c r="QSO31" s="10"/>
      <c r="QSP31" s="10"/>
      <c r="QSQ31" s="10"/>
      <c r="QSR31" s="10"/>
      <c r="QSS31" s="10"/>
      <c r="QST31" s="10"/>
      <c r="QSU31" s="10"/>
      <c r="QSV31" s="10"/>
      <c r="QSW31" s="10"/>
      <c r="QSX31" s="10"/>
      <c r="QSY31" s="10"/>
      <c r="QSZ31" s="10"/>
      <c r="QTA31" s="10"/>
      <c r="QTB31" s="10"/>
      <c r="QTC31" s="10"/>
      <c r="QTD31" s="10"/>
      <c r="QTE31" s="10"/>
      <c r="QTF31" s="10"/>
      <c r="QTG31" s="10"/>
      <c r="QTH31" s="10"/>
      <c r="QTI31" s="10"/>
      <c r="QTJ31" s="10"/>
      <c r="QTK31" s="10"/>
      <c r="QTL31" s="10"/>
      <c r="QTM31" s="10"/>
      <c r="QTN31" s="10"/>
      <c r="QTO31" s="10"/>
      <c r="QTP31" s="10"/>
      <c r="QTQ31" s="10"/>
      <c r="QTR31" s="10"/>
      <c r="QTS31" s="10"/>
      <c r="QTT31" s="10"/>
      <c r="QTU31" s="10"/>
      <c r="QTV31" s="10"/>
      <c r="QTW31" s="10"/>
      <c r="QTX31" s="10"/>
      <c r="QTY31" s="10"/>
      <c r="QTZ31" s="10"/>
      <c r="QUA31" s="10"/>
      <c r="QUB31" s="10"/>
      <c r="QUC31" s="10"/>
      <c r="QUD31" s="10"/>
      <c r="QUE31" s="10"/>
      <c r="QUF31" s="10"/>
      <c r="QUG31" s="10"/>
      <c r="QUH31" s="10"/>
      <c r="QUI31" s="10"/>
      <c r="QUJ31" s="10"/>
      <c r="QUK31" s="10"/>
      <c r="QUL31" s="10"/>
      <c r="QUM31" s="10"/>
      <c r="QUN31" s="10"/>
      <c r="QUO31" s="10"/>
      <c r="QUP31" s="10"/>
      <c r="QUQ31" s="10"/>
      <c r="QUR31" s="10"/>
      <c r="QUS31" s="10"/>
      <c r="QUT31" s="10"/>
      <c r="QUU31" s="10"/>
      <c r="QUV31" s="10"/>
      <c r="QUW31" s="10"/>
      <c r="QUX31" s="10"/>
      <c r="QUY31" s="10"/>
      <c r="QUZ31" s="10"/>
      <c r="QVA31" s="10"/>
      <c r="QVB31" s="10"/>
      <c r="QVC31" s="10"/>
      <c r="QVD31" s="10"/>
      <c r="QVE31" s="10"/>
      <c r="QVF31" s="10"/>
      <c r="QVG31" s="10"/>
      <c r="QVH31" s="10"/>
      <c r="QVI31" s="10"/>
      <c r="QVJ31" s="10"/>
      <c r="QVK31" s="10"/>
      <c r="QVL31" s="10"/>
      <c r="QVM31" s="10"/>
      <c r="QVN31" s="10"/>
      <c r="QVO31" s="10"/>
      <c r="QVP31" s="10"/>
      <c r="QVQ31" s="10"/>
      <c r="QVR31" s="10"/>
      <c r="QVS31" s="10"/>
      <c r="QVT31" s="10"/>
      <c r="QVU31" s="10"/>
      <c r="QVV31" s="10"/>
      <c r="QVW31" s="10"/>
      <c r="QVX31" s="10"/>
      <c r="QVY31" s="10"/>
      <c r="QVZ31" s="10"/>
      <c r="QWA31" s="10"/>
      <c r="QWB31" s="10"/>
      <c r="QWC31" s="10"/>
      <c r="QWD31" s="10"/>
      <c r="QWE31" s="10"/>
      <c r="QWF31" s="10"/>
      <c r="QWG31" s="10"/>
      <c r="QWH31" s="10"/>
      <c r="QWI31" s="10"/>
      <c r="QWJ31" s="10"/>
      <c r="QWK31" s="10"/>
      <c r="QWL31" s="10"/>
      <c r="QWM31" s="10"/>
      <c r="QWN31" s="10"/>
      <c r="QWO31" s="10"/>
      <c r="QWP31" s="10"/>
      <c r="QWQ31" s="10"/>
      <c r="QWR31" s="10"/>
      <c r="QWS31" s="10"/>
      <c r="QWT31" s="10"/>
      <c r="QWU31" s="10"/>
      <c r="QWV31" s="10"/>
      <c r="QWW31" s="10"/>
      <c r="QWX31" s="10"/>
      <c r="QWY31" s="10"/>
      <c r="QWZ31" s="10"/>
      <c r="QXA31" s="10"/>
      <c r="QXB31" s="10"/>
      <c r="QXC31" s="10"/>
      <c r="QXD31" s="10"/>
      <c r="QXE31" s="10"/>
      <c r="QXF31" s="10"/>
      <c r="QXG31" s="10"/>
      <c r="QXH31" s="10"/>
      <c r="QXI31" s="10"/>
      <c r="QXJ31" s="10"/>
      <c r="QXK31" s="10"/>
      <c r="QXL31" s="10"/>
      <c r="QXM31" s="10"/>
      <c r="QXN31" s="10"/>
      <c r="QXO31" s="10"/>
      <c r="QXP31" s="10"/>
      <c r="QXQ31" s="10"/>
      <c r="QXR31" s="10"/>
      <c r="QXS31" s="10"/>
      <c r="QXT31" s="10"/>
      <c r="QXU31" s="10"/>
      <c r="QXV31" s="10"/>
      <c r="QXW31" s="10"/>
      <c r="QXX31" s="10"/>
      <c r="QXY31" s="10"/>
      <c r="QXZ31" s="10"/>
      <c r="QYA31" s="10"/>
      <c r="QYB31" s="10"/>
      <c r="QYC31" s="10"/>
      <c r="QYD31" s="10"/>
      <c r="QYE31" s="10"/>
      <c r="QYF31" s="10"/>
      <c r="QYG31" s="10"/>
      <c r="QYH31" s="10"/>
      <c r="QYI31" s="10"/>
      <c r="QYJ31" s="10"/>
      <c r="QYK31" s="10"/>
      <c r="QYL31" s="10"/>
      <c r="QYM31" s="10"/>
      <c r="QYN31" s="10"/>
      <c r="QYO31" s="10"/>
      <c r="QYP31" s="10"/>
      <c r="QYQ31" s="10"/>
      <c r="QYR31" s="10"/>
      <c r="QYS31" s="10"/>
      <c r="QYT31" s="10"/>
      <c r="QYU31" s="10"/>
      <c r="QYV31" s="10"/>
      <c r="QYW31" s="10"/>
      <c r="QYX31" s="10"/>
      <c r="QYY31" s="10"/>
      <c r="QYZ31" s="10"/>
      <c r="QZA31" s="10"/>
      <c r="QZB31" s="10"/>
      <c r="QZC31" s="10"/>
      <c r="QZD31" s="10"/>
      <c r="QZE31" s="10"/>
      <c r="QZF31" s="10"/>
      <c r="QZG31" s="10"/>
      <c r="QZH31" s="10"/>
      <c r="QZI31" s="10"/>
      <c r="QZJ31" s="10"/>
      <c r="QZK31" s="10"/>
      <c r="QZL31" s="10"/>
      <c r="QZM31" s="10"/>
      <c r="QZN31" s="10"/>
      <c r="QZO31" s="10"/>
      <c r="QZP31" s="10"/>
      <c r="QZQ31" s="10"/>
      <c r="QZR31" s="10"/>
      <c r="QZS31" s="10"/>
      <c r="QZT31" s="10"/>
      <c r="QZU31" s="10"/>
      <c r="QZV31" s="10"/>
      <c r="QZW31" s="10"/>
      <c r="QZX31" s="10"/>
      <c r="QZY31" s="10"/>
      <c r="QZZ31" s="10"/>
      <c r="RAA31" s="10"/>
      <c r="RAB31" s="10"/>
      <c r="RAC31" s="10"/>
      <c r="RAD31" s="10"/>
      <c r="RAE31" s="10"/>
      <c r="RAF31" s="10"/>
      <c r="RAG31" s="10"/>
      <c r="RAH31" s="10"/>
      <c r="RAI31" s="10"/>
      <c r="RAJ31" s="10"/>
      <c r="RAK31" s="10"/>
      <c r="RAL31" s="10"/>
      <c r="RAM31" s="10"/>
      <c r="RAN31" s="10"/>
      <c r="RAO31" s="10"/>
      <c r="RAP31" s="10"/>
      <c r="RAQ31" s="10"/>
      <c r="RAR31" s="10"/>
      <c r="RAS31" s="10"/>
      <c r="RAT31" s="10"/>
      <c r="RAU31" s="10"/>
      <c r="RAV31" s="10"/>
      <c r="RAW31" s="10"/>
      <c r="RAX31" s="10"/>
      <c r="RAY31" s="10"/>
      <c r="RAZ31" s="10"/>
      <c r="RBA31" s="10"/>
      <c r="RBB31" s="10"/>
      <c r="RBC31" s="10"/>
      <c r="RBD31" s="10"/>
      <c r="RBE31" s="10"/>
      <c r="RBF31" s="10"/>
      <c r="RBG31" s="10"/>
      <c r="RBH31" s="10"/>
      <c r="RBI31" s="10"/>
      <c r="RBJ31" s="10"/>
      <c r="RBK31" s="10"/>
      <c r="RBL31" s="10"/>
      <c r="RBM31" s="10"/>
      <c r="RBN31" s="10"/>
      <c r="RBO31" s="10"/>
      <c r="RBP31" s="10"/>
      <c r="RBQ31" s="10"/>
      <c r="RBR31" s="10"/>
      <c r="RBS31" s="10"/>
      <c r="RBT31" s="10"/>
      <c r="RBU31" s="10"/>
      <c r="RBV31" s="10"/>
      <c r="RBW31" s="10"/>
      <c r="RBX31" s="10"/>
      <c r="RBY31" s="10"/>
      <c r="RBZ31" s="10"/>
      <c r="RCA31" s="10"/>
      <c r="RCB31" s="10"/>
      <c r="RCC31" s="10"/>
      <c r="RCD31" s="10"/>
      <c r="RCE31" s="10"/>
      <c r="RCF31" s="10"/>
      <c r="RCG31" s="10"/>
      <c r="RCH31" s="10"/>
      <c r="RCI31" s="10"/>
      <c r="RCJ31" s="10"/>
      <c r="RCK31" s="10"/>
      <c r="RCL31" s="10"/>
      <c r="RCM31" s="10"/>
      <c r="RCN31" s="10"/>
      <c r="RCO31" s="10"/>
      <c r="RCP31" s="10"/>
      <c r="RCQ31" s="10"/>
      <c r="RCR31" s="10"/>
      <c r="RCS31" s="10"/>
      <c r="RCT31" s="10"/>
      <c r="RCU31" s="10"/>
      <c r="RCV31" s="10"/>
      <c r="RCW31" s="10"/>
      <c r="RCX31" s="10"/>
      <c r="RCY31" s="10"/>
      <c r="RCZ31" s="10"/>
      <c r="RDA31" s="10"/>
      <c r="RDB31" s="10"/>
      <c r="RDC31" s="10"/>
      <c r="RDD31" s="10"/>
      <c r="RDE31" s="10"/>
      <c r="RDF31" s="10"/>
      <c r="RDG31" s="10"/>
      <c r="RDH31" s="10"/>
      <c r="RDI31" s="10"/>
      <c r="RDJ31" s="10"/>
      <c r="RDK31" s="10"/>
      <c r="RDL31" s="10"/>
      <c r="RDM31" s="10"/>
      <c r="RDN31" s="10"/>
      <c r="RDO31" s="10"/>
      <c r="RDP31" s="10"/>
      <c r="RDQ31" s="10"/>
      <c r="RDR31" s="10"/>
      <c r="RDS31" s="10"/>
      <c r="RDT31" s="10"/>
      <c r="RDU31" s="10"/>
      <c r="RDV31" s="10"/>
      <c r="RDW31" s="10"/>
      <c r="RDX31" s="10"/>
      <c r="RDY31" s="10"/>
      <c r="RDZ31" s="10"/>
      <c r="REA31" s="10"/>
      <c r="REB31" s="10"/>
      <c r="REC31" s="10"/>
      <c r="RED31" s="10"/>
      <c r="REE31" s="10"/>
      <c r="REF31" s="10"/>
      <c r="REG31" s="10"/>
      <c r="REH31" s="10"/>
      <c r="REI31" s="10"/>
      <c r="REJ31" s="10"/>
      <c r="REK31" s="10"/>
      <c r="REL31" s="10"/>
      <c r="REM31" s="10"/>
      <c r="REN31" s="10"/>
      <c r="REO31" s="10"/>
      <c r="REP31" s="10"/>
      <c r="REQ31" s="10"/>
      <c r="RER31" s="10"/>
      <c r="RES31" s="10"/>
      <c r="RET31" s="10"/>
      <c r="REU31" s="10"/>
      <c r="REV31" s="10"/>
      <c r="REW31" s="10"/>
      <c r="REX31" s="10"/>
      <c r="REY31" s="10"/>
      <c r="REZ31" s="10"/>
      <c r="RFA31" s="10"/>
      <c r="RFB31" s="10"/>
      <c r="RFC31" s="10"/>
      <c r="RFD31" s="10"/>
      <c r="RFE31" s="10"/>
      <c r="RFF31" s="10"/>
      <c r="RFG31" s="10"/>
      <c r="RFH31" s="10"/>
      <c r="RFI31" s="10"/>
      <c r="RFJ31" s="10"/>
      <c r="RFK31" s="10"/>
      <c r="RFL31" s="10"/>
      <c r="RFM31" s="10"/>
      <c r="RFN31" s="10"/>
      <c r="RFO31" s="10"/>
      <c r="RFP31" s="10"/>
      <c r="RFQ31" s="10"/>
      <c r="RFR31" s="10"/>
      <c r="RFS31" s="10"/>
      <c r="RFT31" s="10"/>
      <c r="RFU31" s="10"/>
      <c r="RFV31" s="10"/>
      <c r="RFW31" s="10"/>
      <c r="RFX31" s="10"/>
      <c r="RFY31" s="10"/>
      <c r="RFZ31" s="10"/>
      <c r="RGA31" s="10"/>
      <c r="RGB31" s="10"/>
      <c r="RGC31" s="10"/>
      <c r="RGD31" s="10"/>
      <c r="RGE31" s="10"/>
      <c r="RGF31" s="10"/>
      <c r="RGG31" s="10"/>
      <c r="RGH31" s="10"/>
      <c r="RGI31" s="10"/>
      <c r="RGJ31" s="10"/>
      <c r="RGK31" s="10"/>
      <c r="RGL31" s="10"/>
      <c r="RGM31" s="10"/>
      <c r="RGN31" s="10"/>
      <c r="RGO31" s="10"/>
      <c r="RGP31" s="10"/>
      <c r="RGQ31" s="10"/>
      <c r="RGR31" s="10"/>
      <c r="RGS31" s="10"/>
      <c r="RGT31" s="10"/>
      <c r="RGU31" s="10"/>
      <c r="RGV31" s="10"/>
      <c r="RGW31" s="10"/>
      <c r="RGX31" s="10"/>
      <c r="RGY31" s="10"/>
      <c r="RGZ31" s="10"/>
      <c r="RHA31" s="10"/>
      <c r="RHB31" s="10"/>
      <c r="RHC31" s="10"/>
      <c r="RHD31" s="10"/>
      <c r="RHE31" s="10"/>
      <c r="RHF31" s="10"/>
      <c r="RHG31" s="10"/>
      <c r="RHH31" s="10"/>
      <c r="RHI31" s="10"/>
      <c r="RHJ31" s="10"/>
      <c r="RHK31" s="10"/>
      <c r="RHL31" s="10"/>
      <c r="RHM31" s="10"/>
      <c r="RHN31" s="10"/>
      <c r="RHO31" s="10"/>
      <c r="RHP31" s="10"/>
      <c r="RHQ31" s="10"/>
      <c r="RHR31" s="10"/>
      <c r="RHS31" s="10"/>
      <c r="RHT31" s="10"/>
      <c r="RHU31" s="10"/>
      <c r="RHV31" s="10"/>
      <c r="RHW31" s="10"/>
      <c r="RHX31" s="10"/>
      <c r="RHY31" s="10"/>
      <c r="RHZ31" s="10"/>
      <c r="RIA31" s="10"/>
      <c r="RIB31" s="10"/>
      <c r="RIC31" s="10"/>
      <c r="RID31" s="10"/>
      <c r="RIE31" s="10"/>
      <c r="RIF31" s="10"/>
      <c r="RIG31" s="10"/>
      <c r="RIH31" s="10"/>
      <c r="RII31" s="10"/>
      <c r="RIJ31" s="10"/>
      <c r="RIK31" s="10"/>
      <c r="RIL31" s="10"/>
      <c r="RIM31" s="10"/>
      <c r="RIN31" s="10"/>
      <c r="RIO31" s="10"/>
      <c r="RIP31" s="10"/>
      <c r="RIQ31" s="10"/>
      <c r="RIR31" s="10"/>
      <c r="RIS31" s="10"/>
      <c r="RIT31" s="10"/>
      <c r="RIU31" s="10"/>
      <c r="RIV31" s="10"/>
      <c r="RIW31" s="10"/>
      <c r="RIX31" s="10"/>
      <c r="RIY31" s="10"/>
      <c r="RIZ31" s="10"/>
      <c r="RJA31" s="10"/>
      <c r="RJB31" s="10"/>
      <c r="RJC31" s="10"/>
      <c r="RJD31" s="10"/>
      <c r="RJE31" s="10"/>
      <c r="RJF31" s="10"/>
      <c r="RJG31" s="10"/>
      <c r="RJH31" s="10"/>
      <c r="RJI31" s="10"/>
      <c r="RJJ31" s="10"/>
      <c r="RJK31" s="10"/>
      <c r="RJL31" s="10"/>
      <c r="RJM31" s="10"/>
      <c r="RJN31" s="10"/>
      <c r="RJO31" s="10"/>
      <c r="RJP31" s="10"/>
      <c r="RJQ31" s="10"/>
      <c r="RJR31" s="10"/>
      <c r="RJS31" s="10"/>
      <c r="RJT31" s="10"/>
      <c r="RJU31" s="10"/>
      <c r="RJV31" s="10"/>
      <c r="RJW31" s="10"/>
      <c r="RJX31" s="10"/>
      <c r="RJY31" s="10"/>
      <c r="RJZ31" s="10"/>
      <c r="RKA31" s="10"/>
      <c r="RKB31" s="10"/>
      <c r="RKC31" s="10"/>
      <c r="RKD31" s="10"/>
      <c r="RKE31" s="10"/>
      <c r="RKF31" s="10"/>
      <c r="RKG31" s="10"/>
      <c r="RKH31" s="10"/>
      <c r="RKI31" s="10"/>
      <c r="RKJ31" s="10"/>
      <c r="RKK31" s="10"/>
      <c r="RKL31" s="10"/>
      <c r="RKM31" s="10"/>
      <c r="RKN31" s="10"/>
      <c r="RKO31" s="10"/>
      <c r="RKP31" s="10"/>
      <c r="RKQ31" s="10"/>
      <c r="RKR31" s="10"/>
      <c r="RKS31" s="10"/>
      <c r="RKT31" s="10"/>
      <c r="RKU31" s="10"/>
      <c r="RKV31" s="10"/>
      <c r="RKW31" s="10"/>
      <c r="RKX31" s="10"/>
      <c r="RKY31" s="10"/>
      <c r="RKZ31" s="10"/>
      <c r="RLA31" s="10"/>
      <c r="RLB31" s="10"/>
      <c r="RLC31" s="10"/>
      <c r="RLD31" s="10"/>
      <c r="RLE31" s="10"/>
      <c r="RLF31" s="10"/>
      <c r="RLG31" s="10"/>
      <c r="RLH31" s="10"/>
      <c r="RLI31" s="10"/>
      <c r="RLJ31" s="10"/>
      <c r="RLK31" s="10"/>
      <c r="RLL31" s="10"/>
      <c r="RLM31" s="10"/>
      <c r="RLN31" s="10"/>
      <c r="RLO31" s="10"/>
      <c r="RLP31" s="10"/>
      <c r="RLQ31" s="10"/>
      <c r="RLR31" s="10"/>
      <c r="RLS31" s="10"/>
      <c r="RLT31" s="10"/>
      <c r="RLU31" s="10"/>
      <c r="RLV31" s="10"/>
      <c r="RLW31" s="10"/>
      <c r="RLX31" s="10"/>
      <c r="RLY31" s="10"/>
      <c r="RLZ31" s="10"/>
      <c r="RMA31" s="10"/>
      <c r="RMB31" s="10"/>
      <c r="RMC31" s="10"/>
      <c r="RMD31" s="10"/>
      <c r="RME31" s="10"/>
      <c r="RMF31" s="10"/>
      <c r="RMG31" s="10"/>
      <c r="RMH31" s="10"/>
      <c r="RMI31" s="10"/>
      <c r="RMJ31" s="10"/>
      <c r="RMK31" s="10"/>
      <c r="RML31" s="10"/>
      <c r="RMM31" s="10"/>
      <c r="RMN31" s="10"/>
      <c r="RMO31" s="10"/>
      <c r="RMP31" s="10"/>
      <c r="RMQ31" s="10"/>
      <c r="RMR31" s="10"/>
      <c r="RMS31" s="10"/>
      <c r="RMT31" s="10"/>
      <c r="RMU31" s="10"/>
      <c r="RMV31" s="10"/>
      <c r="RMW31" s="10"/>
      <c r="RMX31" s="10"/>
      <c r="RMY31" s="10"/>
      <c r="RMZ31" s="10"/>
      <c r="RNA31" s="10"/>
      <c r="RNB31" s="10"/>
      <c r="RNC31" s="10"/>
      <c r="RND31" s="10"/>
      <c r="RNE31" s="10"/>
      <c r="RNF31" s="10"/>
      <c r="RNG31" s="10"/>
      <c r="RNH31" s="10"/>
      <c r="RNI31" s="10"/>
      <c r="RNJ31" s="10"/>
      <c r="RNK31" s="10"/>
      <c r="RNL31" s="10"/>
      <c r="RNM31" s="10"/>
      <c r="RNN31" s="10"/>
      <c r="RNO31" s="10"/>
      <c r="RNP31" s="10"/>
      <c r="RNQ31" s="10"/>
      <c r="RNR31" s="10"/>
      <c r="RNS31" s="10"/>
      <c r="RNT31" s="10"/>
      <c r="RNU31" s="10"/>
      <c r="RNV31" s="10"/>
      <c r="RNW31" s="10"/>
      <c r="RNX31" s="10"/>
      <c r="RNY31" s="10"/>
      <c r="RNZ31" s="10"/>
      <c r="ROA31" s="10"/>
      <c r="ROB31" s="10"/>
      <c r="ROC31" s="10"/>
      <c r="ROD31" s="10"/>
      <c r="ROE31" s="10"/>
      <c r="ROF31" s="10"/>
      <c r="ROG31" s="10"/>
      <c r="ROH31" s="10"/>
      <c r="ROI31" s="10"/>
      <c r="ROJ31" s="10"/>
      <c r="ROK31" s="10"/>
      <c r="ROL31" s="10"/>
      <c r="ROM31" s="10"/>
      <c r="RON31" s="10"/>
      <c r="ROO31" s="10"/>
      <c r="ROP31" s="10"/>
      <c r="ROQ31" s="10"/>
      <c r="ROR31" s="10"/>
      <c r="ROS31" s="10"/>
      <c r="ROT31" s="10"/>
      <c r="ROU31" s="10"/>
      <c r="ROV31" s="10"/>
      <c r="ROW31" s="10"/>
      <c r="ROX31" s="10"/>
      <c r="ROY31" s="10"/>
      <c r="ROZ31" s="10"/>
      <c r="RPA31" s="10"/>
      <c r="RPB31" s="10"/>
      <c r="RPC31" s="10"/>
      <c r="RPD31" s="10"/>
      <c r="RPE31" s="10"/>
      <c r="RPF31" s="10"/>
      <c r="RPG31" s="10"/>
      <c r="RPH31" s="10"/>
      <c r="RPI31" s="10"/>
      <c r="RPJ31" s="10"/>
      <c r="RPK31" s="10"/>
      <c r="RPL31" s="10"/>
      <c r="RPM31" s="10"/>
      <c r="RPN31" s="10"/>
      <c r="RPO31" s="10"/>
      <c r="RPP31" s="10"/>
      <c r="RPQ31" s="10"/>
      <c r="RPR31" s="10"/>
      <c r="RPS31" s="10"/>
      <c r="RPT31" s="10"/>
      <c r="RPU31" s="10"/>
      <c r="RPV31" s="10"/>
      <c r="RPW31" s="10"/>
      <c r="RPX31" s="10"/>
      <c r="RPY31" s="10"/>
      <c r="RPZ31" s="10"/>
      <c r="RQA31" s="10"/>
      <c r="RQB31" s="10"/>
      <c r="RQC31" s="10"/>
      <c r="RQD31" s="10"/>
      <c r="RQE31" s="10"/>
      <c r="RQF31" s="10"/>
      <c r="RQG31" s="10"/>
      <c r="RQH31" s="10"/>
      <c r="RQI31" s="10"/>
      <c r="RQJ31" s="10"/>
      <c r="RQK31" s="10"/>
      <c r="RQL31" s="10"/>
      <c r="RQM31" s="10"/>
      <c r="RQN31" s="10"/>
      <c r="RQO31" s="10"/>
      <c r="RQP31" s="10"/>
      <c r="RQQ31" s="10"/>
      <c r="RQR31" s="10"/>
      <c r="RQS31" s="10"/>
      <c r="RQT31" s="10"/>
      <c r="RQU31" s="10"/>
      <c r="RQV31" s="10"/>
      <c r="RQW31" s="10"/>
      <c r="RQX31" s="10"/>
      <c r="RQY31" s="10"/>
      <c r="RQZ31" s="10"/>
      <c r="RRA31" s="10"/>
      <c r="RRB31" s="10"/>
      <c r="RRC31" s="10"/>
      <c r="RRD31" s="10"/>
      <c r="RRE31" s="10"/>
      <c r="RRF31" s="10"/>
      <c r="RRG31" s="10"/>
      <c r="RRH31" s="10"/>
      <c r="RRI31" s="10"/>
      <c r="RRJ31" s="10"/>
      <c r="RRK31" s="10"/>
      <c r="RRL31" s="10"/>
      <c r="RRM31" s="10"/>
      <c r="RRN31" s="10"/>
      <c r="RRO31" s="10"/>
      <c r="RRP31" s="10"/>
      <c r="RRQ31" s="10"/>
      <c r="RRR31" s="10"/>
      <c r="RRS31" s="10"/>
      <c r="RRT31" s="10"/>
      <c r="RRU31" s="10"/>
      <c r="RRV31" s="10"/>
      <c r="RRW31" s="10"/>
      <c r="RRX31" s="10"/>
      <c r="RRY31" s="10"/>
      <c r="RRZ31" s="10"/>
      <c r="RSA31" s="10"/>
      <c r="RSB31" s="10"/>
      <c r="RSC31" s="10"/>
      <c r="RSD31" s="10"/>
      <c r="RSE31" s="10"/>
      <c r="RSF31" s="10"/>
      <c r="RSG31" s="10"/>
      <c r="RSH31" s="10"/>
      <c r="RSI31" s="10"/>
      <c r="RSJ31" s="10"/>
      <c r="RSK31" s="10"/>
      <c r="RSL31" s="10"/>
      <c r="RSM31" s="10"/>
      <c r="RSN31" s="10"/>
      <c r="RSO31" s="10"/>
      <c r="RSP31" s="10"/>
      <c r="RSQ31" s="10"/>
      <c r="RSR31" s="10"/>
      <c r="RSS31" s="10"/>
      <c r="RST31" s="10"/>
      <c r="RSU31" s="10"/>
      <c r="RSV31" s="10"/>
      <c r="RSW31" s="10"/>
      <c r="RSX31" s="10"/>
      <c r="RSY31" s="10"/>
      <c r="RSZ31" s="10"/>
      <c r="RTA31" s="10"/>
      <c r="RTB31" s="10"/>
      <c r="RTC31" s="10"/>
      <c r="RTD31" s="10"/>
      <c r="RTE31" s="10"/>
      <c r="RTF31" s="10"/>
      <c r="RTG31" s="10"/>
      <c r="RTH31" s="10"/>
      <c r="RTI31" s="10"/>
      <c r="RTJ31" s="10"/>
      <c r="RTK31" s="10"/>
      <c r="RTL31" s="10"/>
      <c r="RTM31" s="10"/>
      <c r="RTN31" s="10"/>
      <c r="RTO31" s="10"/>
      <c r="RTP31" s="10"/>
      <c r="RTQ31" s="10"/>
      <c r="RTR31" s="10"/>
      <c r="RTS31" s="10"/>
      <c r="RTT31" s="10"/>
      <c r="RTU31" s="10"/>
      <c r="RTV31" s="10"/>
      <c r="RTW31" s="10"/>
      <c r="RTX31" s="10"/>
      <c r="RTY31" s="10"/>
      <c r="RTZ31" s="10"/>
      <c r="RUA31" s="10"/>
      <c r="RUB31" s="10"/>
      <c r="RUC31" s="10"/>
      <c r="RUD31" s="10"/>
      <c r="RUE31" s="10"/>
      <c r="RUF31" s="10"/>
      <c r="RUG31" s="10"/>
      <c r="RUH31" s="10"/>
      <c r="RUI31" s="10"/>
      <c r="RUJ31" s="10"/>
      <c r="RUK31" s="10"/>
      <c r="RUL31" s="10"/>
      <c r="RUM31" s="10"/>
      <c r="RUN31" s="10"/>
      <c r="RUO31" s="10"/>
      <c r="RUP31" s="10"/>
      <c r="RUQ31" s="10"/>
      <c r="RUR31" s="10"/>
      <c r="RUS31" s="10"/>
      <c r="RUT31" s="10"/>
      <c r="RUU31" s="10"/>
      <c r="RUV31" s="10"/>
      <c r="RUW31" s="10"/>
      <c r="RUX31" s="10"/>
      <c r="RUY31" s="10"/>
      <c r="RUZ31" s="10"/>
      <c r="RVA31" s="10"/>
      <c r="RVB31" s="10"/>
      <c r="RVC31" s="10"/>
      <c r="RVD31" s="10"/>
      <c r="RVE31" s="10"/>
      <c r="RVF31" s="10"/>
      <c r="RVG31" s="10"/>
      <c r="RVH31" s="10"/>
      <c r="RVI31" s="10"/>
      <c r="RVJ31" s="10"/>
      <c r="RVK31" s="10"/>
      <c r="RVL31" s="10"/>
      <c r="RVM31" s="10"/>
      <c r="RVN31" s="10"/>
      <c r="RVO31" s="10"/>
      <c r="RVP31" s="10"/>
      <c r="RVQ31" s="10"/>
      <c r="RVR31" s="10"/>
      <c r="RVS31" s="10"/>
      <c r="RVT31" s="10"/>
      <c r="RVU31" s="10"/>
      <c r="RVV31" s="10"/>
      <c r="RVW31" s="10"/>
      <c r="RVX31" s="10"/>
      <c r="RVY31" s="10"/>
      <c r="RVZ31" s="10"/>
      <c r="RWA31" s="10"/>
      <c r="RWB31" s="10"/>
      <c r="RWC31" s="10"/>
      <c r="RWD31" s="10"/>
      <c r="RWE31" s="10"/>
      <c r="RWF31" s="10"/>
      <c r="RWG31" s="10"/>
      <c r="RWH31" s="10"/>
      <c r="RWI31" s="10"/>
      <c r="RWJ31" s="10"/>
      <c r="RWK31" s="10"/>
      <c r="RWL31" s="10"/>
      <c r="RWM31" s="10"/>
      <c r="RWN31" s="10"/>
      <c r="RWO31" s="10"/>
      <c r="RWP31" s="10"/>
      <c r="RWQ31" s="10"/>
      <c r="RWR31" s="10"/>
      <c r="RWS31" s="10"/>
      <c r="RWT31" s="10"/>
      <c r="RWU31" s="10"/>
      <c r="RWV31" s="10"/>
      <c r="RWW31" s="10"/>
      <c r="RWX31" s="10"/>
      <c r="RWY31" s="10"/>
      <c r="RWZ31" s="10"/>
      <c r="RXA31" s="10"/>
      <c r="RXB31" s="10"/>
      <c r="RXC31" s="10"/>
      <c r="RXD31" s="10"/>
      <c r="RXE31" s="10"/>
      <c r="RXF31" s="10"/>
      <c r="RXG31" s="10"/>
      <c r="RXH31" s="10"/>
      <c r="RXI31" s="10"/>
      <c r="RXJ31" s="10"/>
      <c r="RXK31" s="10"/>
      <c r="RXL31" s="10"/>
      <c r="RXM31" s="10"/>
      <c r="RXN31" s="10"/>
      <c r="RXO31" s="10"/>
      <c r="RXP31" s="10"/>
      <c r="RXQ31" s="10"/>
      <c r="RXR31" s="10"/>
      <c r="RXS31" s="10"/>
      <c r="RXT31" s="10"/>
      <c r="RXU31" s="10"/>
      <c r="RXV31" s="10"/>
      <c r="RXW31" s="10"/>
      <c r="RXX31" s="10"/>
      <c r="RXY31" s="10"/>
      <c r="RXZ31" s="10"/>
      <c r="RYA31" s="10"/>
      <c r="RYB31" s="10"/>
      <c r="RYC31" s="10"/>
      <c r="RYD31" s="10"/>
      <c r="RYE31" s="10"/>
      <c r="RYF31" s="10"/>
      <c r="RYG31" s="10"/>
      <c r="RYH31" s="10"/>
      <c r="RYI31" s="10"/>
      <c r="RYJ31" s="10"/>
      <c r="RYK31" s="10"/>
      <c r="RYL31" s="10"/>
      <c r="RYM31" s="10"/>
      <c r="RYN31" s="10"/>
      <c r="RYO31" s="10"/>
      <c r="RYP31" s="10"/>
      <c r="RYQ31" s="10"/>
      <c r="RYR31" s="10"/>
      <c r="RYS31" s="10"/>
      <c r="RYT31" s="10"/>
      <c r="RYU31" s="10"/>
      <c r="RYV31" s="10"/>
      <c r="RYW31" s="10"/>
      <c r="RYX31" s="10"/>
      <c r="RYY31" s="10"/>
      <c r="RYZ31" s="10"/>
      <c r="RZA31" s="10"/>
      <c r="RZB31" s="10"/>
      <c r="RZC31" s="10"/>
      <c r="RZD31" s="10"/>
      <c r="RZE31" s="10"/>
      <c r="RZF31" s="10"/>
      <c r="RZG31" s="10"/>
      <c r="RZH31" s="10"/>
      <c r="RZI31" s="10"/>
      <c r="RZJ31" s="10"/>
      <c r="RZK31" s="10"/>
      <c r="RZL31" s="10"/>
      <c r="RZM31" s="10"/>
      <c r="RZN31" s="10"/>
      <c r="RZO31" s="10"/>
      <c r="RZP31" s="10"/>
      <c r="RZQ31" s="10"/>
      <c r="RZR31" s="10"/>
      <c r="RZS31" s="10"/>
      <c r="RZT31" s="10"/>
      <c r="RZU31" s="10"/>
      <c r="RZV31" s="10"/>
      <c r="RZW31" s="10"/>
      <c r="RZX31" s="10"/>
      <c r="RZY31" s="10"/>
      <c r="RZZ31" s="10"/>
      <c r="SAA31" s="10"/>
      <c r="SAB31" s="10"/>
      <c r="SAC31" s="10"/>
      <c r="SAD31" s="10"/>
      <c r="SAE31" s="10"/>
      <c r="SAF31" s="10"/>
      <c r="SAG31" s="10"/>
      <c r="SAH31" s="10"/>
      <c r="SAI31" s="10"/>
      <c r="SAJ31" s="10"/>
      <c r="SAK31" s="10"/>
      <c r="SAL31" s="10"/>
      <c r="SAM31" s="10"/>
      <c r="SAN31" s="10"/>
      <c r="SAO31" s="10"/>
      <c r="SAP31" s="10"/>
      <c r="SAQ31" s="10"/>
      <c r="SAR31" s="10"/>
      <c r="SAS31" s="10"/>
      <c r="SAT31" s="10"/>
      <c r="SAU31" s="10"/>
      <c r="SAV31" s="10"/>
      <c r="SAW31" s="10"/>
      <c r="SAX31" s="10"/>
      <c r="SAY31" s="10"/>
      <c r="SAZ31" s="10"/>
      <c r="SBA31" s="10"/>
      <c r="SBB31" s="10"/>
      <c r="SBC31" s="10"/>
      <c r="SBD31" s="10"/>
      <c r="SBE31" s="10"/>
      <c r="SBF31" s="10"/>
      <c r="SBG31" s="10"/>
      <c r="SBH31" s="10"/>
      <c r="SBI31" s="10"/>
      <c r="SBJ31" s="10"/>
      <c r="SBK31" s="10"/>
      <c r="SBL31" s="10"/>
      <c r="SBM31" s="10"/>
      <c r="SBN31" s="10"/>
      <c r="SBO31" s="10"/>
      <c r="SBP31" s="10"/>
      <c r="SBQ31" s="10"/>
      <c r="SBR31" s="10"/>
      <c r="SBS31" s="10"/>
      <c r="SBT31" s="10"/>
      <c r="SBU31" s="10"/>
      <c r="SBV31" s="10"/>
      <c r="SBW31" s="10"/>
      <c r="SBX31" s="10"/>
      <c r="SBY31" s="10"/>
      <c r="SBZ31" s="10"/>
      <c r="SCA31" s="10"/>
      <c r="SCB31" s="10"/>
      <c r="SCC31" s="10"/>
      <c r="SCD31" s="10"/>
      <c r="SCE31" s="10"/>
      <c r="SCF31" s="10"/>
      <c r="SCG31" s="10"/>
      <c r="SCH31" s="10"/>
      <c r="SCI31" s="10"/>
      <c r="SCJ31" s="10"/>
      <c r="SCK31" s="10"/>
      <c r="SCL31" s="10"/>
      <c r="SCM31" s="10"/>
      <c r="SCN31" s="10"/>
      <c r="SCO31" s="10"/>
      <c r="SCP31" s="10"/>
      <c r="SCQ31" s="10"/>
      <c r="SCR31" s="10"/>
      <c r="SCS31" s="10"/>
      <c r="SCT31" s="10"/>
      <c r="SCU31" s="10"/>
      <c r="SCV31" s="10"/>
      <c r="SCW31" s="10"/>
      <c r="SCX31" s="10"/>
      <c r="SCY31" s="10"/>
      <c r="SCZ31" s="10"/>
      <c r="SDA31" s="10"/>
      <c r="SDB31" s="10"/>
      <c r="SDC31" s="10"/>
      <c r="SDD31" s="10"/>
      <c r="SDE31" s="10"/>
      <c r="SDF31" s="10"/>
      <c r="SDG31" s="10"/>
      <c r="SDH31" s="10"/>
      <c r="SDI31" s="10"/>
      <c r="SDJ31" s="10"/>
      <c r="SDK31" s="10"/>
      <c r="SDL31" s="10"/>
      <c r="SDM31" s="10"/>
      <c r="SDN31" s="10"/>
      <c r="SDO31" s="10"/>
      <c r="SDP31" s="10"/>
      <c r="SDQ31" s="10"/>
      <c r="SDR31" s="10"/>
      <c r="SDS31" s="10"/>
      <c r="SDT31" s="10"/>
      <c r="SDU31" s="10"/>
      <c r="SDV31" s="10"/>
      <c r="SDW31" s="10"/>
      <c r="SDX31" s="10"/>
      <c r="SDY31" s="10"/>
      <c r="SDZ31" s="10"/>
      <c r="SEA31" s="10"/>
      <c r="SEB31" s="10"/>
      <c r="SEC31" s="10"/>
      <c r="SED31" s="10"/>
      <c r="SEE31" s="10"/>
      <c r="SEF31" s="10"/>
      <c r="SEG31" s="10"/>
      <c r="SEH31" s="10"/>
      <c r="SEI31" s="10"/>
      <c r="SEJ31" s="10"/>
      <c r="SEK31" s="10"/>
      <c r="SEL31" s="10"/>
      <c r="SEM31" s="10"/>
      <c r="SEN31" s="10"/>
      <c r="SEO31" s="10"/>
      <c r="SEP31" s="10"/>
      <c r="SEQ31" s="10"/>
      <c r="SER31" s="10"/>
      <c r="SES31" s="10"/>
      <c r="SET31" s="10"/>
      <c r="SEU31" s="10"/>
      <c r="SEV31" s="10"/>
      <c r="SEW31" s="10"/>
      <c r="SEX31" s="10"/>
      <c r="SEY31" s="10"/>
      <c r="SEZ31" s="10"/>
      <c r="SFA31" s="10"/>
      <c r="SFB31" s="10"/>
      <c r="SFC31" s="10"/>
      <c r="SFD31" s="10"/>
      <c r="SFE31" s="10"/>
      <c r="SFF31" s="10"/>
      <c r="SFG31" s="10"/>
      <c r="SFH31" s="10"/>
      <c r="SFI31" s="10"/>
      <c r="SFJ31" s="10"/>
      <c r="SFK31" s="10"/>
      <c r="SFL31" s="10"/>
      <c r="SFM31" s="10"/>
      <c r="SFN31" s="10"/>
      <c r="SFO31" s="10"/>
      <c r="SFP31" s="10"/>
      <c r="SFQ31" s="10"/>
      <c r="SFR31" s="10"/>
      <c r="SFS31" s="10"/>
      <c r="SFT31" s="10"/>
      <c r="SFU31" s="10"/>
      <c r="SFV31" s="10"/>
      <c r="SFW31" s="10"/>
      <c r="SFX31" s="10"/>
      <c r="SFY31" s="10"/>
      <c r="SFZ31" s="10"/>
      <c r="SGA31" s="10"/>
      <c r="SGB31" s="10"/>
      <c r="SGC31" s="10"/>
      <c r="SGD31" s="10"/>
      <c r="SGE31" s="10"/>
      <c r="SGF31" s="10"/>
      <c r="SGG31" s="10"/>
      <c r="SGH31" s="10"/>
      <c r="SGI31" s="10"/>
      <c r="SGJ31" s="10"/>
      <c r="SGK31" s="10"/>
      <c r="SGL31" s="10"/>
      <c r="SGM31" s="10"/>
      <c r="SGN31" s="10"/>
      <c r="SGO31" s="10"/>
      <c r="SGP31" s="10"/>
      <c r="SGQ31" s="10"/>
      <c r="SGR31" s="10"/>
      <c r="SGS31" s="10"/>
      <c r="SGT31" s="10"/>
      <c r="SGU31" s="10"/>
      <c r="SGV31" s="10"/>
      <c r="SGW31" s="10"/>
      <c r="SGX31" s="10"/>
      <c r="SGY31" s="10"/>
      <c r="SGZ31" s="10"/>
      <c r="SHA31" s="10"/>
      <c r="SHB31" s="10"/>
      <c r="SHC31" s="10"/>
      <c r="SHD31" s="10"/>
      <c r="SHE31" s="10"/>
      <c r="SHF31" s="10"/>
      <c r="SHG31" s="10"/>
      <c r="SHH31" s="10"/>
      <c r="SHI31" s="10"/>
      <c r="SHJ31" s="10"/>
      <c r="SHK31" s="10"/>
      <c r="SHL31" s="10"/>
      <c r="SHM31" s="10"/>
      <c r="SHN31" s="10"/>
      <c r="SHO31" s="10"/>
      <c r="SHP31" s="10"/>
      <c r="SHQ31" s="10"/>
      <c r="SHR31" s="10"/>
      <c r="SHS31" s="10"/>
      <c r="SHT31" s="10"/>
      <c r="SHU31" s="10"/>
      <c r="SHV31" s="10"/>
      <c r="SHW31" s="10"/>
      <c r="SHX31" s="10"/>
      <c r="SHY31" s="10"/>
      <c r="SHZ31" s="10"/>
      <c r="SIA31" s="10"/>
      <c r="SIB31" s="10"/>
      <c r="SIC31" s="10"/>
      <c r="SID31" s="10"/>
      <c r="SIE31" s="10"/>
      <c r="SIF31" s="10"/>
      <c r="SIG31" s="10"/>
      <c r="SIH31" s="10"/>
      <c r="SII31" s="10"/>
      <c r="SIJ31" s="10"/>
      <c r="SIK31" s="10"/>
      <c r="SIL31" s="10"/>
      <c r="SIM31" s="10"/>
      <c r="SIN31" s="10"/>
      <c r="SIO31" s="10"/>
      <c r="SIP31" s="10"/>
      <c r="SIQ31" s="10"/>
      <c r="SIR31" s="10"/>
      <c r="SIS31" s="10"/>
      <c r="SIT31" s="10"/>
      <c r="SIU31" s="10"/>
      <c r="SIV31" s="10"/>
      <c r="SIW31" s="10"/>
      <c r="SIX31" s="10"/>
      <c r="SIY31" s="10"/>
      <c r="SIZ31" s="10"/>
      <c r="SJA31" s="10"/>
      <c r="SJB31" s="10"/>
      <c r="SJC31" s="10"/>
      <c r="SJD31" s="10"/>
      <c r="SJE31" s="10"/>
      <c r="SJF31" s="10"/>
      <c r="SJG31" s="10"/>
      <c r="SJH31" s="10"/>
      <c r="SJI31" s="10"/>
      <c r="SJJ31" s="10"/>
      <c r="SJK31" s="10"/>
      <c r="SJL31" s="10"/>
      <c r="SJM31" s="10"/>
      <c r="SJN31" s="10"/>
      <c r="SJO31" s="10"/>
      <c r="SJP31" s="10"/>
      <c r="SJQ31" s="10"/>
      <c r="SJR31" s="10"/>
      <c r="SJS31" s="10"/>
      <c r="SJT31" s="10"/>
      <c r="SJU31" s="10"/>
      <c r="SJV31" s="10"/>
      <c r="SJW31" s="10"/>
      <c r="SJX31" s="10"/>
      <c r="SJY31" s="10"/>
      <c r="SJZ31" s="10"/>
      <c r="SKA31" s="10"/>
      <c r="SKB31" s="10"/>
      <c r="SKC31" s="10"/>
      <c r="SKD31" s="10"/>
      <c r="SKE31" s="10"/>
      <c r="SKF31" s="10"/>
      <c r="SKG31" s="10"/>
      <c r="SKH31" s="10"/>
      <c r="SKI31" s="10"/>
      <c r="SKJ31" s="10"/>
      <c r="SKK31" s="10"/>
      <c r="SKL31" s="10"/>
      <c r="SKM31" s="10"/>
      <c r="SKN31" s="10"/>
      <c r="SKO31" s="10"/>
      <c r="SKP31" s="10"/>
      <c r="SKQ31" s="10"/>
      <c r="SKR31" s="10"/>
      <c r="SKS31" s="10"/>
      <c r="SKT31" s="10"/>
      <c r="SKU31" s="10"/>
      <c r="SKV31" s="10"/>
      <c r="SKW31" s="10"/>
      <c r="SKX31" s="10"/>
      <c r="SKY31" s="10"/>
      <c r="SKZ31" s="10"/>
      <c r="SLA31" s="10"/>
      <c r="SLB31" s="10"/>
      <c r="SLC31" s="10"/>
      <c r="SLD31" s="10"/>
      <c r="SLE31" s="10"/>
      <c r="SLF31" s="10"/>
      <c r="SLG31" s="10"/>
      <c r="SLH31" s="10"/>
      <c r="SLI31" s="10"/>
      <c r="SLJ31" s="10"/>
      <c r="SLK31" s="10"/>
      <c r="SLL31" s="10"/>
      <c r="SLM31" s="10"/>
      <c r="SLN31" s="10"/>
      <c r="SLO31" s="10"/>
      <c r="SLP31" s="10"/>
      <c r="SLQ31" s="10"/>
      <c r="SLR31" s="10"/>
      <c r="SLS31" s="10"/>
      <c r="SLT31" s="10"/>
      <c r="SLU31" s="10"/>
      <c r="SLV31" s="10"/>
      <c r="SLW31" s="10"/>
      <c r="SLX31" s="10"/>
      <c r="SLY31" s="10"/>
      <c r="SLZ31" s="10"/>
      <c r="SMA31" s="10"/>
      <c r="SMB31" s="10"/>
      <c r="SMC31" s="10"/>
      <c r="SMD31" s="10"/>
      <c r="SME31" s="10"/>
      <c r="SMF31" s="10"/>
      <c r="SMG31" s="10"/>
      <c r="SMH31" s="10"/>
      <c r="SMI31" s="10"/>
      <c r="SMJ31" s="10"/>
      <c r="SMK31" s="10"/>
      <c r="SML31" s="10"/>
      <c r="SMM31" s="10"/>
      <c r="SMN31" s="10"/>
      <c r="SMO31" s="10"/>
      <c r="SMP31" s="10"/>
      <c r="SMQ31" s="10"/>
      <c r="SMR31" s="10"/>
      <c r="SMS31" s="10"/>
      <c r="SMT31" s="10"/>
      <c r="SMU31" s="10"/>
      <c r="SMV31" s="10"/>
      <c r="SMW31" s="10"/>
      <c r="SMX31" s="10"/>
      <c r="SMY31" s="10"/>
      <c r="SMZ31" s="10"/>
      <c r="SNA31" s="10"/>
      <c r="SNB31" s="10"/>
      <c r="SNC31" s="10"/>
      <c r="SND31" s="10"/>
      <c r="SNE31" s="10"/>
      <c r="SNF31" s="10"/>
      <c r="SNG31" s="10"/>
      <c r="SNH31" s="10"/>
      <c r="SNI31" s="10"/>
      <c r="SNJ31" s="10"/>
      <c r="SNK31" s="10"/>
      <c r="SNL31" s="10"/>
      <c r="SNM31" s="10"/>
      <c r="SNN31" s="10"/>
      <c r="SNO31" s="10"/>
      <c r="SNP31" s="10"/>
      <c r="SNQ31" s="10"/>
      <c r="SNR31" s="10"/>
      <c r="SNS31" s="10"/>
      <c r="SNT31" s="10"/>
      <c r="SNU31" s="10"/>
      <c r="SNV31" s="10"/>
      <c r="SNW31" s="10"/>
      <c r="SNX31" s="10"/>
      <c r="SNY31" s="10"/>
      <c r="SNZ31" s="10"/>
      <c r="SOA31" s="10"/>
      <c r="SOB31" s="10"/>
      <c r="SOC31" s="10"/>
      <c r="SOD31" s="10"/>
      <c r="SOE31" s="10"/>
      <c r="SOF31" s="10"/>
      <c r="SOG31" s="10"/>
      <c r="SOH31" s="10"/>
      <c r="SOI31" s="10"/>
      <c r="SOJ31" s="10"/>
      <c r="SOK31" s="10"/>
      <c r="SOL31" s="10"/>
      <c r="SOM31" s="10"/>
      <c r="SON31" s="10"/>
      <c r="SOO31" s="10"/>
      <c r="SOP31" s="10"/>
      <c r="SOQ31" s="10"/>
      <c r="SOR31" s="10"/>
      <c r="SOS31" s="10"/>
      <c r="SOT31" s="10"/>
      <c r="SOU31" s="10"/>
      <c r="SOV31" s="10"/>
      <c r="SOW31" s="10"/>
      <c r="SOX31" s="10"/>
      <c r="SOY31" s="10"/>
      <c r="SOZ31" s="10"/>
      <c r="SPA31" s="10"/>
      <c r="SPB31" s="10"/>
      <c r="SPC31" s="10"/>
      <c r="SPD31" s="10"/>
      <c r="SPE31" s="10"/>
      <c r="SPF31" s="10"/>
      <c r="SPG31" s="10"/>
      <c r="SPH31" s="10"/>
      <c r="SPI31" s="10"/>
      <c r="SPJ31" s="10"/>
      <c r="SPK31" s="10"/>
      <c r="SPL31" s="10"/>
      <c r="SPM31" s="10"/>
      <c r="SPN31" s="10"/>
      <c r="SPO31" s="10"/>
      <c r="SPP31" s="10"/>
      <c r="SPQ31" s="10"/>
      <c r="SPR31" s="10"/>
      <c r="SPS31" s="10"/>
      <c r="SPT31" s="10"/>
      <c r="SPU31" s="10"/>
      <c r="SPV31" s="10"/>
      <c r="SPW31" s="10"/>
      <c r="SPX31" s="10"/>
      <c r="SPY31" s="10"/>
      <c r="SPZ31" s="10"/>
      <c r="SQA31" s="10"/>
      <c r="SQB31" s="10"/>
      <c r="SQC31" s="10"/>
      <c r="SQD31" s="10"/>
      <c r="SQE31" s="10"/>
      <c r="SQF31" s="10"/>
      <c r="SQG31" s="10"/>
      <c r="SQH31" s="10"/>
      <c r="SQI31" s="10"/>
      <c r="SQJ31" s="10"/>
      <c r="SQK31" s="10"/>
      <c r="SQL31" s="10"/>
      <c r="SQM31" s="10"/>
      <c r="SQN31" s="10"/>
      <c r="SQO31" s="10"/>
      <c r="SQP31" s="10"/>
      <c r="SQQ31" s="10"/>
      <c r="SQR31" s="10"/>
      <c r="SQS31" s="10"/>
      <c r="SQT31" s="10"/>
      <c r="SQU31" s="10"/>
      <c r="SQV31" s="10"/>
      <c r="SQW31" s="10"/>
      <c r="SQX31" s="10"/>
      <c r="SQY31" s="10"/>
      <c r="SQZ31" s="10"/>
      <c r="SRA31" s="10"/>
      <c r="SRB31" s="10"/>
      <c r="SRC31" s="10"/>
      <c r="SRD31" s="10"/>
      <c r="SRE31" s="10"/>
      <c r="SRF31" s="10"/>
      <c r="SRG31" s="10"/>
      <c r="SRH31" s="10"/>
      <c r="SRI31" s="10"/>
      <c r="SRJ31" s="10"/>
      <c r="SRK31" s="10"/>
      <c r="SRL31" s="10"/>
      <c r="SRM31" s="10"/>
      <c r="SRN31" s="10"/>
      <c r="SRO31" s="10"/>
      <c r="SRP31" s="10"/>
      <c r="SRQ31" s="10"/>
      <c r="SRR31" s="10"/>
      <c r="SRS31" s="10"/>
      <c r="SRT31" s="10"/>
      <c r="SRU31" s="10"/>
      <c r="SRV31" s="10"/>
      <c r="SRW31" s="10"/>
      <c r="SRX31" s="10"/>
      <c r="SRY31" s="10"/>
      <c r="SRZ31" s="10"/>
      <c r="SSA31" s="10"/>
      <c r="SSB31" s="10"/>
      <c r="SSC31" s="10"/>
      <c r="SSD31" s="10"/>
      <c r="SSE31" s="10"/>
      <c r="SSF31" s="10"/>
      <c r="SSG31" s="10"/>
      <c r="SSH31" s="10"/>
      <c r="SSI31" s="10"/>
      <c r="SSJ31" s="10"/>
      <c r="SSK31" s="10"/>
      <c r="SSL31" s="10"/>
      <c r="SSM31" s="10"/>
      <c r="SSN31" s="10"/>
      <c r="SSO31" s="10"/>
      <c r="SSP31" s="10"/>
      <c r="SSQ31" s="10"/>
      <c r="SSR31" s="10"/>
      <c r="SSS31" s="10"/>
      <c r="SST31" s="10"/>
      <c r="SSU31" s="10"/>
      <c r="SSV31" s="10"/>
      <c r="SSW31" s="10"/>
      <c r="SSX31" s="10"/>
      <c r="SSY31" s="10"/>
      <c r="SSZ31" s="10"/>
      <c r="STA31" s="10"/>
      <c r="STB31" s="10"/>
      <c r="STC31" s="10"/>
      <c r="STD31" s="10"/>
      <c r="STE31" s="10"/>
      <c r="STF31" s="10"/>
      <c r="STG31" s="10"/>
      <c r="STH31" s="10"/>
      <c r="STI31" s="10"/>
      <c r="STJ31" s="10"/>
      <c r="STK31" s="10"/>
      <c r="STL31" s="10"/>
      <c r="STM31" s="10"/>
      <c r="STN31" s="10"/>
      <c r="STO31" s="10"/>
      <c r="STP31" s="10"/>
      <c r="STQ31" s="10"/>
      <c r="STR31" s="10"/>
      <c r="STS31" s="10"/>
      <c r="STT31" s="10"/>
      <c r="STU31" s="10"/>
      <c r="STV31" s="10"/>
      <c r="STW31" s="10"/>
      <c r="STX31" s="10"/>
      <c r="STY31" s="10"/>
      <c r="STZ31" s="10"/>
      <c r="SUA31" s="10"/>
      <c r="SUB31" s="10"/>
      <c r="SUC31" s="10"/>
      <c r="SUD31" s="10"/>
      <c r="SUE31" s="10"/>
      <c r="SUF31" s="10"/>
      <c r="SUG31" s="10"/>
      <c r="SUH31" s="10"/>
      <c r="SUI31" s="10"/>
      <c r="SUJ31" s="10"/>
      <c r="SUK31" s="10"/>
      <c r="SUL31" s="10"/>
      <c r="SUM31" s="10"/>
      <c r="SUN31" s="10"/>
      <c r="SUO31" s="10"/>
      <c r="SUP31" s="10"/>
      <c r="SUQ31" s="10"/>
      <c r="SUR31" s="10"/>
      <c r="SUS31" s="10"/>
      <c r="SUT31" s="10"/>
      <c r="SUU31" s="10"/>
      <c r="SUV31" s="10"/>
      <c r="SUW31" s="10"/>
      <c r="SUX31" s="10"/>
      <c r="SUY31" s="10"/>
      <c r="SUZ31" s="10"/>
      <c r="SVA31" s="10"/>
      <c r="SVB31" s="10"/>
      <c r="SVC31" s="10"/>
      <c r="SVD31" s="10"/>
      <c r="SVE31" s="10"/>
      <c r="SVF31" s="10"/>
      <c r="SVG31" s="10"/>
      <c r="SVH31" s="10"/>
      <c r="SVI31" s="10"/>
      <c r="SVJ31" s="10"/>
      <c r="SVK31" s="10"/>
      <c r="SVL31" s="10"/>
      <c r="SVM31" s="10"/>
      <c r="SVN31" s="10"/>
      <c r="SVO31" s="10"/>
      <c r="SVP31" s="10"/>
      <c r="SVQ31" s="10"/>
      <c r="SVR31" s="10"/>
      <c r="SVS31" s="10"/>
      <c r="SVT31" s="10"/>
      <c r="SVU31" s="10"/>
      <c r="SVV31" s="10"/>
      <c r="SVW31" s="10"/>
      <c r="SVX31" s="10"/>
      <c r="SVY31" s="10"/>
      <c r="SVZ31" s="10"/>
      <c r="SWA31" s="10"/>
      <c r="SWB31" s="10"/>
      <c r="SWC31" s="10"/>
      <c r="SWD31" s="10"/>
      <c r="SWE31" s="10"/>
      <c r="SWF31" s="10"/>
      <c r="SWG31" s="10"/>
      <c r="SWH31" s="10"/>
      <c r="SWI31" s="10"/>
      <c r="SWJ31" s="10"/>
      <c r="SWK31" s="10"/>
      <c r="SWL31" s="10"/>
      <c r="SWM31" s="10"/>
      <c r="SWN31" s="10"/>
      <c r="SWO31" s="10"/>
      <c r="SWP31" s="10"/>
      <c r="SWQ31" s="10"/>
      <c r="SWR31" s="10"/>
      <c r="SWS31" s="10"/>
      <c r="SWT31" s="10"/>
      <c r="SWU31" s="10"/>
      <c r="SWV31" s="10"/>
      <c r="SWW31" s="10"/>
      <c r="SWX31" s="10"/>
      <c r="SWY31" s="10"/>
      <c r="SWZ31" s="10"/>
      <c r="SXA31" s="10"/>
      <c r="SXB31" s="10"/>
      <c r="SXC31" s="10"/>
      <c r="SXD31" s="10"/>
      <c r="SXE31" s="10"/>
      <c r="SXF31" s="10"/>
      <c r="SXG31" s="10"/>
      <c r="SXH31" s="10"/>
      <c r="SXI31" s="10"/>
      <c r="SXJ31" s="10"/>
      <c r="SXK31" s="10"/>
      <c r="SXL31" s="10"/>
      <c r="SXM31" s="10"/>
      <c r="SXN31" s="10"/>
      <c r="SXO31" s="10"/>
      <c r="SXP31" s="10"/>
      <c r="SXQ31" s="10"/>
      <c r="SXR31" s="10"/>
      <c r="SXS31" s="10"/>
      <c r="SXT31" s="10"/>
      <c r="SXU31" s="10"/>
      <c r="SXV31" s="10"/>
      <c r="SXW31" s="10"/>
      <c r="SXX31" s="10"/>
      <c r="SXY31" s="10"/>
      <c r="SXZ31" s="10"/>
      <c r="SYA31" s="10"/>
      <c r="SYB31" s="10"/>
      <c r="SYC31" s="10"/>
      <c r="SYD31" s="10"/>
      <c r="SYE31" s="10"/>
      <c r="SYF31" s="10"/>
      <c r="SYG31" s="10"/>
      <c r="SYH31" s="10"/>
      <c r="SYI31" s="10"/>
      <c r="SYJ31" s="10"/>
      <c r="SYK31" s="10"/>
      <c r="SYL31" s="10"/>
      <c r="SYM31" s="10"/>
      <c r="SYN31" s="10"/>
      <c r="SYO31" s="10"/>
      <c r="SYP31" s="10"/>
      <c r="SYQ31" s="10"/>
      <c r="SYR31" s="10"/>
      <c r="SYS31" s="10"/>
      <c r="SYT31" s="10"/>
      <c r="SYU31" s="10"/>
      <c r="SYV31" s="10"/>
      <c r="SYW31" s="10"/>
      <c r="SYX31" s="10"/>
      <c r="SYY31" s="10"/>
      <c r="SYZ31" s="10"/>
      <c r="SZA31" s="10"/>
      <c r="SZB31" s="10"/>
      <c r="SZC31" s="10"/>
      <c r="SZD31" s="10"/>
      <c r="SZE31" s="10"/>
      <c r="SZF31" s="10"/>
      <c r="SZG31" s="10"/>
      <c r="SZH31" s="10"/>
      <c r="SZI31" s="10"/>
      <c r="SZJ31" s="10"/>
      <c r="SZK31" s="10"/>
      <c r="SZL31" s="10"/>
      <c r="SZM31" s="10"/>
      <c r="SZN31" s="10"/>
      <c r="SZO31" s="10"/>
      <c r="SZP31" s="10"/>
      <c r="SZQ31" s="10"/>
      <c r="SZR31" s="10"/>
      <c r="SZS31" s="10"/>
      <c r="SZT31" s="10"/>
      <c r="SZU31" s="10"/>
      <c r="SZV31" s="10"/>
      <c r="SZW31" s="10"/>
      <c r="SZX31" s="10"/>
      <c r="SZY31" s="10"/>
      <c r="SZZ31" s="10"/>
      <c r="TAA31" s="10"/>
      <c r="TAB31" s="10"/>
      <c r="TAC31" s="10"/>
      <c r="TAD31" s="10"/>
      <c r="TAE31" s="10"/>
      <c r="TAF31" s="10"/>
      <c r="TAG31" s="10"/>
      <c r="TAH31" s="10"/>
      <c r="TAI31" s="10"/>
      <c r="TAJ31" s="10"/>
      <c r="TAK31" s="10"/>
      <c r="TAL31" s="10"/>
      <c r="TAM31" s="10"/>
      <c r="TAN31" s="10"/>
      <c r="TAO31" s="10"/>
      <c r="TAP31" s="10"/>
      <c r="TAQ31" s="10"/>
      <c r="TAR31" s="10"/>
      <c r="TAS31" s="10"/>
      <c r="TAT31" s="10"/>
      <c r="TAU31" s="10"/>
      <c r="TAV31" s="10"/>
      <c r="TAW31" s="10"/>
      <c r="TAX31" s="10"/>
      <c r="TAY31" s="10"/>
      <c r="TAZ31" s="10"/>
      <c r="TBA31" s="10"/>
      <c r="TBB31" s="10"/>
      <c r="TBC31" s="10"/>
      <c r="TBD31" s="10"/>
      <c r="TBE31" s="10"/>
      <c r="TBF31" s="10"/>
      <c r="TBG31" s="10"/>
      <c r="TBH31" s="10"/>
      <c r="TBI31" s="10"/>
      <c r="TBJ31" s="10"/>
      <c r="TBK31" s="10"/>
      <c r="TBL31" s="10"/>
      <c r="TBM31" s="10"/>
      <c r="TBN31" s="10"/>
      <c r="TBO31" s="10"/>
      <c r="TBP31" s="10"/>
      <c r="TBQ31" s="10"/>
      <c r="TBR31" s="10"/>
      <c r="TBS31" s="10"/>
      <c r="TBT31" s="10"/>
      <c r="TBU31" s="10"/>
      <c r="TBV31" s="10"/>
      <c r="TBW31" s="10"/>
      <c r="TBX31" s="10"/>
      <c r="TBY31" s="10"/>
      <c r="TBZ31" s="10"/>
      <c r="TCA31" s="10"/>
      <c r="TCB31" s="10"/>
      <c r="TCC31" s="10"/>
      <c r="TCD31" s="10"/>
      <c r="TCE31" s="10"/>
      <c r="TCF31" s="10"/>
      <c r="TCG31" s="10"/>
      <c r="TCH31" s="10"/>
      <c r="TCI31" s="10"/>
      <c r="TCJ31" s="10"/>
      <c r="TCK31" s="10"/>
      <c r="TCL31" s="10"/>
      <c r="TCM31" s="10"/>
      <c r="TCN31" s="10"/>
      <c r="TCO31" s="10"/>
      <c r="TCP31" s="10"/>
      <c r="TCQ31" s="10"/>
      <c r="TCR31" s="10"/>
      <c r="TCS31" s="10"/>
      <c r="TCT31" s="10"/>
      <c r="TCU31" s="10"/>
      <c r="TCV31" s="10"/>
      <c r="TCW31" s="10"/>
      <c r="TCX31" s="10"/>
      <c r="TCY31" s="10"/>
      <c r="TCZ31" s="10"/>
      <c r="TDA31" s="10"/>
      <c r="TDB31" s="10"/>
      <c r="TDC31" s="10"/>
      <c r="TDD31" s="10"/>
      <c r="TDE31" s="10"/>
      <c r="TDF31" s="10"/>
      <c r="TDG31" s="10"/>
      <c r="TDH31" s="10"/>
      <c r="TDI31" s="10"/>
      <c r="TDJ31" s="10"/>
      <c r="TDK31" s="10"/>
      <c r="TDL31" s="10"/>
      <c r="TDM31" s="10"/>
      <c r="TDN31" s="10"/>
      <c r="TDO31" s="10"/>
      <c r="TDP31" s="10"/>
      <c r="TDQ31" s="10"/>
      <c r="TDR31" s="10"/>
      <c r="TDS31" s="10"/>
      <c r="TDT31" s="10"/>
      <c r="TDU31" s="10"/>
      <c r="TDV31" s="10"/>
      <c r="TDW31" s="10"/>
      <c r="TDX31" s="10"/>
      <c r="TDY31" s="10"/>
      <c r="TDZ31" s="10"/>
      <c r="TEA31" s="10"/>
      <c r="TEB31" s="10"/>
      <c r="TEC31" s="10"/>
      <c r="TED31" s="10"/>
      <c r="TEE31" s="10"/>
      <c r="TEF31" s="10"/>
      <c r="TEG31" s="10"/>
      <c r="TEH31" s="10"/>
      <c r="TEI31" s="10"/>
      <c r="TEJ31" s="10"/>
      <c r="TEK31" s="10"/>
      <c r="TEL31" s="10"/>
      <c r="TEM31" s="10"/>
      <c r="TEN31" s="10"/>
      <c r="TEO31" s="10"/>
      <c r="TEP31" s="10"/>
      <c r="TEQ31" s="10"/>
      <c r="TER31" s="10"/>
      <c r="TES31" s="10"/>
      <c r="TET31" s="10"/>
      <c r="TEU31" s="10"/>
      <c r="TEV31" s="10"/>
      <c r="TEW31" s="10"/>
      <c r="TEX31" s="10"/>
      <c r="TEY31" s="10"/>
      <c r="TEZ31" s="10"/>
      <c r="TFA31" s="10"/>
      <c r="TFB31" s="10"/>
      <c r="TFC31" s="10"/>
      <c r="TFD31" s="10"/>
      <c r="TFE31" s="10"/>
      <c r="TFF31" s="10"/>
      <c r="TFG31" s="10"/>
      <c r="TFH31" s="10"/>
      <c r="TFI31" s="10"/>
      <c r="TFJ31" s="10"/>
      <c r="TFK31" s="10"/>
      <c r="TFL31" s="10"/>
      <c r="TFM31" s="10"/>
      <c r="TFN31" s="10"/>
      <c r="TFO31" s="10"/>
      <c r="TFP31" s="10"/>
      <c r="TFQ31" s="10"/>
      <c r="TFR31" s="10"/>
      <c r="TFS31" s="10"/>
      <c r="TFT31" s="10"/>
      <c r="TFU31" s="10"/>
      <c r="TFV31" s="10"/>
      <c r="TFW31" s="10"/>
      <c r="TFX31" s="10"/>
      <c r="TFY31" s="10"/>
      <c r="TFZ31" s="10"/>
      <c r="TGA31" s="10"/>
      <c r="TGB31" s="10"/>
      <c r="TGC31" s="10"/>
      <c r="TGD31" s="10"/>
      <c r="TGE31" s="10"/>
      <c r="TGF31" s="10"/>
      <c r="TGG31" s="10"/>
      <c r="TGH31" s="10"/>
      <c r="TGI31" s="10"/>
      <c r="TGJ31" s="10"/>
      <c r="TGK31" s="10"/>
      <c r="TGL31" s="10"/>
      <c r="TGM31" s="10"/>
      <c r="TGN31" s="10"/>
      <c r="TGO31" s="10"/>
      <c r="TGP31" s="10"/>
      <c r="TGQ31" s="10"/>
      <c r="TGR31" s="10"/>
      <c r="TGS31" s="10"/>
      <c r="TGT31" s="10"/>
      <c r="TGU31" s="10"/>
      <c r="TGV31" s="10"/>
      <c r="TGW31" s="10"/>
      <c r="TGX31" s="10"/>
      <c r="TGY31" s="10"/>
      <c r="TGZ31" s="10"/>
      <c r="THA31" s="10"/>
      <c r="THB31" s="10"/>
      <c r="THC31" s="10"/>
      <c r="THD31" s="10"/>
      <c r="THE31" s="10"/>
      <c r="THF31" s="10"/>
      <c r="THG31" s="10"/>
      <c r="THH31" s="10"/>
      <c r="THI31" s="10"/>
      <c r="THJ31" s="10"/>
      <c r="THK31" s="10"/>
      <c r="THL31" s="10"/>
      <c r="THM31" s="10"/>
      <c r="THN31" s="10"/>
      <c r="THO31" s="10"/>
      <c r="THP31" s="10"/>
      <c r="THQ31" s="10"/>
      <c r="THR31" s="10"/>
      <c r="THS31" s="10"/>
      <c r="THT31" s="10"/>
      <c r="THU31" s="10"/>
      <c r="THV31" s="10"/>
      <c r="THW31" s="10"/>
      <c r="THX31" s="10"/>
      <c r="THY31" s="10"/>
      <c r="THZ31" s="10"/>
      <c r="TIA31" s="10"/>
      <c r="TIB31" s="10"/>
      <c r="TIC31" s="10"/>
      <c r="TID31" s="10"/>
      <c r="TIE31" s="10"/>
      <c r="TIF31" s="10"/>
      <c r="TIG31" s="10"/>
      <c r="TIH31" s="10"/>
      <c r="TII31" s="10"/>
      <c r="TIJ31" s="10"/>
      <c r="TIK31" s="10"/>
      <c r="TIL31" s="10"/>
      <c r="TIM31" s="10"/>
      <c r="TIN31" s="10"/>
      <c r="TIO31" s="10"/>
      <c r="TIP31" s="10"/>
      <c r="TIQ31" s="10"/>
      <c r="TIR31" s="10"/>
      <c r="TIS31" s="10"/>
      <c r="TIT31" s="10"/>
      <c r="TIU31" s="10"/>
      <c r="TIV31" s="10"/>
      <c r="TIW31" s="10"/>
      <c r="TIX31" s="10"/>
      <c r="TIY31" s="10"/>
      <c r="TIZ31" s="10"/>
      <c r="TJA31" s="10"/>
      <c r="TJB31" s="10"/>
      <c r="TJC31" s="10"/>
      <c r="TJD31" s="10"/>
      <c r="TJE31" s="10"/>
      <c r="TJF31" s="10"/>
      <c r="TJG31" s="10"/>
      <c r="TJH31" s="10"/>
      <c r="TJI31" s="10"/>
      <c r="TJJ31" s="10"/>
      <c r="TJK31" s="10"/>
      <c r="TJL31" s="10"/>
      <c r="TJM31" s="10"/>
      <c r="TJN31" s="10"/>
      <c r="TJO31" s="10"/>
      <c r="TJP31" s="10"/>
      <c r="TJQ31" s="10"/>
      <c r="TJR31" s="10"/>
      <c r="TJS31" s="10"/>
      <c r="TJT31" s="10"/>
      <c r="TJU31" s="10"/>
      <c r="TJV31" s="10"/>
      <c r="TJW31" s="10"/>
      <c r="TJX31" s="10"/>
      <c r="TJY31" s="10"/>
      <c r="TJZ31" s="10"/>
      <c r="TKA31" s="10"/>
      <c r="TKB31" s="10"/>
      <c r="TKC31" s="10"/>
      <c r="TKD31" s="10"/>
      <c r="TKE31" s="10"/>
      <c r="TKF31" s="10"/>
      <c r="TKG31" s="10"/>
      <c r="TKH31" s="10"/>
      <c r="TKI31" s="10"/>
      <c r="TKJ31" s="10"/>
      <c r="TKK31" s="10"/>
      <c r="TKL31" s="10"/>
      <c r="TKM31" s="10"/>
      <c r="TKN31" s="10"/>
      <c r="TKO31" s="10"/>
      <c r="TKP31" s="10"/>
      <c r="TKQ31" s="10"/>
      <c r="TKR31" s="10"/>
      <c r="TKS31" s="10"/>
      <c r="TKT31" s="10"/>
      <c r="TKU31" s="10"/>
      <c r="TKV31" s="10"/>
      <c r="TKW31" s="10"/>
      <c r="TKX31" s="10"/>
      <c r="TKY31" s="10"/>
      <c r="TKZ31" s="10"/>
      <c r="TLA31" s="10"/>
      <c r="TLB31" s="10"/>
      <c r="TLC31" s="10"/>
      <c r="TLD31" s="10"/>
      <c r="TLE31" s="10"/>
      <c r="TLF31" s="10"/>
      <c r="TLG31" s="10"/>
      <c r="TLH31" s="10"/>
      <c r="TLI31" s="10"/>
      <c r="TLJ31" s="10"/>
      <c r="TLK31" s="10"/>
      <c r="TLL31" s="10"/>
      <c r="TLM31" s="10"/>
      <c r="TLN31" s="10"/>
      <c r="TLO31" s="10"/>
      <c r="TLP31" s="10"/>
      <c r="TLQ31" s="10"/>
      <c r="TLR31" s="10"/>
      <c r="TLS31" s="10"/>
      <c r="TLT31" s="10"/>
      <c r="TLU31" s="10"/>
      <c r="TLV31" s="10"/>
      <c r="TLW31" s="10"/>
      <c r="TLX31" s="10"/>
      <c r="TLY31" s="10"/>
      <c r="TLZ31" s="10"/>
      <c r="TMA31" s="10"/>
      <c r="TMB31" s="10"/>
      <c r="TMC31" s="10"/>
      <c r="TMD31" s="10"/>
      <c r="TME31" s="10"/>
      <c r="TMF31" s="10"/>
      <c r="TMG31" s="10"/>
      <c r="TMH31" s="10"/>
      <c r="TMI31" s="10"/>
      <c r="TMJ31" s="10"/>
      <c r="TMK31" s="10"/>
      <c r="TML31" s="10"/>
      <c r="TMM31" s="10"/>
      <c r="TMN31" s="10"/>
      <c r="TMO31" s="10"/>
      <c r="TMP31" s="10"/>
      <c r="TMQ31" s="10"/>
      <c r="TMR31" s="10"/>
      <c r="TMS31" s="10"/>
      <c r="TMT31" s="10"/>
      <c r="TMU31" s="10"/>
      <c r="TMV31" s="10"/>
      <c r="TMW31" s="10"/>
      <c r="TMX31" s="10"/>
      <c r="TMY31" s="10"/>
      <c r="TMZ31" s="10"/>
      <c r="TNA31" s="10"/>
      <c r="TNB31" s="10"/>
      <c r="TNC31" s="10"/>
      <c r="TND31" s="10"/>
      <c r="TNE31" s="10"/>
      <c r="TNF31" s="10"/>
      <c r="TNG31" s="10"/>
      <c r="TNH31" s="10"/>
      <c r="TNI31" s="10"/>
      <c r="TNJ31" s="10"/>
      <c r="TNK31" s="10"/>
      <c r="TNL31" s="10"/>
      <c r="TNM31" s="10"/>
      <c r="TNN31" s="10"/>
      <c r="TNO31" s="10"/>
      <c r="TNP31" s="10"/>
      <c r="TNQ31" s="10"/>
      <c r="TNR31" s="10"/>
      <c r="TNS31" s="10"/>
      <c r="TNT31" s="10"/>
      <c r="TNU31" s="10"/>
      <c r="TNV31" s="10"/>
      <c r="TNW31" s="10"/>
      <c r="TNX31" s="10"/>
      <c r="TNY31" s="10"/>
      <c r="TNZ31" s="10"/>
      <c r="TOA31" s="10"/>
      <c r="TOB31" s="10"/>
      <c r="TOC31" s="10"/>
      <c r="TOD31" s="10"/>
      <c r="TOE31" s="10"/>
      <c r="TOF31" s="10"/>
      <c r="TOG31" s="10"/>
      <c r="TOH31" s="10"/>
      <c r="TOI31" s="10"/>
      <c r="TOJ31" s="10"/>
      <c r="TOK31" s="10"/>
      <c r="TOL31" s="10"/>
      <c r="TOM31" s="10"/>
      <c r="TON31" s="10"/>
      <c r="TOO31" s="10"/>
      <c r="TOP31" s="10"/>
      <c r="TOQ31" s="10"/>
      <c r="TOR31" s="10"/>
      <c r="TOS31" s="10"/>
      <c r="TOT31" s="10"/>
      <c r="TOU31" s="10"/>
      <c r="TOV31" s="10"/>
      <c r="TOW31" s="10"/>
      <c r="TOX31" s="10"/>
      <c r="TOY31" s="10"/>
      <c r="TOZ31" s="10"/>
      <c r="TPA31" s="10"/>
      <c r="TPB31" s="10"/>
      <c r="TPC31" s="10"/>
      <c r="TPD31" s="10"/>
      <c r="TPE31" s="10"/>
      <c r="TPF31" s="10"/>
      <c r="TPG31" s="10"/>
      <c r="TPH31" s="10"/>
      <c r="TPI31" s="10"/>
      <c r="TPJ31" s="10"/>
      <c r="TPK31" s="10"/>
      <c r="TPL31" s="10"/>
      <c r="TPM31" s="10"/>
      <c r="TPN31" s="10"/>
      <c r="TPO31" s="10"/>
      <c r="TPP31" s="10"/>
      <c r="TPQ31" s="10"/>
      <c r="TPR31" s="10"/>
      <c r="TPS31" s="10"/>
      <c r="TPT31" s="10"/>
      <c r="TPU31" s="10"/>
      <c r="TPV31" s="10"/>
      <c r="TPW31" s="10"/>
      <c r="TPX31" s="10"/>
      <c r="TPY31" s="10"/>
      <c r="TPZ31" s="10"/>
      <c r="TQA31" s="10"/>
      <c r="TQB31" s="10"/>
      <c r="TQC31" s="10"/>
      <c r="TQD31" s="10"/>
      <c r="TQE31" s="10"/>
      <c r="TQF31" s="10"/>
      <c r="TQG31" s="10"/>
      <c r="TQH31" s="10"/>
      <c r="TQI31" s="10"/>
      <c r="TQJ31" s="10"/>
      <c r="TQK31" s="10"/>
      <c r="TQL31" s="10"/>
      <c r="TQM31" s="10"/>
      <c r="TQN31" s="10"/>
      <c r="TQO31" s="10"/>
      <c r="TQP31" s="10"/>
      <c r="TQQ31" s="10"/>
      <c r="TQR31" s="10"/>
      <c r="TQS31" s="10"/>
      <c r="TQT31" s="10"/>
      <c r="TQU31" s="10"/>
      <c r="TQV31" s="10"/>
      <c r="TQW31" s="10"/>
      <c r="TQX31" s="10"/>
      <c r="TQY31" s="10"/>
      <c r="TQZ31" s="10"/>
      <c r="TRA31" s="10"/>
      <c r="TRB31" s="10"/>
      <c r="TRC31" s="10"/>
      <c r="TRD31" s="10"/>
      <c r="TRE31" s="10"/>
      <c r="TRF31" s="10"/>
      <c r="TRG31" s="10"/>
      <c r="TRH31" s="10"/>
      <c r="TRI31" s="10"/>
      <c r="TRJ31" s="10"/>
      <c r="TRK31" s="10"/>
      <c r="TRL31" s="10"/>
      <c r="TRM31" s="10"/>
      <c r="TRN31" s="10"/>
      <c r="TRO31" s="10"/>
      <c r="TRP31" s="10"/>
      <c r="TRQ31" s="10"/>
      <c r="TRR31" s="10"/>
      <c r="TRS31" s="10"/>
      <c r="TRT31" s="10"/>
      <c r="TRU31" s="10"/>
      <c r="TRV31" s="10"/>
      <c r="TRW31" s="10"/>
      <c r="TRX31" s="10"/>
      <c r="TRY31" s="10"/>
      <c r="TRZ31" s="10"/>
      <c r="TSA31" s="10"/>
      <c r="TSB31" s="10"/>
      <c r="TSC31" s="10"/>
      <c r="TSD31" s="10"/>
      <c r="TSE31" s="10"/>
      <c r="TSF31" s="10"/>
      <c r="TSG31" s="10"/>
      <c r="TSH31" s="10"/>
      <c r="TSI31" s="10"/>
      <c r="TSJ31" s="10"/>
      <c r="TSK31" s="10"/>
      <c r="TSL31" s="10"/>
      <c r="TSM31" s="10"/>
      <c r="TSN31" s="10"/>
      <c r="TSO31" s="10"/>
      <c r="TSP31" s="10"/>
      <c r="TSQ31" s="10"/>
      <c r="TSR31" s="10"/>
      <c r="TSS31" s="10"/>
      <c r="TST31" s="10"/>
      <c r="TSU31" s="10"/>
      <c r="TSV31" s="10"/>
      <c r="TSW31" s="10"/>
      <c r="TSX31" s="10"/>
      <c r="TSY31" s="10"/>
      <c r="TSZ31" s="10"/>
      <c r="TTA31" s="10"/>
      <c r="TTB31" s="10"/>
      <c r="TTC31" s="10"/>
      <c r="TTD31" s="10"/>
      <c r="TTE31" s="10"/>
      <c r="TTF31" s="10"/>
      <c r="TTG31" s="10"/>
      <c r="TTH31" s="10"/>
      <c r="TTI31" s="10"/>
      <c r="TTJ31" s="10"/>
      <c r="TTK31" s="10"/>
      <c r="TTL31" s="10"/>
      <c r="TTM31" s="10"/>
      <c r="TTN31" s="10"/>
      <c r="TTO31" s="10"/>
      <c r="TTP31" s="10"/>
      <c r="TTQ31" s="10"/>
      <c r="TTR31" s="10"/>
      <c r="TTS31" s="10"/>
      <c r="TTT31" s="10"/>
      <c r="TTU31" s="10"/>
      <c r="TTV31" s="10"/>
      <c r="TTW31" s="10"/>
      <c r="TTX31" s="10"/>
      <c r="TTY31" s="10"/>
      <c r="TTZ31" s="10"/>
      <c r="TUA31" s="10"/>
      <c r="TUB31" s="10"/>
      <c r="TUC31" s="10"/>
      <c r="TUD31" s="10"/>
      <c r="TUE31" s="10"/>
      <c r="TUF31" s="10"/>
      <c r="TUG31" s="10"/>
      <c r="TUH31" s="10"/>
      <c r="TUI31" s="10"/>
      <c r="TUJ31" s="10"/>
      <c r="TUK31" s="10"/>
      <c r="TUL31" s="10"/>
      <c r="TUM31" s="10"/>
      <c r="TUN31" s="10"/>
      <c r="TUO31" s="10"/>
      <c r="TUP31" s="10"/>
      <c r="TUQ31" s="10"/>
      <c r="TUR31" s="10"/>
      <c r="TUS31" s="10"/>
      <c r="TUT31" s="10"/>
      <c r="TUU31" s="10"/>
      <c r="TUV31" s="10"/>
      <c r="TUW31" s="10"/>
      <c r="TUX31" s="10"/>
      <c r="TUY31" s="10"/>
      <c r="TUZ31" s="10"/>
      <c r="TVA31" s="10"/>
      <c r="TVB31" s="10"/>
      <c r="TVC31" s="10"/>
      <c r="TVD31" s="10"/>
      <c r="TVE31" s="10"/>
      <c r="TVF31" s="10"/>
      <c r="TVG31" s="10"/>
      <c r="TVH31" s="10"/>
      <c r="TVI31" s="10"/>
      <c r="TVJ31" s="10"/>
      <c r="TVK31" s="10"/>
      <c r="TVL31" s="10"/>
      <c r="TVM31" s="10"/>
      <c r="TVN31" s="10"/>
      <c r="TVO31" s="10"/>
      <c r="TVP31" s="10"/>
      <c r="TVQ31" s="10"/>
      <c r="TVR31" s="10"/>
      <c r="TVS31" s="10"/>
      <c r="TVT31" s="10"/>
      <c r="TVU31" s="10"/>
      <c r="TVV31" s="10"/>
      <c r="TVW31" s="10"/>
      <c r="TVX31" s="10"/>
      <c r="TVY31" s="10"/>
      <c r="TVZ31" s="10"/>
      <c r="TWA31" s="10"/>
      <c r="TWB31" s="10"/>
      <c r="TWC31" s="10"/>
      <c r="TWD31" s="10"/>
      <c r="TWE31" s="10"/>
      <c r="TWF31" s="10"/>
      <c r="TWG31" s="10"/>
      <c r="TWH31" s="10"/>
      <c r="TWI31" s="10"/>
      <c r="TWJ31" s="10"/>
      <c r="TWK31" s="10"/>
      <c r="TWL31" s="10"/>
      <c r="TWM31" s="10"/>
      <c r="TWN31" s="10"/>
      <c r="TWO31" s="10"/>
      <c r="TWP31" s="10"/>
      <c r="TWQ31" s="10"/>
      <c r="TWR31" s="10"/>
      <c r="TWS31" s="10"/>
      <c r="TWT31" s="10"/>
      <c r="TWU31" s="10"/>
      <c r="TWV31" s="10"/>
      <c r="TWW31" s="10"/>
      <c r="TWX31" s="10"/>
      <c r="TWY31" s="10"/>
      <c r="TWZ31" s="10"/>
      <c r="TXA31" s="10"/>
      <c r="TXB31" s="10"/>
      <c r="TXC31" s="10"/>
      <c r="TXD31" s="10"/>
      <c r="TXE31" s="10"/>
      <c r="TXF31" s="10"/>
      <c r="TXG31" s="10"/>
      <c r="TXH31" s="10"/>
      <c r="TXI31" s="10"/>
      <c r="TXJ31" s="10"/>
      <c r="TXK31" s="10"/>
      <c r="TXL31" s="10"/>
      <c r="TXM31" s="10"/>
      <c r="TXN31" s="10"/>
      <c r="TXO31" s="10"/>
      <c r="TXP31" s="10"/>
      <c r="TXQ31" s="10"/>
      <c r="TXR31" s="10"/>
      <c r="TXS31" s="10"/>
      <c r="TXT31" s="10"/>
      <c r="TXU31" s="10"/>
      <c r="TXV31" s="10"/>
      <c r="TXW31" s="10"/>
      <c r="TXX31" s="10"/>
      <c r="TXY31" s="10"/>
      <c r="TXZ31" s="10"/>
      <c r="TYA31" s="10"/>
      <c r="TYB31" s="10"/>
      <c r="TYC31" s="10"/>
      <c r="TYD31" s="10"/>
      <c r="TYE31" s="10"/>
      <c r="TYF31" s="10"/>
      <c r="TYG31" s="10"/>
      <c r="TYH31" s="10"/>
      <c r="TYI31" s="10"/>
      <c r="TYJ31" s="10"/>
      <c r="TYK31" s="10"/>
      <c r="TYL31" s="10"/>
      <c r="TYM31" s="10"/>
      <c r="TYN31" s="10"/>
      <c r="TYO31" s="10"/>
      <c r="TYP31" s="10"/>
      <c r="TYQ31" s="10"/>
      <c r="TYR31" s="10"/>
      <c r="TYS31" s="10"/>
      <c r="TYT31" s="10"/>
      <c r="TYU31" s="10"/>
      <c r="TYV31" s="10"/>
      <c r="TYW31" s="10"/>
      <c r="TYX31" s="10"/>
      <c r="TYY31" s="10"/>
      <c r="TYZ31" s="10"/>
      <c r="TZA31" s="10"/>
      <c r="TZB31" s="10"/>
      <c r="TZC31" s="10"/>
      <c r="TZD31" s="10"/>
      <c r="TZE31" s="10"/>
      <c r="TZF31" s="10"/>
      <c r="TZG31" s="10"/>
      <c r="TZH31" s="10"/>
      <c r="TZI31" s="10"/>
      <c r="TZJ31" s="10"/>
      <c r="TZK31" s="10"/>
      <c r="TZL31" s="10"/>
      <c r="TZM31" s="10"/>
      <c r="TZN31" s="10"/>
      <c r="TZO31" s="10"/>
      <c r="TZP31" s="10"/>
      <c r="TZQ31" s="10"/>
      <c r="TZR31" s="10"/>
      <c r="TZS31" s="10"/>
      <c r="TZT31" s="10"/>
      <c r="TZU31" s="10"/>
      <c r="TZV31" s="10"/>
      <c r="TZW31" s="10"/>
      <c r="TZX31" s="10"/>
      <c r="TZY31" s="10"/>
      <c r="TZZ31" s="10"/>
      <c r="UAA31" s="10"/>
      <c r="UAB31" s="10"/>
      <c r="UAC31" s="10"/>
      <c r="UAD31" s="10"/>
      <c r="UAE31" s="10"/>
      <c r="UAF31" s="10"/>
      <c r="UAG31" s="10"/>
      <c r="UAH31" s="10"/>
      <c r="UAI31" s="10"/>
      <c r="UAJ31" s="10"/>
      <c r="UAK31" s="10"/>
      <c r="UAL31" s="10"/>
      <c r="UAM31" s="10"/>
      <c r="UAN31" s="10"/>
      <c r="UAO31" s="10"/>
      <c r="UAP31" s="10"/>
      <c r="UAQ31" s="10"/>
      <c r="UAR31" s="10"/>
      <c r="UAS31" s="10"/>
      <c r="UAT31" s="10"/>
      <c r="UAU31" s="10"/>
      <c r="UAV31" s="10"/>
      <c r="UAW31" s="10"/>
      <c r="UAX31" s="10"/>
      <c r="UAY31" s="10"/>
      <c r="UAZ31" s="10"/>
      <c r="UBA31" s="10"/>
      <c r="UBB31" s="10"/>
      <c r="UBC31" s="10"/>
      <c r="UBD31" s="10"/>
      <c r="UBE31" s="10"/>
      <c r="UBF31" s="10"/>
      <c r="UBG31" s="10"/>
      <c r="UBH31" s="10"/>
      <c r="UBI31" s="10"/>
      <c r="UBJ31" s="10"/>
      <c r="UBK31" s="10"/>
      <c r="UBL31" s="10"/>
      <c r="UBM31" s="10"/>
      <c r="UBN31" s="10"/>
      <c r="UBO31" s="10"/>
      <c r="UBP31" s="10"/>
      <c r="UBQ31" s="10"/>
      <c r="UBR31" s="10"/>
      <c r="UBS31" s="10"/>
      <c r="UBT31" s="10"/>
      <c r="UBU31" s="10"/>
      <c r="UBV31" s="10"/>
      <c r="UBW31" s="10"/>
      <c r="UBX31" s="10"/>
      <c r="UBY31" s="10"/>
      <c r="UBZ31" s="10"/>
      <c r="UCA31" s="10"/>
      <c r="UCB31" s="10"/>
      <c r="UCC31" s="10"/>
      <c r="UCD31" s="10"/>
      <c r="UCE31" s="10"/>
      <c r="UCF31" s="10"/>
      <c r="UCG31" s="10"/>
      <c r="UCH31" s="10"/>
      <c r="UCI31" s="10"/>
      <c r="UCJ31" s="10"/>
      <c r="UCK31" s="10"/>
      <c r="UCL31" s="10"/>
      <c r="UCM31" s="10"/>
      <c r="UCN31" s="10"/>
      <c r="UCO31" s="10"/>
      <c r="UCP31" s="10"/>
      <c r="UCQ31" s="10"/>
      <c r="UCR31" s="10"/>
      <c r="UCS31" s="10"/>
      <c r="UCT31" s="10"/>
      <c r="UCU31" s="10"/>
      <c r="UCV31" s="10"/>
      <c r="UCW31" s="10"/>
      <c r="UCX31" s="10"/>
      <c r="UCY31" s="10"/>
      <c r="UCZ31" s="10"/>
      <c r="UDA31" s="10"/>
      <c r="UDB31" s="10"/>
      <c r="UDC31" s="10"/>
      <c r="UDD31" s="10"/>
      <c r="UDE31" s="10"/>
      <c r="UDF31" s="10"/>
      <c r="UDG31" s="10"/>
      <c r="UDH31" s="10"/>
      <c r="UDI31" s="10"/>
      <c r="UDJ31" s="10"/>
      <c r="UDK31" s="10"/>
      <c r="UDL31" s="10"/>
      <c r="UDM31" s="10"/>
      <c r="UDN31" s="10"/>
      <c r="UDO31" s="10"/>
      <c r="UDP31" s="10"/>
      <c r="UDQ31" s="10"/>
      <c r="UDR31" s="10"/>
      <c r="UDS31" s="10"/>
      <c r="UDT31" s="10"/>
      <c r="UDU31" s="10"/>
      <c r="UDV31" s="10"/>
      <c r="UDW31" s="10"/>
      <c r="UDX31" s="10"/>
      <c r="UDY31" s="10"/>
      <c r="UDZ31" s="10"/>
      <c r="UEA31" s="10"/>
      <c r="UEB31" s="10"/>
      <c r="UEC31" s="10"/>
      <c r="UED31" s="10"/>
      <c r="UEE31" s="10"/>
      <c r="UEF31" s="10"/>
      <c r="UEG31" s="10"/>
      <c r="UEH31" s="10"/>
      <c r="UEI31" s="10"/>
      <c r="UEJ31" s="10"/>
      <c r="UEK31" s="10"/>
      <c r="UEL31" s="10"/>
      <c r="UEM31" s="10"/>
      <c r="UEN31" s="10"/>
      <c r="UEO31" s="10"/>
      <c r="UEP31" s="10"/>
      <c r="UEQ31" s="10"/>
      <c r="UER31" s="10"/>
      <c r="UES31" s="10"/>
      <c r="UET31" s="10"/>
      <c r="UEU31" s="10"/>
      <c r="UEV31" s="10"/>
      <c r="UEW31" s="10"/>
      <c r="UEX31" s="10"/>
      <c r="UEY31" s="10"/>
      <c r="UEZ31" s="10"/>
      <c r="UFA31" s="10"/>
      <c r="UFB31" s="10"/>
      <c r="UFC31" s="10"/>
      <c r="UFD31" s="10"/>
      <c r="UFE31" s="10"/>
      <c r="UFF31" s="10"/>
      <c r="UFG31" s="10"/>
      <c r="UFH31" s="10"/>
      <c r="UFI31" s="10"/>
      <c r="UFJ31" s="10"/>
      <c r="UFK31" s="10"/>
      <c r="UFL31" s="10"/>
      <c r="UFM31" s="10"/>
      <c r="UFN31" s="10"/>
      <c r="UFO31" s="10"/>
      <c r="UFP31" s="10"/>
      <c r="UFQ31" s="10"/>
      <c r="UFR31" s="10"/>
      <c r="UFS31" s="10"/>
      <c r="UFT31" s="10"/>
      <c r="UFU31" s="10"/>
      <c r="UFV31" s="10"/>
      <c r="UFW31" s="10"/>
      <c r="UFX31" s="10"/>
      <c r="UFY31" s="10"/>
      <c r="UFZ31" s="10"/>
      <c r="UGA31" s="10"/>
      <c r="UGB31" s="10"/>
      <c r="UGC31" s="10"/>
      <c r="UGD31" s="10"/>
      <c r="UGE31" s="10"/>
      <c r="UGF31" s="10"/>
      <c r="UGG31" s="10"/>
      <c r="UGH31" s="10"/>
      <c r="UGI31" s="10"/>
      <c r="UGJ31" s="10"/>
      <c r="UGK31" s="10"/>
      <c r="UGL31" s="10"/>
      <c r="UGM31" s="10"/>
      <c r="UGN31" s="10"/>
      <c r="UGO31" s="10"/>
      <c r="UGP31" s="10"/>
      <c r="UGQ31" s="10"/>
      <c r="UGR31" s="10"/>
      <c r="UGS31" s="10"/>
      <c r="UGT31" s="10"/>
      <c r="UGU31" s="10"/>
      <c r="UGV31" s="10"/>
      <c r="UGW31" s="10"/>
      <c r="UGX31" s="10"/>
      <c r="UGY31" s="10"/>
      <c r="UGZ31" s="10"/>
      <c r="UHA31" s="10"/>
      <c r="UHB31" s="10"/>
      <c r="UHC31" s="10"/>
      <c r="UHD31" s="10"/>
      <c r="UHE31" s="10"/>
      <c r="UHF31" s="10"/>
      <c r="UHG31" s="10"/>
      <c r="UHH31" s="10"/>
      <c r="UHI31" s="10"/>
      <c r="UHJ31" s="10"/>
      <c r="UHK31" s="10"/>
      <c r="UHL31" s="10"/>
      <c r="UHM31" s="10"/>
      <c r="UHN31" s="10"/>
      <c r="UHO31" s="10"/>
      <c r="UHP31" s="10"/>
      <c r="UHQ31" s="10"/>
      <c r="UHR31" s="10"/>
      <c r="UHS31" s="10"/>
      <c r="UHT31" s="10"/>
      <c r="UHU31" s="10"/>
      <c r="UHV31" s="10"/>
      <c r="UHW31" s="10"/>
      <c r="UHX31" s="10"/>
      <c r="UHY31" s="10"/>
      <c r="UHZ31" s="10"/>
      <c r="UIA31" s="10"/>
      <c r="UIB31" s="10"/>
      <c r="UIC31" s="10"/>
      <c r="UID31" s="10"/>
      <c r="UIE31" s="10"/>
      <c r="UIF31" s="10"/>
      <c r="UIG31" s="10"/>
      <c r="UIH31" s="10"/>
      <c r="UII31" s="10"/>
      <c r="UIJ31" s="10"/>
      <c r="UIK31" s="10"/>
      <c r="UIL31" s="10"/>
      <c r="UIM31" s="10"/>
      <c r="UIN31" s="10"/>
      <c r="UIO31" s="10"/>
      <c r="UIP31" s="10"/>
      <c r="UIQ31" s="10"/>
      <c r="UIR31" s="10"/>
      <c r="UIS31" s="10"/>
      <c r="UIT31" s="10"/>
      <c r="UIU31" s="10"/>
      <c r="UIV31" s="10"/>
      <c r="UIW31" s="10"/>
      <c r="UIX31" s="10"/>
      <c r="UIY31" s="10"/>
      <c r="UIZ31" s="10"/>
      <c r="UJA31" s="10"/>
      <c r="UJB31" s="10"/>
      <c r="UJC31" s="10"/>
      <c r="UJD31" s="10"/>
      <c r="UJE31" s="10"/>
      <c r="UJF31" s="10"/>
      <c r="UJG31" s="10"/>
      <c r="UJH31" s="10"/>
      <c r="UJI31" s="10"/>
      <c r="UJJ31" s="10"/>
      <c r="UJK31" s="10"/>
      <c r="UJL31" s="10"/>
      <c r="UJM31" s="10"/>
      <c r="UJN31" s="10"/>
      <c r="UJO31" s="10"/>
      <c r="UJP31" s="10"/>
      <c r="UJQ31" s="10"/>
      <c r="UJR31" s="10"/>
      <c r="UJS31" s="10"/>
      <c r="UJT31" s="10"/>
      <c r="UJU31" s="10"/>
      <c r="UJV31" s="10"/>
      <c r="UJW31" s="10"/>
      <c r="UJX31" s="10"/>
      <c r="UJY31" s="10"/>
      <c r="UJZ31" s="10"/>
      <c r="UKA31" s="10"/>
      <c r="UKB31" s="10"/>
      <c r="UKC31" s="10"/>
      <c r="UKD31" s="10"/>
      <c r="UKE31" s="10"/>
      <c r="UKF31" s="10"/>
      <c r="UKG31" s="10"/>
      <c r="UKH31" s="10"/>
      <c r="UKI31" s="10"/>
      <c r="UKJ31" s="10"/>
      <c r="UKK31" s="10"/>
      <c r="UKL31" s="10"/>
      <c r="UKM31" s="10"/>
      <c r="UKN31" s="10"/>
      <c r="UKO31" s="10"/>
      <c r="UKP31" s="10"/>
      <c r="UKQ31" s="10"/>
      <c r="UKR31" s="10"/>
      <c r="UKS31" s="10"/>
      <c r="UKT31" s="10"/>
      <c r="UKU31" s="10"/>
      <c r="UKV31" s="10"/>
      <c r="UKW31" s="10"/>
      <c r="UKX31" s="10"/>
      <c r="UKY31" s="10"/>
      <c r="UKZ31" s="10"/>
      <c r="ULA31" s="10"/>
      <c r="ULB31" s="10"/>
      <c r="ULC31" s="10"/>
      <c r="ULD31" s="10"/>
      <c r="ULE31" s="10"/>
      <c r="ULF31" s="10"/>
      <c r="ULG31" s="10"/>
      <c r="ULH31" s="10"/>
      <c r="ULI31" s="10"/>
      <c r="ULJ31" s="10"/>
      <c r="ULK31" s="10"/>
      <c r="ULL31" s="10"/>
      <c r="ULM31" s="10"/>
      <c r="ULN31" s="10"/>
      <c r="ULO31" s="10"/>
      <c r="ULP31" s="10"/>
      <c r="ULQ31" s="10"/>
      <c r="ULR31" s="10"/>
      <c r="ULS31" s="10"/>
      <c r="ULT31" s="10"/>
      <c r="ULU31" s="10"/>
      <c r="ULV31" s="10"/>
      <c r="ULW31" s="10"/>
      <c r="ULX31" s="10"/>
      <c r="ULY31" s="10"/>
      <c r="ULZ31" s="10"/>
      <c r="UMA31" s="10"/>
      <c r="UMB31" s="10"/>
      <c r="UMC31" s="10"/>
      <c r="UMD31" s="10"/>
      <c r="UME31" s="10"/>
      <c r="UMF31" s="10"/>
      <c r="UMG31" s="10"/>
      <c r="UMH31" s="10"/>
      <c r="UMI31" s="10"/>
      <c r="UMJ31" s="10"/>
      <c r="UMK31" s="10"/>
      <c r="UML31" s="10"/>
      <c r="UMM31" s="10"/>
      <c r="UMN31" s="10"/>
      <c r="UMO31" s="10"/>
      <c r="UMP31" s="10"/>
      <c r="UMQ31" s="10"/>
      <c r="UMR31" s="10"/>
      <c r="UMS31" s="10"/>
      <c r="UMT31" s="10"/>
      <c r="UMU31" s="10"/>
      <c r="UMV31" s="10"/>
      <c r="UMW31" s="10"/>
      <c r="UMX31" s="10"/>
      <c r="UMY31" s="10"/>
      <c r="UMZ31" s="10"/>
      <c r="UNA31" s="10"/>
      <c r="UNB31" s="10"/>
      <c r="UNC31" s="10"/>
      <c r="UND31" s="10"/>
      <c r="UNE31" s="10"/>
      <c r="UNF31" s="10"/>
      <c r="UNG31" s="10"/>
      <c r="UNH31" s="10"/>
      <c r="UNI31" s="10"/>
      <c r="UNJ31" s="10"/>
      <c r="UNK31" s="10"/>
      <c r="UNL31" s="10"/>
      <c r="UNM31" s="10"/>
      <c r="UNN31" s="10"/>
      <c r="UNO31" s="10"/>
      <c r="UNP31" s="10"/>
      <c r="UNQ31" s="10"/>
      <c r="UNR31" s="10"/>
      <c r="UNS31" s="10"/>
      <c r="UNT31" s="10"/>
      <c r="UNU31" s="10"/>
      <c r="UNV31" s="10"/>
      <c r="UNW31" s="10"/>
      <c r="UNX31" s="10"/>
      <c r="UNY31" s="10"/>
      <c r="UNZ31" s="10"/>
      <c r="UOA31" s="10"/>
      <c r="UOB31" s="10"/>
      <c r="UOC31" s="10"/>
      <c r="UOD31" s="10"/>
      <c r="UOE31" s="10"/>
      <c r="UOF31" s="10"/>
      <c r="UOG31" s="10"/>
      <c r="UOH31" s="10"/>
      <c r="UOI31" s="10"/>
      <c r="UOJ31" s="10"/>
      <c r="UOK31" s="10"/>
      <c r="UOL31" s="10"/>
      <c r="UOM31" s="10"/>
      <c r="UON31" s="10"/>
      <c r="UOO31" s="10"/>
      <c r="UOP31" s="10"/>
      <c r="UOQ31" s="10"/>
      <c r="UOR31" s="10"/>
      <c r="UOS31" s="10"/>
      <c r="UOT31" s="10"/>
      <c r="UOU31" s="10"/>
      <c r="UOV31" s="10"/>
      <c r="UOW31" s="10"/>
      <c r="UOX31" s="10"/>
      <c r="UOY31" s="10"/>
      <c r="UOZ31" s="10"/>
      <c r="UPA31" s="10"/>
      <c r="UPB31" s="10"/>
      <c r="UPC31" s="10"/>
      <c r="UPD31" s="10"/>
      <c r="UPE31" s="10"/>
      <c r="UPF31" s="10"/>
      <c r="UPG31" s="10"/>
      <c r="UPH31" s="10"/>
      <c r="UPI31" s="10"/>
      <c r="UPJ31" s="10"/>
      <c r="UPK31" s="10"/>
      <c r="UPL31" s="10"/>
      <c r="UPM31" s="10"/>
      <c r="UPN31" s="10"/>
      <c r="UPO31" s="10"/>
      <c r="UPP31" s="10"/>
      <c r="UPQ31" s="10"/>
      <c r="UPR31" s="10"/>
      <c r="UPS31" s="10"/>
      <c r="UPT31" s="10"/>
      <c r="UPU31" s="10"/>
      <c r="UPV31" s="10"/>
      <c r="UPW31" s="10"/>
      <c r="UPX31" s="10"/>
      <c r="UPY31" s="10"/>
      <c r="UPZ31" s="10"/>
      <c r="UQA31" s="10"/>
      <c r="UQB31" s="10"/>
      <c r="UQC31" s="10"/>
      <c r="UQD31" s="10"/>
      <c r="UQE31" s="10"/>
      <c r="UQF31" s="10"/>
      <c r="UQG31" s="10"/>
      <c r="UQH31" s="10"/>
      <c r="UQI31" s="10"/>
      <c r="UQJ31" s="10"/>
      <c r="UQK31" s="10"/>
      <c r="UQL31" s="10"/>
      <c r="UQM31" s="10"/>
      <c r="UQN31" s="10"/>
      <c r="UQO31" s="10"/>
      <c r="UQP31" s="10"/>
      <c r="UQQ31" s="10"/>
      <c r="UQR31" s="10"/>
      <c r="UQS31" s="10"/>
      <c r="UQT31" s="10"/>
      <c r="UQU31" s="10"/>
      <c r="UQV31" s="10"/>
      <c r="UQW31" s="10"/>
      <c r="UQX31" s="10"/>
      <c r="UQY31" s="10"/>
      <c r="UQZ31" s="10"/>
      <c r="URA31" s="10"/>
      <c r="URB31" s="10"/>
      <c r="URC31" s="10"/>
      <c r="URD31" s="10"/>
      <c r="URE31" s="10"/>
      <c r="URF31" s="10"/>
      <c r="URG31" s="10"/>
      <c r="URH31" s="10"/>
      <c r="URI31" s="10"/>
      <c r="URJ31" s="10"/>
      <c r="URK31" s="10"/>
      <c r="URL31" s="10"/>
      <c r="URM31" s="10"/>
      <c r="URN31" s="10"/>
      <c r="URO31" s="10"/>
      <c r="URP31" s="10"/>
      <c r="URQ31" s="10"/>
      <c r="URR31" s="10"/>
      <c r="URS31" s="10"/>
      <c r="URT31" s="10"/>
      <c r="URU31" s="10"/>
      <c r="URV31" s="10"/>
      <c r="URW31" s="10"/>
      <c r="URX31" s="10"/>
      <c r="URY31" s="10"/>
      <c r="URZ31" s="10"/>
      <c r="USA31" s="10"/>
      <c r="USB31" s="10"/>
      <c r="USC31" s="10"/>
      <c r="USD31" s="10"/>
      <c r="USE31" s="10"/>
      <c r="USF31" s="10"/>
      <c r="USG31" s="10"/>
      <c r="USH31" s="10"/>
      <c r="USI31" s="10"/>
      <c r="USJ31" s="10"/>
      <c r="USK31" s="10"/>
      <c r="USL31" s="10"/>
      <c r="USM31" s="10"/>
      <c r="USN31" s="10"/>
      <c r="USO31" s="10"/>
      <c r="USP31" s="10"/>
      <c r="USQ31" s="10"/>
      <c r="USR31" s="10"/>
      <c r="USS31" s="10"/>
      <c r="UST31" s="10"/>
      <c r="USU31" s="10"/>
      <c r="USV31" s="10"/>
      <c r="USW31" s="10"/>
      <c r="USX31" s="10"/>
      <c r="USY31" s="10"/>
      <c r="USZ31" s="10"/>
      <c r="UTA31" s="10"/>
      <c r="UTB31" s="10"/>
      <c r="UTC31" s="10"/>
      <c r="UTD31" s="10"/>
      <c r="UTE31" s="10"/>
      <c r="UTF31" s="10"/>
      <c r="UTG31" s="10"/>
      <c r="UTH31" s="10"/>
      <c r="UTI31" s="10"/>
      <c r="UTJ31" s="10"/>
      <c r="UTK31" s="10"/>
      <c r="UTL31" s="10"/>
      <c r="UTM31" s="10"/>
      <c r="UTN31" s="10"/>
      <c r="UTO31" s="10"/>
      <c r="UTP31" s="10"/>
      <c r="UTQ31" s="10"/>
      <c r="UTR31" s="10"/>
      <c r="UTS31" s="10"/>
      <c r="UTT31" s="10"/>
      <c r="UTU31" s="10"/>
      <c r="UTV31" s="10"/>
      <c r="UTW31" s="10"/>
      <c r="UTX31" s="10"/>
      <c r="UTY31" s="10"/>
      <c r="UTZ31" s="10"/>
      <c r="UUA31" s="10"/>
      <c r="UUB31" s="10"/>
      <c r="UUC31" s="10"/>
      <c r="UUD31" s="10"/>
      <c r="UUE31" s="10"/>
      <c r="UUF31" s="10"/>
      <c r="UUG31" s="10"/>
      <c r="UUH31" s="10"/>
      <c r="UUI31" s="10"/>
      <c r="UUJ31" s="10"/>
      <c r="UUK31" s="10"/>
      <c r="UUL31" s="10"/>
      <c r="UUM31" s="10"/>
      <c r="UUN31" s="10"/>
      <c r="UUO31" s="10"/>
      <c r="UUP31" s="10"/>
      <c r="UUQ31" s="10"/>
      <c r="UUR31" s="10"/>
      <c r="UUS31" s="10"/>
      <c r="UUT31" s="10"/>
      <c r="UUU31" s="10"/>
      <c r="UUV31" s="10"/>
      <c r="UUW31" s="10"/>
      <c r="UUX31" s="10"/>
      <c r="UUY31" s="10"/>
      <c r="UUZ31" s="10"/>
      <c r="UVA31" s="10"/>
      <c r="UVB31" s="10"/>
      <c r="UVC31" s="10"/>
      <c r="UVD31" s="10"/>
      <c r="UVE31" s="10"/>
      <c r="UVF31" s="10"/>
      <c r="UVG31" s="10"/>
      <c r="UVH31" s="10"/>
      <c r="UVI31" s="10"/>
      <c r="UVJ31" s="10"/>
      <c r="UVK31" s="10"/>
      <c r="UVL31" s="10"/>
      <c r="UVM31" s="10"/>
      <c r="UVN31" s="10"/>
      <c r="UVO31" s="10"/>
      <c r="UVP31" s="10"/>
      <c r="UVQ31" s="10"/>
      <c r="UVR31" s="10"/>
      <c r="UVS31" s="10"/>
      <c r="UVT31" s="10"/>
      <c r="UVU31" s="10"/>
      <c r="UVV31" s="10"/>
      <c r="UVW31" s="10"/>
      <c r="UVX31" s="10"/>
      <c r="UVY31" s="10"/>
      <c r="UVZ31" s="10"/>
      <c r="UWA31" s="10"/>
      <c r="UWB31" s="10"/>
      <c r="UWC31" s="10"/>
      <c r="UWD31" s="10"/>
      <c r="UWE31" s="10"/>
      <c r="UWF31" s="10"/>
      <c r="UWG31" s="10"/>
      <c r="UWH31" s="10"/>
      <c r="UWI31" s="10"/>
      <c r="UWJ31" s="10"/>
      <c r="UWK31" s="10"/>
      <c r="UWL31" s="10"/>
      <c r="UWM31" s="10"/>
      <c r="UWN31" s="10"/>
      <c r="UWO31" s="10"/>
      <c r="UWP31" s="10"/>
      <c r="UWQ31" s="10"/>
      <c r="UWR31" s="10"/>
      <c r="UWS31" s="10"/>
      <c r="UWT31" s="10"/>
      <c r="UWU31" s="10"/>
      <c r="UWV31" s="10"/>
      <c r="UWW31" s="10"/>
      <c r="UWX31" s="10"/>
      <c r="UWY31" s="10"/>
      <c r="UWZ31" s="10"/>
      <c r="UXA31" s="10"/>
      <c r="UXB31" s="10"/>
      <c r="UXC31" s="10"/>
      <c r="UXD31" s="10"/>
      <c r="UXE31" s="10"/>
      <c r="UXF31" s="10"/>
      <c r="UXG31" s="10"/>
      <c r="UXH31" s="10"/>
      <c r="UXI31" s="10"/>
      <c r="UXJ31" s="10"/>
      <c r="UXK31" s="10"/>
      <c r="UXL31" s="10"/>
      <c r="UXM31" s="10"/>
      <c r="UXN31" s="10"/>
      <c r="UXO31" s="10"/>
      <c r="UXP31" s="10"/>
      <c r="UXQ31" s="10"/>
      <c r="UXR31" s="10"/>
      <c r="UXS31" s="10"/>
      <c r="UXT31" s="10"/>
      <c r="UXU31" s="10"/>
      <c r="UXV31" s="10"/>
      <c r="UXW31" s="10"/>
      <c r="UXX31" s="10"/>
      <c r="UXY31" s="10"/>
      <c r="UXZ31" s="10"/>
      <c r="UYA31" s="10"/>
      <c r="UYB31" s="10"/>
      <c r="UYC31" s="10"/>
      <c r="UYD31" s="10"/>
      <c r="UYE31" s="10"/>
      <c r="UYF31" s="10"/>
      <c r="UYG31" s="10"/>
      <c r="UYH31" s="10"/>
      <c r="UYI31" s="10"/>
      <c r="UYJ31" s="10"/>
      <c r="UYK31" s="10"/>
      <c r="UYL31" s="10"/>
      <c r="UYM31" s="10"/>
      <c r="UYN31" s="10"/>
      <c r="UYO31" s="10"/>
      <c r="UYP31" s="10"/>
      <c r="UYQ31" s="10"/>
      <c r="UYR31" s="10"/>
      <c r="UYS31" s="10"/>
      <c r="UYT31" s="10"/>
      <c r="UYU31" s="10"/>
      <c r="UYV31" s="10"/>
      <c r="UYW31" s="10"/>
      <c r="UYX31" s="10"/>
      <c r="UYY31" s="10"/>
      <c r="UYZ31" s="10"/>
      <c r="UZA31" s="10"/>
      <c r="UZB31" s="10"/>
      <c r="UZC31" s="10"/>
      <c r="UZD31" s="10"/>
      <c r="UZE31" s="10"/>
      <c r="UZF31" s="10"/>
      <c r="UZG31" s="10"/>
      <c r="UZH31" s="10"/>
      <c r="UZI31" s="10"/>
      <c r="UZJ31" s="10"/>
      <c r="UZK31" s="10"/>
      <c r="UZL31" s="10"/>
      <c r="UZM31" s="10"/>
      <c r="UZN31" s="10"/>
      <c r="UZO31" s="10"/>
      <c r="UZP31" s="10"/>
      <c r="UZQ31" s="10"/>
      <c r="UZR31" s="10"/>
      <c r="UZS31" s="10"/>
      <c r="UZT31" s="10"/>
      <c r="UZU31" s="10"/>
      <c r="UZV31" s="10"/>
      <c r="UZW31" s="10"/>
      <c r="UZX31" s="10"/>
      <c r="UZY31" s="10"/>
      <c r="UZZ31" s="10"/>
      <c r="VAA31" s="10"/>
      <c r="VAB31" s="10"/>
      <c r="VAC31" s="10"/>
      <c r="VAD31" s="10"/>
      <c r="VAE31" s="10"/>
      <c r="VAF31" s="10"/>
      <c r="VAG31" s="10"/>
      <c r="VAH31" s="10"/>
      <c r="VAI31" s="10"/>
      <c r="VAJ31" s="10"/>
      <c r="VAK31" s="10"/>
      <c r="VAL31" s="10"/>
      <c r="VAM31" s="10"/>
      <c r="VAN31" s="10"/>
      <c r="VAO31" s="10"/>
      <c r="VAP31" s="10"/>
      <c r="VAQ31" s="10"/>
      <c r="VAR31" s="10"/>
      <c r="VAS31" s="10"/>
      <c r="VAT31" s="10"/>
      <c r="VAU31" s="10"/>
      <c r="VAV31" s="10"/>
      <c r="VAW31" s="10"/>
      <c r="VAX31" s="10"/>
      <c r="VAY31" s="10"/>
      <c r="VAZ31" s="10"/>
      <c r="VBA31" s="10"/>
      <c r="VBB31" s="10"/>
      <c r="VBC31" s="10"/>
      <c r="VBD31" s="10"/>
      <c r="VBE31" s="10"/>
      <c r="VBF31" s="10"/>
      <c r="VBG31" s="10"/>
      <c r="VBH31" s="10"/>
      <c r="VBI31" s="10"/>
      <c r="VBJ31" s="10"/>
      <c r="VBK31" s="10"/>
      <c r="VBL31" s="10"/>
      <c r="VBM31" s="10"/>
      <c r="VBN31" s="10"/>
      <c r="VBO31" s="10"/>
      <c r="VBP31" s="10"/>
      <c r="VBQ31" s="10"/>
      <c r="VBR31" s="10"/>
      <c r="VBS31" s="10"/>
      <c r="VBT31" s="10"/>
      <c r="VBU31" s="10"/>
      <c r="VBV31" s="10"/>
      <c r="VBW31" s="10"/>
      <c r="VBX31" s="10"/>
      <c r="VBY31" s="10"/>
      <c r="VBZ31" s="10"/>
      <c r="VCA31" s="10"/>
      <c r="VCB31" s="10"/>
      <c r="VCC31" s="10"/>
      <c r="VCD31" s="10"/>
      <c r="VCE31" s="10"/>
      <c r="VCF31" s="10"/>
      <c r="VCG31" s="10"/>
      <c r="VCH31" s="10"/>
      <c r="VCI31" s="10"/>
      <c r="VCJ31" s="10"/>
      <c r="VCK31" s="10"/>
      <c r="VCL31" s="10"/>
      <c r="VCM31" s="10"/>
      <c r="VCN31" s="10"/>
      <c r="VCO31" s="10"/>
      <c r="VCP31" s="10"/>
      <c r="VCQ31" s="10"/>
      <c r="VCR31" s="10"/>
      <c r="VCS31" s="10"/>
      <c r="VCT31" s="10"/>
      <c r="VCU31" s="10"/>
      <c r="VCV31" s="10"/>
      <c r="VCW31" s="10"/>
      <c r="VCX31" s="10"/>
      <c r="VCY31" s="10"/>
      <c r="VCZ31" s="10"/>
      <c r="VDA31" s="10"/>
      <c r="VDB31" s="10"/>
      <c r="VDC31" s="10"/>
      <c r="VDD31" s="10"/>
      <c r="VDE31" s="10"/>
      <c r="VDF31" s="10"/>
      <c r="VDG31" s="10"/>
      <c r="VDH31" s="10"/>
      <c r="VDI31" s="10"/>
      <c r="VDJ31" s="10"/>
      <c r="VDK31" s="10"/>
      <c r="VDL31" s="10"/>
      <c r="VDM31" s="10"/>
      <c r="VDN31" s="10"/>
      <c r="VDO31" s="10"/>
      <c r="VDP31" s="10"/>
      <c r="VDQ31" s="10"/>
      <c r="VDR31" s="10"/>
      <c r="VDS31" s="10"/>
      <c r="VDT31" s="10"/>
      <c r="VDU31" s="10"/>
      <c r="VDV31" s="10"/>
      <c r="VDW31" s="10"/>
      <c r="VDX31" s="10"/>
      <c r="VDY31" s="10"/>
      <c r="VDZ31" s="10"/>
      <c r="VEA31" s="10"/>
      <c r="VEB31" s="10"/>
      <c r="VEC31" s="10"/>
      <c r="VED31" s="10"/>
      <c r="VEE31" s="10"/>
      <c r="VEF31" s="10"/>
      <c r="VEG31" s="10"/>
      <c r="VEH31" s="10"/>
      <c r="VEI31" s="10"/>
      <c r="VEJ31" s="10"/>
      <c r="VEK31" s="10"/>
      <c r="VEL31" s="10"/>
      <c r="VEM31" s="10"/>
      <c r="VEN31" s="10"/>
      <c r="VEO31" s="10"/>
      <c r="VEP31" s="10"/>
      <c r="VEQ31" s="10"/>
      <c r="VER31" s="10"/>
      <c r="VES31" s="10"/>
      <c r="VET31" s="10"/>
      <c r="VEU31" s="10"/>
      <c r="VEV31" s="10"/>
      <c r="VEW31" s="10"/>
      <c r="VEX31" s="10"/>
      <c r="VEY31" s="10"/>
      <c r="VEZ31" s="10"/>
      <c r="VFA31" s="10"/>
      <c r="VFB31" s="10"/>
      <c r="VFC31" s="10"/>
      <c r="VFD31" s="10"/>
      <c r="VFE31" s="10"/>
      <c r="VFF31" s="10"/>
      <c r="VFG31" s="10"/>
      <c r="VFH31" s="10"/>
      <c r="VFI31" s="10"/>
      <c r="VFJ31" s="10"/>
      <c r="VFK31" s="10"/>
      <c r="VFL31" s="10"/>
      <c r="VFM31" s="10"/>
      <c r="VFN31" s="10"/>
      <c r="VFO31" s="10"/>
      <c r="VFP31" s="10"/>
      <c r="VFQ31" s="10"/>
      <c r="VFR31" s="10"/>
      <c r="VFS31" s="10"/>
      <c r="VFT31" s="10"/>
      <c r="VFU31" s="10"/>
      <c r="VFV31" s="10"/>
      <c r="VFW31" s="10"/>
      <c r="VFX31" s="10"/>
      <c r="VFY31" s="10"/>
      <c r="VFZ31" s="10"/>
      <c r="VGA31" s="10"/>
      <c r="VGB31" s="10"/>
      <c r="VGC31" s="10"/>
      <c r="VGD31" s="10"/>
      <c r="VGE31" s="10"/>
      <c r="VGF31" s="10"/>
      <c r="VGG31" s="10"/>
      <c r="VGH31" s="10"/>
      <c r="VGI31" s="10"/>
      <c r="VGJ31" s="10"/>
      <c r="VGK31" s="10"/>
      <c r="VGL31" s="10"/>
      <c r="VGM31" s="10"/>
      <c r="VGN31" s="10"/>
      <c r="VGO31" s="10"/>
      <c r="VGP31" s="10"/>
      <c r="VGQ31" s="10"/>
      <c r="VGR31" s="10"/>
      <c r="VGS31" s="10"/>
      <c r="VGT31" s="10"/>
      <c r="VGU31" s="10"/>
      <c r="VGV31" s="10"/>
      <c r="VGW31" s="10"/>
      <c r="VGX31" s="10"/>
      <c r="VGY31" s="10"/>
      <c r="VGZ31" s="10"/>
      <c r="VHA31" s="10"/>
      <c r="VHB31" s="10"/>
      <c r="VHC31" s="10"/>
      <c r="VHD31" s="10"/>
      <c r="VHE31" s="10"/>
      <c r="VHF31" s="10"/>
      <c r="VHG31" s="10"/>
      <c r="VHH31" s="10"/>
      <c r="VHI31" s="10"/>
      <c r="VHJ31" s="10"/>
      <c r="VHK31" s="10"/>
      <c r="VHL31" s="10"/>
      <c r="VHM31" s="10"/>
      <c r="VHN31" s="10"/>
      <c r="VHO31" s="10"/>
      <c r="VHP31" s="10"/>
      <c r="VHQ31" s="10"/>
      <c r="VHR31" s="10"/>
      <c r="VHS31" s="10"/>
      <c r="VHT31" s="10"/>
      <c r="VHU31" s="10"/>
      <c r="VHV31" s="10"/>
      <c r="VHW31" s="10"/>
      <c r="VHX31" s="10"/>
      <c r="VHY31" s="10"/>
      <c r="VHZ31" s="10"/>
      <c r="VIA31" s="10"/>
      <c r="VIB31" s="10"/>
      <c r="VIC31" s="10"/>
      <c r="VID31" s="10"/>
      <c r="VIE31" s="10"/>
      <c r="VIF31" s="10"/>
      <c r="VIG31" s="10"/>
      <c r="VIH31" s="10"/>
      <c r="VII31" s="10"/>
      <c r="VIJ31" s="10"/>
      <c r="VIK31" s="10"/>
      <c r="VIL31" s="10"/>
      <c r="VIM31" s="10"/>
      <c r="VIN31" s="10"/>
      <c r="VIO31" s="10"/>
      <c r="VIP31" s="10"/>
      <c r="VIQ31" s="10"/>
      <c r="VIR31" s="10"/>
      <c r="VIS31" s="10"/>
      <c r="VIT31" s="10"/>
      <c r="VIU31" s="10"/>
      <c r="VIV31" s="10"/>
      <c r="VIW31" s="10"/>
      <c r="VIX31" s="10"/>
      <c r="VIY31" s="10"/>
      <c r="VIZ31" s="10"/>
      <c r="VJA31" s="10"/>
      <c r="VJB31" s="10"/>
      <c r="VJC31" s="10"/>
      <c r="VJD31" s="10"/>
      <c r="VJE31" s="10"/>
      <c r="VJF31" s="10"/>
      <c r="VJG31" s="10"/>
      <c r="VJH31" s="10"/>
      <c r="VJI31" s="10"/>
      <c r="VJJ31" s="10"/>
      <c r="VJK31" s="10"/>
      <c r="VJL31" s="10"/>
      <c r="VJM31" s="10"/>
      <c r="VJN31" s="10"/>
      <c r="VJO31" s="10"/>
      <c r="VJP31" s="10"/>
      <c r="VJQ31" s="10"/>
      <c r="VJR31" s="10"/>
      <c r="VJS31" s="10"/>
      <c r="VJT31" s="10"/>
      <c r="VJU31" s="10"/>
      <c r="VJV31" s="10"/>
      <c r="VJW31" s="10"/>
      <c r="VJX31" s="10"/>
      <c r="VJY31" s="10"/>
      <c r="VJZ31" s="10"/>
      <c r="VKA31" s="10"/>
      <c r="VKB31" s="10"/>
      <c r="VKC31" s="10"/>
      <c r="VKD31" s="10"/>
      <c r="VKE31" s="10"/>
      <c r="VKF31" s="10"/>
      <c r="VKG31" s="10"/>
      <c r="VKH31" s="10"/>
      <c r="VKI31" s="10"/>
      <c r="VKJ31" s="10"/>
      <c r="VKK31" s="10"/>
      <c r="VKL31" s="10"/>
      <c r="VKM31" s="10"/>
      <c r="VKN31" s="10"/>
      <c r="VKO31" s="10"/>
      <c r="VKP31" s="10"/>
      <c r="VKQ31" s="10"/>
      <c r="VKR31" s="10"/>
      <c r="VKS31" s="10"/>
      <c r="VKT31" s="10"/>
      <c r="VKU31" s="10"/>
      <c r="VKV31" s="10"/>
      <c r="VKW31" s="10"/>
      <c r="VKX31" s="10"/>
      <c r="VKY31" s="10"/>
      <c r="VKZ31" s="10"/>
      <c r="VLA31" s="10"/>
      <c r="VLB31" s="10"/>
      <c r="VLC31" s="10"/>
      <c r="VLD31" s="10"/>
      <c r="VLE31" s="10"/>
      <c r="VLF31" s="10"/>
      <c r="VLG31" s="10"/>
      <c r="VLH31" s="10"/>
      <c r="VLI31" s="10"/>
      <c r="VLJ31" s="10"/>
      <c r="VLK31" s="10"/>
      <c r="VLL31" s="10"/>
      <c r="VLM31" s="10"/>
      <c r="VLN31" s="10"/>
      <c r="VLO31" s="10"/>
      <c r="VLP31" s="10"/>
      <c r="VLQ31" s="10"/>
      <c r="VLR31" s="10"/>
      <c r="VLS31" s="10"/>
      <c r="VLT31" s="10"/>
      <c r="VLU31" s="10"/>
      <c r="VLV31" s="10"/>
      <c r="VLW31" s="10"/>
      <c r="VLX31" s="10"/>
      <c r="VLY31" s="10"/>
      <c r="VLZ31" s="10"/>
      <c r="VMA31" s="10"/>
      <c r="VMB31" s="10"/>
      <c r="VMC31" s="10"/>
      <c r="VMD31" s="10"/>
      <c r="VME31" s="10"/>
      <c r="VMF31" s="10"/>
      <c r="VMG31" s="10"/>
      <c r="VMH31" s="10"/>
      <c r="VMI31" s="10"/>
      <c r="VMJ31" s="10"/>
      <c r="VMK31" s="10"/>
      <c r="VML31" s="10"/>
      <c r="VMM31" s="10"/>
      <c r="VMN31" s="10"/>
      <c r="VMO31" s="10"/>
      <c r="VMP31" s="10"/>
      <c r="VMQ31" s="10"/>
      <c r="VMR31" s="10"/>
      <c r="VMS31" s="10"/>
      <c r="VMT31" s="10"/>
      <c r="VMU31" s="10"/>
      <c r="VMV31" s="10"/>
      <c r="VMW31" s="10"/>
      <c r="VMX31" s="10"/>
      <c r="VMY31" s="10"/>
      <c r="VMZ31" s="10"/>
      <c r="VNA31" s="10"/>
      <c r="VNB31" s="10"/>
      <c r="VNC31" s="10"/>
      <c r="VND31" s="10"/>
      <c r="VNE31" s="10"/>
      <c r="VNF31" s="10"/>
      <c r="VNG31" s="10"/>
      <c r="VNH31" s="10"/>
      <c r="VNI31" s="10"/>
      <c r="VNJ31" s="10"/>
      <c r="VNK31" s="10"/>
      <c r="VNL31" s="10"/>
      <c r="VNM31" s="10"/>
      <c r="VNN31" s="10"/>
      <c r="VNO31" s="10"/>
      <c r="VNP31" s="10"/>
      <c r="VNQ31" s="10"/>
      <c r="VNR31" s="10"/>
      <c r="VNS31" s="10"/>
      <c r="VNT31" s="10"/>
      <c r="VNU31" s="10"/>
      <c r="VNV31" s="10"/>
      <c r="VNW31" s="10"/>
      <c r="VNX31" s="10"/>
      <c r="VNY31" s="10"/>
      <c r="VNZ31" s="10"/>
      <c r="VOA31" s="10"/>
      <c r="VOB31" s="10"/>
      <c r="VOC31" s="10"/>
      <c r="VOD31" s="10"/>
      <c r="VOE31" s="10"/>
      <c r="VOF31" s="10"/>
      <c r="VOG31" s="10"/>
      <c r="VOH31" s="10"/>
      <c r="VOI31" s="10"/>
      <c r="VOJ31" s="10"/>
      <c r="VOK31" s="10"/>
      <c r="VOL31" s="10"/>
      <c r="VOM31" s="10"/>
      <c r="VON31" s="10"/>
      <c r="VOO31" s="10"/>
      <c r="VOP31" s="10"/>
      <c r="VOQ31" s="10"/>
      <c r="VOR31" s="10"/>
      <c r="VOS31" s="10"/>
      <c r="VOT31" s="10"/>
      <c r="VOU31" s="10"/>
      <c r="VOV31" s="10"/>
      <c r="VOW31" s="10"/>
      <c r="VOX31" s="10"/>
      <c r="VOY31" s="10"/>
      <c r="VOZ31" s="10"/>
      <c r="VPA31" s="10"/>
      <c r="VPB31" s="10"/>
      <c r="VPC31" s="10"/>
      <c r="VPD31" s="10"/>
      <c r="VPE31" s="10"/>
      <c r="VPF31" s="10"/>
      <c r="VPG31" s="10"/>
      <c r="VPH31" s="10"/>
      <c r="VPI31" s="10"/>
      <c r="VPJ31" s="10"/>
      <c r="VPK31" s="10"/>
      <c r="VPL31" s="10"/>
      <c r="VPM31" s="10"/>
      <c r="VPN31" s="10"/>
      <c r="VPO31" s="10"/>
      <c r="VPP31" s="10"/>
      <c r="VPQ31" s="10"/>
      <c r="VPR31" s="10"/>
      <c r="VPS31" s="10"/>
      <c r="VPT31" s="10"/>
      <c r="VPU31" s="10"/>
      <c r="VPV31" s="10"/>
      <c r="VPW31" s="10"/>
      <c r="VPX31" s="10"/>
      <c r="VPY31" s="10"/>
      <c r="VPZ31" s="10"/>
      <c r="VQA31" s="10"/>
      <c r="VQB31" s="10"/>
      <c r="VQC31" s="10"/>
      <c r="VQD31" s="10"/>
      <c r="VQE31" s="10"/>
      <c r="VQF31" s="10"/>
      <c r="VQG31" s="10"/>
      <c r="VQH31" s="10"/>
      <c r="VQI31" s="10"/>
      <c r="VQJ31" s="10"/>
      <c r="VQK31" s="10"/>
      <c r="VQL31" s="10"/>
      <c r="VQM31" s="10"/>
      <c r="VQN31" s="10"/>
      <c r="VQO31" s="10"/>
      <c r="VQP31" s="10"/>
      <c r="VQQ31" s="10"/>
      <c r="VQR31" s="10"/>
      <c r="VQS31" s="10"/>
      <c r="VQT31" s="10"/>
      <c r="VQU31" s="10"/>
      <c r="VQV31" s="10"/>
      <c r="VQW31" s="10"/>
      <c r="VQX31" s="10"/>
      <c r="VQY31" s="10"/>
      <c r="VQZ31" s="10"/>
      <c r="VRA31" s="10"/>
      <c r="VRB31" s="10"/>
      <c r="VRC31" s="10"/>
      <c r="VRD31" s="10"/>
      <c r="VRE31" s="10"/>
      <c r="VRF31" s="10"/>
      <c r="VRG31" s="10"/>
      <c r="VRH31" s="10"/>
      <c r="VRI31" s="10"/>
      <c r="VRJ31" s="10"/>
      <c r="VRK31" s="10"/>
      <c r="VRL31" s="10"/>
      <c r="VRM31" s="10"/>
      <c r="VRN31" s="10"/>
      <c r="VRO31" s="10"/>
      <c r="VRP31" s="10"/>
      <c r="VRQ31" s="10"/>
      <c r="VRR31" s="10"/>
      <c r="VRS31" s="10"/>
      <c r="VRT31" s="10"/>
      <c r="VRU31" s="10"/>
      <c r="VRV31" s="10"/>
      <c r="VRW31" s="10"/>
      <c r="VRX31" s="10"/>
      <c r="VRY31" s="10"/>
      <c r="VRZ31" s="10"/>
      <c r="VSA31" s="10"/>
      <c r="VSB31" s="10"/>
      <c r="VSC31" s="10"/>
      <c r="VSD31" s="10"/>
      <c r="VSE31" s="10"/>
      <c r="VSF31" s="10"/>
      <c r="VSG31" s="10"/>
      <c r="VSH31" s="10"/>
      <c r="VSI31" s="10"/>
      <c r="VSJ31" s="10"/>
      <c r="VSK31" s="10"/>
      <c r="VSL31" s="10"/>
      <c r="VSM31" s="10"/>
      <c r="VSN31" s="10"/>
      <c r="VSO31" s="10"/>
      <c r="VSP31" s="10"/>
      <c r="VSQ31" s="10"/>
      <c r="VSR31" s="10"/>
      <c r="VSS31" s="10"/>
      <c r="VST31" s="10"/>
      <c r="VSU31" s="10"/>
      <c r="VSV31" s="10"/>
      <c r="VSW31" s="10"/>
      <c r="VSX31" s="10"/>
      <c r="VSY31" s="10"/>
      <c r="VSZ31" s="10"/>
      <c r="VTA31" s="10"/>
      <c r="VTB31" s="10"/>
      <c r="VTC31" s="10"/>
      <c r="VTD31" s="10"/>
      <c r="VTE31" s="10"/>
      <c r="VTF31" s="10"/>
      <c r="VTG31" s="10"/>
      <c r="VTH31" s="10"/>
      <c r="VTI31" s="10"/>
      <c r="VTJ31" s="10"/>
      <c r="VTK31" s="10"/>
      <c r="VTL31" s="10"/>
      <c r="VTM31" s="10"/>
      <c r="VTN31" s="10"/>
      <c r="VTO31" s="10"/>
      <c r="VTP31" s="10"/>
      <c r="VTQ31" s="10"/>
      <c r="VTR31" s="10"/>
      <c r="VTS31" s="10"/>
      <c r="VTT31" s="10"/>
      <c r="VTU31" s="10"/>
      <c r="VTV31" s="10"/>
      <c r="VTW31" s="10"/>
      <c r="VTX31" s="10"/>
      <c r="VTY31" s="10"/>
      <c r="VTZ31" s="10"/>
      <c r="VUA31" s="10"/>
      <c r="VUB31" s="10"/>
      <c r="VUC31" s="10"/>
      <c r="VUD31" s="10"/>
      <c r="VUE31" s="10"/>
      <c r="VUF31" s="10"/>
      <c r="VUG31" s="10"/>
      <c r="VUH31" s="10"/>
      <c r="VUI31" s="10"/>
      <c r="VUJ31" s="10"/>
      <c r="VUK31" s="10"/>
      <c r="VUL31" s="10"/>
      <c r="VUM31" s="10"/>
      <c r="VUN31" s="10"/>
      <c r="VUO31" s="10"/>
      <c r="VUP31" s="10"/>
      <c r="VUQ31" s="10"/>
      <c r="VUR31" s="10"/>
      <c r="VUS31" s="10"/>
      <c r="VUT31" s="10"/>
      <c r="VUU31" s="10"/>
      <c r="VUV31" s="10"/>
      <c r="VUW31" s="10"/>
      <c r="VUX31" s="10"/>
      <c r="VUY31" s="10"/>
      <c r="VUZ31" s="10"/>
      <c r="VVA31" s="10"/>
      <c r="VVB31" s="10"/>
      <c r="VVC31" s="10"/>
      <c r="VVD31" s="10"/>
      <c r="VVE31" s="10"/>
      <c r="VVF31" s="10"/>
      <c r="VVG31" s="10"/>
      <c r="VVH31" s="10"/>
      <c r="VVI31" s="10"/>
      <c r="VVJ31" s="10"/>
      <c r="VVK31" s="10"/>
      <c r="VVL31" s="10"/>
      <c r="VVM31" s="10"/>
      <c r="VVN31" s="10"/>
      <c r="VVO31" s="10"/>
      <c r="VVP31" s="10"/>
      <c r="VVQ31" s="10"/>
      <c r="VVR31" s="10"/>
      <c r="VVS31" s="10"/>
      <c r="VVT31" s="10"/>
      <c r="VVU31" s="10"/>
      <c r="VVV31" s="10"/>
      <c r="VVW31" s="10"/>
      <c r="VVX31" s="10"/>
      <c r="VVY31" s="10"/>
      <c r="VVZ31" s="10"/>
      <c r="VWA31" s="10"/>
      <c r="VWB31" s="10"/>
      <c r="VWC31" s="10"/>
      <c r="VWD31" s="10"/>
      <c r="VWE31" s="10"/>
      <c r="VWF31" s="10"/>
      <c r="VWG31" s="10"/>
      <c r="VWH31" s="10"/>
      <c r="VWI31" s="10"/>
      <c r="VWJ31" s="10"/>
      <c r="VWK31" s="10"/>
      <c r="VWL31" s="10"/>
      <c r="VWM31" s="10"/>
      <c r="VWN31" s="10"/>
      <c r="VWO31" s="10"/>
      <c r="VWP31" s="10"/>
      <c r="VWQ31" s="10"/>
      <c r="VWR31" s="10"/>
      <c r="VWS31" s="10"/>
      <c r="VWT31" s="10"/>
      <c r="VWU31" s="10"/>
      <c r="VWV31" s="10"/>
      <c r="VWW31" s="10"/>
      <c r="VWX31" s="10"/>
      <c r="VWY31" s="10"/>
      <c r="VWZ31" s="10"/>
      <c r="VXA31" s="10"/>
      <c r="VXB31" s="10"/>
      <c r="VXC31" s="10"/>
      <c r="VXD31" s="10"/>
      <c r="VXE31" s="10"/>
      <c r="VXF31" s="10"/>
      <c r="VXG31" s="10"/>
      <c r="VXH31" s="10"/>
      <c r="VXI31" s="10"/>
      <c r="VXJ31" s="10"/>
      <c r="VXK31" s="10"/>
      <c r="VXL31" s="10"/>
      <c r="VXM31" s="10"/>
      <c r="VXN31" s="10"/>
      <c r="VXO31" s="10"/>
      <c r="VXP31" s="10"/>
      <c r="VXQ31" s="10"/>
      <c r="VXR31" s="10"/>
      <c r="VXS31" s="10"/>
      <c r="VXT31" s="10"/>
      <c r="VXU31" s="10"/>
      <c r="VXV31" s="10"/>
      <c r="VXW31" s="10"/>
      <c r="VXX31" s="10"/>
      <c r="VXY31" s="10"/>
      <c r="VXZ31" s="10"/>
      <c r="VYA31" s="10"/>
      <c r="VYB31" s="10"/>
      <c r="VYC31" s="10"/>
      <c r="VYD31" s="10"/>
      <c r="VYE31" s="10"/>
      <c r="VYF31" s="10"/>
      <c r="VYG31" s="10"/>
      <c r="VYH31" s="10"/>
      <c r="VYI31" s="10"/>
      <c r="VYJ31" s="10"/>
      <c r="VYK31" s="10"/>
      <c r="VYL31" s="10"/>
      <c r="VYM31" s="10"/>
      <c r="VYN31" s="10"/>
      <c r="VYO31" s="10"/>
      <c r="VYP31" s="10"/>
      <c r="VYQ31" s="10"/>
      <c r="VYR31" s="10"/>
      <c r="VYS31" s="10"/>
      <c r="VYT31" s="10"/>
      <c r="VYU31" s="10"/>
      <c r="VYV31" s="10"/>
      <c r="VYW31" s="10"/>
      <c r="VYX31" s="10"/>
      <c r="VYY31" s="10"/>
      <c r="VYZ31" s="10"/>
      <c r="VZA31" s="10"/>
      <c r="VZB31" s="10"/>
      <c r="VZC31" s="10"/>
      <c r="VZD31" s="10"/>
      <c r="VZE31" s="10"/>
      <c r="VZF31" s="10"/>
      <c r="VZG31" s="10"/>
      <c r="VZH31" s="10"/>
      <c r="VZI31" s="10"/>
      <c r="VZJ31" s="10"/>
      <c r="VZK31" s="10"/>
      <c r="VZL31" s="10"/>
      <c r="VZM31" s="10"/>
      <c r="VZN31" s="10"/>
      <c r="VZO31" s="10"/>
      <c r="VZP31" s="10"/>
      <c r="VZQ31" s="10"/>
      <c r="VZR31" s="10"/>
      <c r="VZS31" s="10"/>
      <c r="VZT31" s="10"/>
      <c r="VZU31" s="10"/>
      <c r="VZV31" s="10"/>
      <c r="VZW31" s="10"/>
      <c r="VZX31" s="10"/>
      <c r="VZY31" s="10"/>
      <c r="VZZ31" s="10"/>
      <c r="WAA31" s="10"/>
      <c r="WAB31" s="10"/>
      <c r="WAC31" s="10"/>
      <c r="WAD31" s="10"/>
      <c r="WAE31" s="10"/>
      <c r="WAF31" s="10"/>
      <c r="WAG31" s="10"/>
      <c r="WAH31" s="10"/>
      <c r="WAI31" s="10"/>
      <c r="WAJ31" s="10"/>
      <c r="WAK31" s="10"/>
      <c r="WAL31" s="10"/>
      <c r="WAM31" s="10"/>
      <c r="WAN31" s="10"/>
      <c r="WAO31" s="10"/>
      <c r="WAP31" s="10"/>
      <c r="WAQ31" s="10"/>
      <c r="WAR31" s="10"/>
      <c r="WAS31" s="10"/>
      <c r="WAT31" s="10"/>
      <c r="WAU31" s="10"/>
      <c r="WAV31" s="10"/>
      <c r="WAW31" s="10"/>
      <c r="WAX31" s="10"/>
      <c r="WAY31" s="10"/>
      <c r="WAZ31" s="10"/>
      <c r="WBA31" s="10"/>
      <c r="WBB31" s="10"/>
      <c r="WBC31" s="10"/>
      <c r="WBD31" s="10"/>
      <c r="WBE31" s="10"/>
      <c r="WBF31" s="10"/>
      <c r="WBG31" s="10"/>
      <c r="WBH31" s="10"/>
      <c r="WBI31" s="10"/>
      <c r="WBJ31" s="10"/>
      <c r="WBK31" s="10"/>
      <c r="WBL31" s="10"/>
      <c r="WBM31" s="10"/>
      <c r="WBN31" s="10"/>
      <c r="WBO31" s="10"/>
      <c r="WBP31" s="10"/>
      <c r="WBQ31" s="10"/>
      <c r="WBR31" s="10"/>
      <c r="WBS31" s="10"/>
      <c r="WBT31" s="10"/>
      <c r="WBU31" s="10"/>
      <c r="WBV31" s="10"/>
      <c r="WBW31" s="10"/>
      <c r="WBX31" s="10"/>
      <c r="WBY31" s="10"/>
      <c r="WBZ31" s="10"/>
      <c r="WCA31" s="10"/>
      <c r="WCB31" s="10"/>
      <c r="WCC31" s="10"/>
      <c r="WCD31" s="10"/>
      <c r="WCE31" s="10"/>
      <c r="WCF31" s="10"/>
      <c r="WCG31" s="10"/>
      <c r="WCH31" s="10"/>
      <c r="WCI31" s="10"/>
      <c r="WCJ31" s="10"/>
      <c r="WCK31" s="10"/>
      <c r="WCL31" s="10"/>
      <c r="WCM31" s="10"/>
      <c r="WCN31" s="10"/>
      <c r="WCO31" s="10"/>
      <c r="WCP31" s="10"/>
      <c r="WCQ31" s="10"/>
      <c r="WCR31" s="10"/>
      <c r="WCS31" s="10"/>
      <c r="WCT31" s="10"/>
      <c r="WCU31" s="10"/>
      <c r="WCV31" s="10"/>
      <c r="WCW31" s="10"/>
      <c r="WCX31" s="10"/>
      <c r="WCY31" s="10"/>
      <c r="WCZ31" s="10"/>
      <c r="WDA31" s="10"/>
      <c r="WDB31" s="10"/>
      <c r="WDC31" s="10"/>
      <c r="WDD31" s="10"/>
      <c r="WDE31" s="10"/>
      <c r="WDF31" s="10"/>
      <c r="WDG31" s="10"/>
      <c r="WDH31" s="10"/>
      <c r="WDI31" s="10"/>
      <c r="WDJ31" s="10"/>
      <c r="WDK31" s="10"/>
      <c r="WDL31" s="10"/>
      <c r="WDM31" s="10"/>
      <c r="WDN31" s="10"/>
      <c r="WDO31" s="10"/>
      <c r="WDP31" s="10"/>
      <c r="WDQ31" s="10"/>
      <c r="WDR31" s="10"/>
      <c r="WDS31" s="10"/>
      <c r="WDT31" s="10"/>
      <c r="WDU31" s="10"/>
      <c r="WDV31" s="10"/>
      <c r="WDW31" s="10"/>
      <c r="WDX31" s="10"/>
      <c r="WDY31" s="10"/>
      <c r="WDZ31" s="10"/>
      <c r="WEA31" s="10"/>
      <c r="WEB31" s="10"/>
      <c r="WEC31" s="10"/>
      <c r="WED31" s="10"/>
      <c r="WEE31" s="10"/>
      <c r="WEF31" s="10"/>
      <c r="WEG31" s="10"/>
      <c r="WEH31" s="10"/>
      <c r="WEI31" s="10"/>
      <c r="WEJ31" s="10"/>
      <c r="WEK31" s="10"/>
      <c r="WEL31" s="10"/>
      <c r="WEM31" s="10"/>
      <c r="WEN31" s="10"/>
      <c r="WEO31" s="10"/>
      <c r="WEP31" s="10"/>
      <c r="WEQ31" s="10"/>
      <c r="WER31" s="10"/>
      <c r="WES31" s="10"/>
      <c r="WET31" s="10"/>
      <c r="WEU31" s="10"/>
      <c r="WEV31" s="10"/>
      <c r="WEW31" s="10"/>
      <c r="WEX31" s="10"/>
      <c r="WEY31" s="10"/>
      <c r="WEZ31" s="10"/>
      <c r="WFA31" s="10"/>
      <c r="WFB31" s="10"/>
      <c r="WFC31" s="10"/>
      <c r="WFD31" s="10"/>
      <c r="WFE31" s="10"/>
      <c r="WFF31" s="10"/>
      <c r="WFG31" s="10"/>
      <c r="WFH31" s="10"/>
      <c r="WFI31" s="10"/>
      <c r="WFJ31" s="10"/>
      <c r="WFK31" s="10"/>
      <c r="WFL31" s="10"/>
      <c r="WFM31" s="10"/>
      <c r="WFN31" s="10"/>
      <c r="WFO31" s="10"/>
      <c r="WFP31" s="10"/>
      <c r="WFQ31" s="10"/>
      <c r="WFR31" s="10"/>
      <c r="WFS31" s="10"/>
      <c r="WFT31" s="10"/>
      <c r="WFU31" s="10"/>
      <c r="WFV31" s="10"/>
      <c r="WFW31" s="10"/>
      <c r="WFX31" s="10"/>
      <c r="WFY31" s="10"/>
      <c r="WFZ31" s="10"/>
      <c r="WGA31" s="10"/>
      <c r="WGB31" s="10"/>
      <c r="WGC31" s="10"/>
      <c r="WGD31" s="10"/>
      <c r="WGE31" s="10"/>
      <c r="WGF31" s="10"/>
      <c r="WGG31" s="10"/>
      <c r="WGH31" s="10"/>
      <c r="WGI31" s="10"/>
      <c r="WGJ31" s="10"/>
      <c r="WGK31" s="10"/>
      <c r="WGL31" s="10"/>
      <c r="WGM31" s="10"/>
      <c r="WGN31" s="10"/>
      <c r="WGO31" s="10"/>
      <c r="WGP31" s="10"/>
      <c r="WGQ31" s="10"/>
      <c r="WGR31" s="10"/>
      <c r="WGS31" s="10"/>
      <c r="WGT31" s="10"/>
      <c r="WGU31" s="10"/>
      <c r="WGV31" s="10"/>
      <c r="WGW31" s="10"/>
      <c r="WGX31" s="10"/>
      <c r="WGY31" s="10"/>
      <c r="WGZ31" s="10"/>
      <c r="WHA31" s="10"/>
      <c r="WHB31" s="10"/>
      <c r="WHC31" s="10"/>
      <c r="WHD31" s="10"/>
      <c r="WHE31" s="10"/>
      <c r="WHF31" s="10"/>
      <c r="WHG31" s="10"/>
      <c r="WHH31" s="10"/>
      <c r="WHI31" s="10"/>
      <c r="WHJ31" s="10"/>
      <c r="WHK31" s="10"/>
      <c r="WHL31" s="10"/>
      <c r="WHM31" s="10"/>
      <c r="WHN31" s="10"/>
      <c r="WHO31" s="10"/>
      <c r="WHP31" s="10"/>
      <c r="WHQ31" s="10"/>
      <c r="WHR31" s="10"/>
      <c r="WHS31" s="10"/>
      <c r="WHT31" s="10"/>
      <c r="WHU31" s="10"/>
      <c r="WHV31" s="10"/>
      <c r="WHW31" s="10"/>
      <c r="WHX31" s="10"/>
      <c r="WHY31" s="10"/>
      <c r="WHZ31" s="10"/>
      <c r="WIA31" s="10"/>
      <c r="WIB31" s="10"/>
      <c r="WIC31" s="10"/>
      <c r="WID31" s="10"/>
      <c r="WIE31" s="10"/>
      <c r="WIF31" s="10"/>
      <c r="WIG31" s="10"/>
      <c r="WIH31" s="10"/>
      <c r="WII31" s="10"/>
      <c r="WIJ31" s="10"/>
      <c r="WIK31" s="10"/>
      <c r="WIL31" s="10"/>
      <c r="WIM31" s="10"/>
      <c r="WIN31" s="10"/>
      <c r="WIO31" s="10"/>
      <c r="WIP31" s="10"/>
      <c r="WIQ31" s="10"/>
      <c r="WIR31" s="10"/>
      <c r="WIS31" s="10"/>
      <c r="WIT31" s="10"/>
      <c r="WIU31" s="10"/>
      <c r="WIV31" s="10"/>
      <c r="WIW31" s="10"/>
      <c r="WIX31" s="10"/>
      <c r="WIY31" s="10"/>
      <c r="WIZ31" s="10"/>
      <c r="WJA31" s="10"/>
      <c r="WJB31" s="10"/>
      <c r="WJC31" s="10"/>
      <c r="WJD31" s="10"/>
      <c r="WJE31" s="10"/>
      <c r="WJF31" s="10"/>
      <c r="WJG31" s="10"/>
      <c r="WJH31" s="10"/>
      <c r="WJI31" s="10"/>
      <c r="WJJ31" s="10"/>
      <c r="WJK31" s="10"/>
      <c r="WJL31" s="10"/>
      <c r="WJM31" s="10"/>
      <c r="WJN31" s="10"/>
      <c r="WJO31" s="10"/>
      <c r="WJP31" s="10"/>
      <c r="WJQ31" s="10"/>
      <c r="WJR31" s="10"/>
      <c r="WJS31" s="10"/>
      <c r="WJT31" s="10"/>
      <c r="WJU31" s="10"/>
      <c r="WJV31" s="10"/>
      <c r="WJW31" s="10"/>
      <c r="WJX31" s="10"/>
      <c r="WJY31" s="10"/>
      <c r="WJZ31" s="10"/>
      <c r="WKA31" s="10"/>
      <c r="WKB31" s="10"/>
      <c r="WKC31" s="10"/>
      <c r="WKD31" s="10"/>
      <c r="WKE31" s="10"/>
      <c r="WKF31" s="10"/>
      <c r="WKG31" s="10"/>
      <c r="WKH31" s="10"/>
      <c r="WKI31" s="10"/>
      <c r="WKJ31" s="10"/>
      <c r="WKK31" s="10"/>
      <c r="WKL31" s="10"/>
      <c r="WKM31" s="10"/>
      <c r="WKN31" s="10"/>
      <c r="WKO31" s="10"/>
      <c r="WKP31" s="10"/>
      <c r="WKQ31" s="10"/>
      <c r="WKR31" s="10"/>
      <c r="WKS31" s="10"/>
      <c r="WKT31" s="10"/>
      <c r="WKU31" s="10"/>
      <c r="WKV31" s="10"/>
      <c r="WKW31" s="10"/>
      <c r="WKX31" s="10"/>
      <c r="WKY31" s="10"/>
      <c r="WKZ31" s="10"/>
      <c r="WLA31" s="10"/>
      <c r="WLB31" s="10"/>
      <c r="WLC31" s="10"/>
      <c r="WLD31" s="10"/>
      <c r="WLE31" s="10"/>
      <c r="WLF31" s="10"/>
      <c r="WLG31" s="10"/>
      <c r="WLH31" s="10"/>
      <c r="WLI31" s="10"/>
      <c r="WLJ31" s="10"/>
      <c r="WLK31" s="10"/>
      <c r="WLL31" s="10"/>
      <c r="WLM31" s="10"/>
      <c r="WLN31" s="10"/>
      <c r="WLO31" s="10"/>
      <c r="WLP31" s="10"/>
      <c r="WLQ31" s="10"/>
      <c r="WLR31" s="10"/>
      <c r="WLS31" s="10"/>
      <c r="WLT31" s="10"/>
      <c r="WLU31" s="10"/>
      <c r="WLV31" s="10"/>
      <c r="WLW31" s="10"/>
      <c r="WLX31" s="10"/>
      <c r="WLY31" s="10"/>
      <c r="WLZ31" s="10"/>
      <c r="WMA31" s="10"/>
      <c r="WMB31" s="10"/>
      <c r="WMC31" s="10"/>
      <c r="WMD31" s="10"/>
      <c r="WME31" s="10"/>
      <c r="WMF31" s="10"/>
      <c r="WMG31" s="10"/>
      <c r="WMH31" s="10"/>
      <c r="WMI31" s="10"/>
      <c r="WMJ31" s="10"/>
      <c r="WMK31" s="10"/>
      <c r="WML31" s="10"/>
      <c r="WMM31" s="10"/>
      <c r="WMN31" s="10"/>
      <c r="WMO31" s="10"/>
      <c r="WMP31" s="10"/>
      <c r="WMQ31" s="10"/>
      <c r="WMR31" s="10"/>
      <c r="WMS31" s="10"/>
      <c r="WMT31" s="10"/>
      <c r="WMU31" s="10"/>
      <c r="WMV31" s="10"/>
      <c r="WMW31" s="10"/>
      <c r="WMX31" s="10"/>
      <c r="WMY31" s="10"/>
      <c r="WMZ31" s="10"/>
      <c r="WNA31" s="10"/>
      <c r="WNB31" s="10"/>
      <c r="WNC31" s="10"/>
      <c r="WND31" s="10"/>
      <c r="WNE31" s="10"/>
      <c r="WNF31" s="10"/>
      <c r="WNG31" s="10"/>
      <c r="WNH31" s="10"/>
      <c r="WNI31" s="10"/>
      <c r="WNJ31" s="10"/>
      <c r="WNK31" s="10"/>
      <c r="WNL31" s="10"/>
      <c r="WNM31" s="10"/>
      <c r="WNN31" s="10"/>
      <c r="WNO31" s="10"/>
      <c r="WNP31" s="10"/>
      <c r="WNQ31" s="10"/>
      <c r="WNR31" s="10"/>
      <c r="WNS31" s="10"/>
      <c r="WNT31" s="10"/>
      <c r="WNU31" s="10"/>
      <c r="WNV31" s="10"/>
      <c r="WNW31" s="10"/>
      <c r="WNX31" s="10"/>
      <c r="WNY31" s="10"/>
      <c r="WNZ31" s="10"/>
      <c r="WOA31" s="10"/>
      <c r="WOB31" s="10"/>
      <c r="WOC31" s="10"/>
      <c r="WOD31" s="10"/>
      <c r="WOE31" s="10"/>
      <c r="WOF31" s="10"/>
      <c r="WOG31" s="10"/>
      <c r="WOH31" s="10"/>
      <c r="WOI31" s="10"/>
      <c r="WOJ31" s="10"/>
      <c r="WOK31" s="10"/>
      <c r="WOL31" s="10"/>
      <c r="WOM31" s="10"/>
      <c r="WON31" s="10"/>
      <c r="WOO31" s="10"/>
      <c r="WOP31" s="10"/>
      <c r="WOQ31" s="10"/>
      <c r="WOR31" s="10"/>
      <c r="WOS31" s="10"/>
      <c r="WOT31" s="10"/>
      <c r="WOU31" s="10"/>
      <c r="WOV31" s="10"/>
      <c r="WOW31" s="10"/>
      <c r="WOX31" s="10"/>
      <c r="WOY31" s="10"/>
      <c r="WOZ31" s="10"/>
      <c r="WPA31" s="10"/>
      <c r="WPB31" s="10"/>
      <c r="WPC31" s="10"/>
      <c r="WPD31" s="10"/>
      <c r="WPE31" s="10"/>
      <c r="WPF31" s="10"/>
      <c r="WPG31" s="10"/>
      <c r="WPH31" s="10"/>
      <c r="WPI31" s="10"/>
      <c r="WPJ31" s="10"/>
      <c r="WPK31" s="10"/>
      <c r="WPL31" s="10"/>
      <c r="WPM31" s="10"/>
      <c r="WPN31" s="10"/>
      <c r="WPO31" s="10"/>
      <c r="WPP31" s="10"/>
      <c r="WPQ31" s="10"/>
      <c r="WPR31" s="10"/>
      <c r="WPS31" s="10"/>
      <c r="WPT31" s="10"/>
      <c r="WPU31" s="10"/>
      <c r="WPV31" s="10"/>
      <c r="WPW31" s="10"/>
      <c r="WPX31" s="10"/>
      <c r="WPY31" s="10"/>
      <c r="WPZ31" s="10"/>
      <c r="WQA31" s="10"/>
      <c r="WQB31" s="10"/>
      <c r="WQC31" s="10"/>
      <c r="WQD31" s="10"/>
      <c r="WQE31" s="10"/>
      <c r="WQF31" s="10"/>
      <c r="WQG31" s="10"/>
      <c r="WQH31" s="10"/>
      <c r="WQI31" s="10"/>
      <c r="WQJ31" s="10"/>
      <c r="WQK31" s="10"/>
      <c r="WQL31" s="10"/>
      <c r="WQM31" s="10"/>
      <c r="WQN31" s="10"/>
      <c r="WQO31" s="10"/>
      <c r="WQP31" s="10"/>
      <c r="WQQ31" s="10"/>
      <c r="WQR31" s="10"/>
      <c r="WQS31" s="10"/>
      <c r="WQT31" s="10"/>
      <c r="WQU31" s="10"/>
      <c r="WQV31" s="10"/>
      <c r="WQW31" s="10"/>
      <c r="WQX31" s="10"/>
      <c r="WQY31" s="10"/>
      <c r="WQZ31" s="10"/>
      <c r="WRA31" s="10"/>
      <c r="WRB31" s="10"/>
      <c r="WRC31" s="10"/>
      <c r="WRD31" s="10"/>
      <c r="WRE31" s="10"/>
      <c r="WRF31" s="10"/>
      <c r="WRG31" s="10"/>
      <c r="WRH31" s="10"/>
      <c r="WRI31" s="10"/>
      <c r="WRJ31" s="10"/>
      <c r="WRK31" s="10"/>
      <c r="WRL31" s="10"/>
      <c r="WRM31" s="10"/>
      <c r="WRN31" s="10"/>
      <c r="WRO31" s="10"/>
      <c r="WRP31" s="10"/>
      <c r="WRQ31" s="10"/>
      <c r="WRR31" s="10"/>
      <c r="WRS31" s="10"/>
      <c r="WRT31" s="10"/>
      <c r="WRU31" s="10"/>
      <c r="WRV31" s="10"/>
      <c r="WRW31" s="10"/>
      <c r="WRX31" s="10"/>
      <c r="WRY31" s="10"/>
      <c r="WRZ31" s="10"/>
      <c r="WSA31" s="10"/>
      <c r="WSB31" s="10"/>
      <c r="WSC31" s="10"/>
      <c r="WSD31" s="10"/>
      <c r="WSE31" s="10"/>
      <c r="WSF31" s="10"/>
      <c r="WSG31" s="10"/>
      <c r="WSH31" s="10"/>
      <c r="WSI31" s="10"/>
      <c r="WSJ31" s="10"/>
      <c r="WSK31" s="10"/>
      <c r="WSL31" s="10"/>
      <c r="WSM31" s="10"/>
      <c r="WSN31" s="10"/>
      <c r="WSO31" s="10"/>
      <c r="WSP31" s="10"/>
      <c r="WSQ31" s="10"/>
      <c r="WSR31" s="10"/>
      <c r="WSS31" s="10"/>
      <c r="WST31" s="10"/>
      <c r="WSU31" s="10"/>
      <c r="WSV31" s="10"/>
      <c r="WSW31" s="10"/>
      <c r="WSX31" s="10"/>
      <c r="WSY31" s="10"/>
      <c r="WSZ31" s="10"/>
      <c r="WTA31" s="10"/>
      <c r="WTB31" s="10"/>
      <c r="WTC31" s="10"/>
      <c r="WTD31" s="10"/>
      <c r="WTE31" s="10"/>
      <c r="WTF31" s="10"/>
      <c r="WTG31" s="10"/>
      <c r="WTH31" s="10"/>
      <c r="WTI31" s="10"/>
      <c r="WTJ31" s="10"/>
      <c r="WTK31" s="10"/>
      <c r="WTL31" s="10"/>
      <c r="WTM31" s="10"/>
      <c r="WTN31" s="10"/>
      <c r="WTO31" s="10"/>
      <c r="WTP31" s="10"/>
      <c r="WTQ31" s="10"/>
      <c r="WTR31" s="10"/>
      <c r="WTS31" s="10"/>
      <c r="WTT31" s="10"/>
      <c r="WTU31" s="10"/>
      <c r="WTV31" s="10"/>
      <c r="WTW31" s="10"/>
      <c r="WTX31" s="10"/>
      <c r="WTY31" s="10"/>
      <c r="WTZ31" s="10"/>
      <c r="WUA31" s="10"/>
      <c r="WUB31" s="10"/>
      <c r="WUC31" s="10"/>
      <c r="WUD31" s="10"/>
      <c r="WUE31" s="10"/>
      <c r="WUF31" s="10"/>
      <c r="WUG31" s="10"/>
      <c r="WUH31" s="10"/>
      <c r="WUI31" s="10"/>
      <c r="WUJ31" s="10"/>
    </row>
    <row r="32" spans="1:16104" ht="15.75" customHeight="1" x14ac:dyDescent="0.2">
      <c r="A32" s="22">
        <v>210058</v>
      </c>
      <c r="B32" s="22" t="s">
        <v>103</v>
      </c>
      <c r="C32" s="117">
        <f>HLOOKUP(A32,'[3]Summary All'!$C$1:$BC$188,115,FALSE)</f>
        <v>150854074.76901859</v>
      </c>
      <c r="D32" s="71">
        <f>IFERROR(VLOOKUP($A32,'PAU Performance'!$A:$F,6,FALSE),"")</f>
        <v>0</v>
      </c>
      <c r="E32" s="51">
        <f>IFERROR(D32/$D$53*Savings!$C$8*Savings!$C$16,"")</f>
        <v>0</v>
      </c>
      <c r="F32" s="88">
        <f t="shared" ref="F32:F51" si="10">IFERROR(E32*$C32,"")</f>
        <v>0</v>
      </c>
      <c r="G32" s="53">
        <f>IFERROR(F32*Savings!$C$9*Savings!$C$16/$F$53,"")</f>
        <v>0</v>
      </c>
      <c r="H32" s="20">
        <v>0</v>
      </c>
      <c r="I32" s="21">
        <f>H32/$H$53*Savings!$C$8*Savings!$C$17</f>
        <v>0</v>
      </c>
      <c r="J32" s="88">
        <f t="shared" si="1"/>
        <v>0</v>
      </c>
      <c r="K32" s="53">
        <f>IFERROR(J32*Savings!$C$9*Savings!$C$17/$J$53,"")</f>
        <v>0</v>
      </c>
      <c r="L32" s="88">
        <f t="shared" si="2"/>
        <v>0</v>
      </c>
      <c r="M32" s="70">
        <f>L32/C32</f>
        <v>0</v>
      </c>
      <c r="N32" s="127"/>
      <c r="O32" s="128"/>
      <c r="P32" s="128">
        <f t="shared" si="6"/>
        <v>0</v>
      </c>
      <c r="Q32" s="129">
        <f t="shared" si="7"/>
        <v>0</v>
      </c>
      <c r="R32" s="128">
        <f t="shared" si="8"/>
        <v>0</v>
      </c>
      <c r="S32" s="127">
        <f t="shared" si="9"/>
        <v>0</v>
      </c>
      <c r="T32" s="120"/>
    </row>
    <row r="33" spans="1:16104" ht="15.75" customHeight="1" x14ac:dyDescent="0.2">
      <c r="A33" s="22">
        <v>210003</v>
      </c>
      <c r="B33" s="22" t="s">
        <v>171</v>
      </c>
      <c r="C33" s="117">
        <f>HLOOKUP(A33,'[3]Summary All'!$C$1:$BC$188,115,FALSE)</f>
        <v>450625999.56213671</v>
      </c>
      <c r="D33" s="71">
        <f>IFERROR(VLOOKUP($A33,'PAU Performance'!$A:$F,6,FALSE),"")</f>
        <v>14.136911835194022</v>
      </c>
      <c r="E33" s="51">
        <f>IFERROR(D33/$D$53*Savings!$C$8*Savings!$C$16,"")</f>
        <v>-2.6629608757011624E-3</v>
      </c>
      <c r="F33" s="88">
        <f t="shared" si="10"/>
        <v>-1199999.4064076992</v>
      </c>
      <c r="G33" s="53">
        <f>IFERROR(F33*Savings!$C$9*Savings!$C$16/$F$53,"")</f>
        <v>-901886.67498554441</v>
      </c>
      <c r="H33" s="20">
        <f>IFERROR(VLOOKUP(A33,'PAU Performance'!A:C,3,FALSE),"")</f>
        <v>6.2269499999999998E-2</v>
      </c>
      <c r="I33" s="21">
        <f>H33/$H$53*Savings!$C$8*Savings!$C$17</f>
        <v>-3.2511927345248801E-3</v>
      </c>
      <c r="J33" s="88">
        <f t="shared" si="1"/>
        <v>-1465071.9757644306</v>
      </c>
      <c r="K33" s="53">
        <f>IFERROR(J33*Savings!$C$9*Savings!$C$17/$J$53,"")</f>
        <v>-1474676.5275592825</v>
      </c>
      <c r="L33" s="88">
        <f t="shared" si="2"/>
        <v>-2376563.202544827</v>
      </c>
      <c r="M33" s="70">
        <f>L33/C33</f>
        <v>-5.2739149646360414E-3</v>
      </c>
      <c r="N33" s="127">
        <f t="shared" ref="N33:N51" si="11">IF(M33&lt;0,M33-$M$53,0)</f>
        <v>2.6085035363958634E-5</v>
      </c>
      <c r="O33" s="128">
        <f t="shared" ref="O33:O51" si="12">N33*C33</f>
        <v>11754.595134497544</v>
      </c>
      <c r="P33" s="128">
        <f t="shared" si="6"/>
        <v>0</v>
      </c>
      <c r="Q33" s="129">
        <f t="shared" si="7"/>
        <v>0</v>
      </c>
      <c r="R33" s="128">
        <f t="shared" si="8"/>
        <v>2376563.202544827</v>
      </c>
      <c r="S33" s="127">
        <f t="shared" si="9"/>
        <v>5.2739149646360414E-3</v>
      </c>
      <c r="T33" s="120"/>
    </row>
    <row r="34" spans="1:16104" ht="15.75" customHeight="1" x14ac:dyDescent="0.2">
      <c r="A34" s="22">
        <v>210006</v>
      </c>
      <c r="B34" s="22" t="s">
        <v>70</v>
      </c>
      <c r="C34" s="117">
        <f>HLOOKUP(A34,'[3]Summary All'!$C$1:$BC$188,115,FALSE)</f>
        <v>32593864.34534204</v>
      </c>
      <c r="D34" s="71">
        <f>IFERROR(VLOOKUP($A34,'PAU Performance'!$A:$F,6,FALSE),"")</f>
        <v>0</v>
      </c>
      <c r="E34" s="51">
        <f>IFERROR(D34/$D$53*Savings!$C$8*Savings!$C$16,"")</f>
        <v>0</v>
      </c>
      <c r="F34" s="88">
        <f t="shared" si="10"/>
        <v>0</v>
      </c>
      <c r="G34" s="53">
        <f>IFERROR(F34*Savings!$C$9*Savings!$C$16/$F$53,"")</f>
        <v>0</v>
      </c>
      <c r="H34" s="20" t="str">
        <f>IFERROR(VLOOKUP(A34,'PAU Performance'!A:C,3,FALSE),"")</f>
        <v/>
      </c>
      <c r="I34" s="21"/>
      <c r="J34" s="88">
        <f t="shared" si="1"/>
        <v>0</v>
      </c>
      <c r="K34" s="53">
        <f>IFERROR(J34*Savings!$C$9*Savings!$C$17/$J$53,"")</f>
        <v>0</v>
      </c>
      <c r="L34" s="88">
        <f t="shared" si="2"/>
        <v>0</v>
      </c>
      <c r="M34" s="70"/>
      <c r="N34" s="127">
        <f t="shared" si="11"/>
        <v>0</v>
      </c>
      <c r="O34" s="128">
        <f t="shared" si="12"/>
        <v>0</v>
      </c>
      <c r="P34" s="128">
        <f t="shared" si="6"/>
        <v>0</v>
      </c>
      <c r="Q34" s="129">
        <f t="shared" si="7"/>
        <v>0</v>
      </c>
      <c r="R34" s="128">
        <f t="shared" si="8"/>
        <v>0</v>
      </c>
      <c r="S34" s="127">
        <f t="shared" si="9"/>
        <v>0</v>
      </c>
      <c r="T34" s="120"/>
    </row>
    <row r="35" spans="1:16104" ht="15.75" customHeight="1" x14ac:dyDescent="0.2">
      <c r="A35" s="22">
        <v>210033</v>
      </c>
      <c r="B35" s="22" t="s">
        <v>88</v>
      </c>
      <c r="C35" s="117">
        <f>HLOOKUP(A35,'[3]Summary All'!$C$1:$BC$188,115,FALSE)</f>
        <v>280649695.33257455</v>
      </c>
      <c r="D35" s="71">
        <f>IFERROR(VLOOKUP($A35,'PAU Performance'!$A:$F,6,FALSE),"")</f>
        <v>10.980953728361657</v>
      </c>
      <c r="E35" s="51">
        <f>IFERROR(D35/$D$53*Savings!$C$8*Savings!$C$16,"")</f>
        <v>-2.0684751024416764E-3</v>
      </c>
      <c r="F35" s="88">
        <f t="shared" si="10"/>
        <v>-580516.9073032724</v>
      </c>
      <c r="G35" s="53">
        <f>IFERROR(F35*Savings!$C$9*Savings!$C$16/$F$53,"")</f>
        <v>-436300.60190443165</v>
      </c>
      <c r="H35" s="20">
        <f>IFERROR(VLOOKUP(A35,'PAU Performance'!A:C,3,FALSE),"")</f>
        <v>7.3241399999999998E-2</v>
      </c>
      <c r="I35" s="21">
        <f>H35/$H$53*Savings!$C$8*Savings!$C$17</f>
        <v>-3.8240536305322922E-3</v>
      </c>
      <c r="J35" s="88">
        <f t="shared" si="1"/>
        <v>-1073219.4863443135</v>
      </c>
      <c r="K35" s="53">
        <f>IFERROR(J35*Savings!$C$9*Savings!$C$17/$J$53,"")</f>
        <v>-1080255.1762724209</v>
      </c>
      <c r="L35" s="88">
        <f t="shared" si="2"/>
        <v>-1516555.7781768525</v>
      </c>
      <c r="M35" s="70">
        <f t="shared" ref="M35:M51" si="13">L35/C35</f>
        <v>-5.4037321379583492E-3</v>
      </c>
      <c r="N35" s="127">
        <f t="shared" si="11"/>
        <v>-1.0373213795834921E-4</v>
      </c>
      <c r="O35" s="128">
        <f t="shared" si="12"/>
        <v>-29112.392914207299</v>
      </c>
      <c r="P35" s="128">
        <f t="shared" si="6"/>
        <v>-9503.9730752167343</v>
      </c>
      <c r="Q35" s="129">
        <f t="shared" si="7"/>
        <v>-3.3864184544915929E-5</v>
      </c>
      <c r="R35" s="128">
        <f t="shared" si="8"/>
        <v>1507051.8051016359</v>
      </c>
      <c r="S35" s="127">
        <f t="shared" si="9"/>
        <v>5.3698679534134337E-3</v>
      </c>
      <c r="T35" s="120"/>
    </row>
    <row r="36" spans="1:16104" ht="15.75" customHeight="1" x14ac:dyDescent="0.2">
      <c r="A36" s="22">
        <v>210062</v>
      </c>
      <c r="B36" s="22" t="s">
        <v>106</v>
      </c>
      <c r="C36" s="117">
        <f>HLOOKUP(A36,'[3]Summary All'!$C$1:$BC$188,115,FALSE)</f>
        <v>342698160.72780275</v>
      </c>
      <c r="D36" s="71">
        <f>IFERROR(VLOOKUP($A36,'PAU Performance'!$A:$F,6,FALSE),"")</f>
        <v>12.207631147967504</v>
      </c>
      <c r="E36" s="51">
        <f>IFERROR(D36/$D$53*Savings!$C$8*Savings!$C$16,"")</f>
        <v>-2.2995435290965134E-3</v>
      </c>
      <c r="F36" s="88">
        <f t="shared" si="10"/>
        <v>-788049.33793489565</v>
      </c>
      <c r="G36" s="53">
        <f>IFERROR(F36*Savings!$C$9*Savings!$C$16/$F$53,"")</f>
        <v>-592276.29057109065</v>
      </c>
      <c r="H36" s="20">
        <f>IFERROR(VLOOKUP(A36,'PAU Performance'!A:C,3,FALSE),"")</f>
        <v>7.0959400000000006E-2</v>
      </c>
      <c r="I36" s="21">
        <f>H36/$H$53*Savings!$C$8*Savings!$C$17</f>
        <v>-3.7049066674093223E-3</v>
      </c>
      <c r="J36" s="88">
        <f t="shared" si="1"/>
        <v>-1269664.7005893479</v>
      </c>
      <c r="K36" s="53">
        <f>IFERROR(J36*Savings!$C$9*Savings!$C$17/$J$53,"")</f>
        <v>-1277988.2236521263</v>
      </c>
      <c r="L36" s="88">
        <f t="shared" si="2"/>
        <v>-1870264.514223217</v>
      </c>
      <c r="M36" s="70">
        <f t="shared" si="13"/>
        <v>-5.4574687831742555E-3</v>
      </c>
      <c r="N36" s="127">
        <f t="shared" si="11"/>
        <v>-1.574687831742555E-4</v>
      </c>
      <c r="O36" s="128">
        <f t="shared" si="12"/>
        <v>-53964.262365862531</v>
      </c>
      <c r="P36" s="128">
        <f t="shared" si="6"/>
        <v>-29782.539324365549</v>
      </c>
      <c r="Q36" s="129">
        <f t="shared" si="7"/>
        <v>-8.6906037841332726E-5</v>
      </c>
      <c r="R36" s="128">
        <f t="shared" si="8"/>
        <v>1840481.9748988515</v>
      </c>
      <c r="S36" s="127">
        <f t="shared" si="9"/>
        <v>5.3705627453329227E-3</v>
      </c>
      <c r="T36" s="120"/>
    </row>
    <row r="37" spans="1:16104" ht="15.75" customHeight="1" x14ac:dyDescent="0.2">
      <c r="A37" s="22">
        <v>210012</v>
      </c>
      <c r="B37" s="22" t="s">
        <v>75</v>
      </c>
      <c r="C37" s="117">
        <f>HLOOKUP(A37,'[3]Summary All'!$C$1:$BC$188,115,FALSE)</f>
        <v>966525542.84436297</v>
      </c>
      <c r="D37" s="71">
        <f>IFERROR(VLOOKUP($A37,'PAU Performance'!$A:$F,6,FALSE),"")</f>
        <v>17.476686628118006</v>
      </c>
      <c r="E37" s="51">
        <f>IFERROR(D37/$D$53*Savings!$C$8*Savings!$C$16,"")</f>
        <v>-3.2920720784087132E-3</v>
      </c>
      <c r="F37" s="88">
        <f t="shared" si="10"/>
        <v>-3181871.7526667519</v>
      </c>
      <c r="G37" s="53">
        <f>IFERROR(F37*Savings!$C$9*Savings!$C$16/$F$53,"")</f>
        <v>-2391407.6289701667</v>
      </c>
      <c r="H37" s="20">
        <f>IFERROR(VLOOKUP(A37,'PAU Performance'!A:C,3,FALSE),"")</f>
        <v>5.76845E-2</v>
      </c>
      <c r="I37" s="21">
        <f>H37/$H$53*Savings!$C$8*Savings!$C$17</f>
        <v>-3.0118023638330237E-3</v>
      </c>
      <c r="J37" s="88">
        <f t="shared" si="1"/>
        <v>-2910983.914643649</v>
      </c>
      <c r="K37" s="53">
        <f>IFERROR(J37*Savings!$C$9*Savings!$C$17/$J$53,"")</f>
        <v>-2930067.4110483821</v>
      </c>
      <c r="L37" s="88">
        <f t="shared" si="2"/>
        <v>-5321475.0400185492</v>
      </c>
      <c r="M37" s="70">
        <f t="shared" si="13"/>
        <v>-5.5057779687416415E-3</v>
      </c>
      <c r="N37" s="127">
        <f t="shared" si="11"/>
        <v>-2.0577796874164146E-4</v>
      </c>
      <c r="O37" s="128">
        <f t="shared" si="12"/>
        <v>-198889.66294342536</v>
      </c>
      <c r="P37" s="128">
        <f t="shared" si="6"/>
        <v>-130085.2587474693</v>
      </c>
      <c r="Q37" s="129">
        <f t="shared" si="7"/>
        <v>-1.3459060622924126E-4</v>
      </c>
      <c r="R37" s="128">
        <f t="shared" si="8"/>
        <v>5191389.7812710796</v>
      </c>
      <c r="S37" s="127">
        <f t="shared" si="9"/>
        <v>5.3711873625123998E-3</v>
      </c>
      <c r="T37" s="120"/>
    </row>
    <row r="38" spans="1:16104" ht="15.75" customHeight="1" x14ac:dyDescent="0.2">
      <c r="A38" s="22">
        <v>210049</v>
      </c>
      <c r="B38" s="22" t="s">
        <v>99</v>
      </c>
      <c r="C38" s="117">
        <f>HLOOKUP(A38,'[3]Summary All'!$C$1:$BC$188,115,FALSE)</f>
        <v>452880561.35930246</v>
      </c>
      <c r="D38" s="71">
        <f>IFERROR(VLOOKUP($A38,'PAU Performance'!$A:$F,6,FALSE),"")</f>
        <v>10.939337894338966</v>
      </c>
      <c r="E38" s="51">
        <f>IFERROR(D38/$D$53*Savings!$C$8*Savings!$C$16,"")</f>
        <v>-2.060635954889224E-3</v>
      </c>
      <c r="F38" s="88">
        <f t="shared" si="10"/>
        <v>-933221.968007394</v>
      </c>
      <c r="G38" s="53">
        <f>IFERROR(F38*Savings!$C$9*Savings!$C$16/$F$53,"")</f>
        <v>-701384.06173819466</v>
      </c>
      <c r="H38" s="20">
        <f>IFERROR(VLOOKUP(A38,'PAU Performance'!A:C,3,FALSE),"")</f>
        <v>7.6530799999999996E-2</v>
      </c>
      <c r="I38" s="21">
        <f>H38/$H$53*Savings!$C$8*Savings!$C$17</f>
        <v>-3.9957986000751034E-3</v>
      </c>
      <c r="J38" s="88">
        <f t="shared" si="1"/>
        <v>-1809619.5130807278</v>
      </c>
      <c r="K38" s="53">
        <f>IFERROR(J38*Savings!$C$9*Savings!$C$17/$J$53,"")</f>
        <v>-1821482.8103315607</v>
      </c>
      <c r="L38" s="88">
        <f t="shared" si="2"/>
        <v>-2522866.8720697556</v>
      </c>
      <c r="M38" s="70">
        <f t="shared" si="13"/>
        <v>-5.5707113250731584E-3</v>
      </c>
      <c r="N38" s="127">
        <f t="shared" si="11"/>
        <v>-2.7071132507315836E-4</v>
      </c>
      <c r="O38" s="128">
        <f t="shared" si="12"/>
        <v>-122599.89686545257</v>
      </c>
      <c r="P38" s="128">
        <f t="shared" si="6"/>
        <v>-89980.303483338386</v>
      </c>
      <c r="Q38" s="129">
        <f t="shared" si="7"/>
        <v>-1.9868440193870584E-4</v>
      </c>
      <c r="R38" s="128">
        <f t="shared" si="8"/>
        <v>2432886.568586417</v>
      </c>
      <c r="S38" s="127">
        <f t="shared" si="9"/>
        <v>5.3720269231344528E-3</v>
      </c>
      <c r="T38" s="120"/>
    </row>
    <row r="39" spans="1:16104" ht="15.75" customHeight="1" x14ac:dyDescent="0.2">
      <c r="A39" s="22">
        <v>210011</v>
      </c>
      <c r="B39" s="22" t="s">
        <v>74</v>
      </c>
      <c r="C39" s="117">
        <f>HLOOKUP(A39,'[3]Summary All'!$C$1:$BC$188,115,FALSE)</f>
        <v>527466834.87731558</v>
      </c>
      <c r="D39" s="71">
        <f>IFERROR(VLOOKUP($A39,'PAU Performance'!$A:$F,6,FALSE),"")</f>
        <v>13.16756357400511</v>
      </c>
      <c r="E39" s="51">
        <f>IFERROR(D39/$D$53*Savings!$C$8*Savings!$C$16,"")</f>
        <v>-2.4803653750311541E-3</v>
      </c>
      <c r="F39" s="88">
        <f t="shared" si="10"/>
        <v>-1308310.4737069688</v>
      </c>
      <c r="G39" s="53">
        <f>IFERROR(F39*Savings!$C$9*Savings!$C$16/$F$53,"")</f>
        <v>-983290.30554491282</v>
      </c>
      <c r="H39" s="20">
        <f>IFERROR(VLOOKUP(A39,'PAU Performance'!A:C,3,FALSE),"")</f>
        <v>7.4274800000000002E-2</v>
      </c>
      <c r="I39" s="21">
        <f>H39/$H$53*Savings!$C$8*Savings!$C$17</f>
        <v>-3.87800913959946E-3</v>
      </c>
      <c r="J39" s="88">
        <f t="shared" si="1"/>
        <v>-2045521.2064898291</v>
      </c>
      <c r="K39" s="53">
        <f>IFERROR(J39*Savings!$C$9*Savings!$C$17/$J$53,"")</f>
        <v>-2058931.0011621683</v>
      </c>
      <c r="L39" s="88">
        <f t="shared" si="2"/>
        <v>-3042221.3067070814</v>
      </c>
      <c r="M39" s="70">
        <f t="shared" si="13"/>
        <v>-5.7676068058661488E-3</v>
      </c>
      <c r="N39" s="127">
        <f t="shared" si="11"/>
        <v>-4.6760680586614874E-4</v>
      </c>
      <c r="O39" s="128">
        <f t="shared" si="12"/>
        <v>-246647.08185730883</v>
      </c>
      <c r="P39" s="128">
        <f t="shared" si="6"/>
        <v>-207312.45698993484</v>
      </c>
      <c r="Q39" s="129">
        <f t="shared" si="7"/>
        <v>-3.9303410808407322E-4</v>
      </c>
      <c r="R39" s="128">
        <f t="shared" si="8"/>
        <v>2834908.8497171467</v>
      </c>
      <c r="S39" s="127">
        <f t="shared" si="9"/>
        <v>5.3745726977820754E-3</v>
      </c>
      <c r="T39" s="120"/>
    </row>
    <row r="40" spans="1:16104" ht="15.75" customHeight="1" x14ac:dyDescent="0.2">
      <c r="A40" s="22">
        <v>210009</v>
      </c>
      <c r="B40" s="22" t="s">
        <v>72</v>
      </c>
      <c r="C40" s="117">
        <f>HLOOKUP(A40,'[3]Summary All'!$C$1:$BC$188,115,FALSE)</f>
        <v>3174123493.2099657</v>
      </c>
      <c r="D40" s="71">
        <f>IFERROR(VLOOKUP($A40,'PAU Performance'!$A:$F,6,FALSE),"")</f>
        <v>23.354922351247058</v>
      </c>
      <c r="E40" s="51">
        <f>IFERROR(D40/$D$53*Savings!$C$8*Savings!$C$16,"")</f>
        <v>-4.3993515133608349E-3</v>
      </c>
      <c r="F40" s="88">
        <f t="shared" si="10"/>
        <v>-13964084.993447442</v>
      </c>
      <c r="G40" s="53">
        <f>IFERROR(F40*Savings!$C$9*Savings!$C$16/$F$53,"")</f>
        <v>-10495023.678100917</v>
      </c>
      <c r="H40" s="20">
        <f>IFERROR(VLOOKUP(A40,'PAU Performance'!A:C,3,FALSE),"")</f>
        <v>4.7071500000000002E-2</v>
      </c>
      <c r="I40" s="21">
        <f>H40/$H$53*Savings!$C$8*Savings!$C$17</f>
        <v>-2.457680225522734E-3</v>
      </c>
      <c r="J40" s="88">
        <f t="shared" si="1"/>
        <v>-7800980.5426292764</v>
      </c>
      <c r="K40" s="53">
        <f>IFERROR(J40*Savings!$C$9*Savings!$C$17/$J$53,"")</f>
        <v>-7852121.321315744</v>
      </c>
      <c r="L40" s="88">
        <f t="shared" si="2"/>
        <v>-18347144.999416661</v>
      </c>
      <c r="M40" s="70">
        <f t="shared" si="13"/>
        <v>-5.7802240645849412E-3</v>
      </c>
      <c r="N40" s="127">
        <f t="shared" si="11"/>
        <v>-4.8022406458494114E-4</v>
      </c>
      <c r="O40" s="128">
        <f t="shared" si="12"/>
        <v>-1524290.4854038416</v>
      </c>
      <c r="P40" s="128">
        <f t="shared" si="6"/>
        <v>-1287069.7203173859</v>
      </c>
      <c r="Q40" s="129">
        <f t="shared" si="7"/>
        <v>-4.0548823102524675E-4</v>
      </c>
      <c r="R40" s="128">
        <f t="shared" si="8"/>
        <v>17060075.279099274</v>
      </c>
      <c r="S40" s="127">
        <f t="shared" si="9"/>
        <v>5.3747358335596946E-3</v>
      </c>
      <c r="T40" s="120"/>
    </row>
    <row r="41" spans="1:16104" s="10" customFormat="1" ht="15.75" customHeight="1" x14ac:dyDescent="0.2">
      <c r="A41" s="22">
        <v>210001</v>
      </c>
      <c r="B41" s="22" t="s">
        <v>67</v>
      </c>
      <c r="C41" s="117">
        <f>HLOOKUP(A41,'[3]Summary All'!$C$1:$BC$188,115,FALSE)</f>
        <v>507302029.57678121</v>
      </c>
      <c r="D41" s="71">
        <f>IFERROR(VLOOKUP($A41,'PAU Performance'!$A:$F,6,FALSE),"")</f>
        <v>15.080574617290493</v>
      </c>
      <c r="E41" s="51">
        <f>IFERROR(D41/$D$53*Savings!$C$8*Savings!$C$16,"")</f>
        <v>-2.8407180194022523E-3</v>
      </c>
      <c r="F41" s="88">
        <f t="shared" si="10"/>
        <v>-1441102.0166980966</v>
      </c>
      <c r="G41" s="53">
        <f>IFERROR(F41*Savings!$C$9*Savings!$C$16/$F$53,"")</f>
        <v>-1083092.7908919589</v>
      </c>
      <c r="H41" s="20">
        <f>IFERROR(VLOOKUP(A41,'PAU Performance'!A:C,3,FALSE),"")</f>
        <v>7.0987599999999998E-2</v>
      </c>
      <c r="I41" s="21">
        <f>H41/$H$53*Savings!$C$8*Savings!$C$17</f>
        <v>-3.7063790356652673E-3</v>
      </c>
      <c r="J41" s="88">
        <f t="shared" si="1"/>
        <v>-1880253.6071738233</v>
      </c>
      <c r="K41" s="53">
        <f>IFERROR(J41*Savings!$C$9*Savings!$C$17/$J$53,"")</f>
        <v>-1892579.9593642235</v>
      </c>
      <c r="L41" s="88">
        <f t="shared" si="2"/>
        <v>-2975672.7502561826</v>
      </c>
      <c r="M41" s="70">
        <f t="shared" si="13"/>
        <v>-5.8656827230489294E-3</v>
      </c>
      <c r="N41" s="127">
        <f t="shared" si="11"/>
        <v>-5.656827230489294E-4</v>
      </c>
      <c r="O41" s="128">
        <f t="shared" si="12"/>
        <v>-286971.99349924212</v>
      </c>
      <c r="P41" s="128">
        <f t="shared" si="6"/>
        <v>-248497.8131030479</v>
      </c>
      <c r="Q41" s="129">
        <f t="shared" si="7"/>
        <v>-4.8984194545872051E-4</v>
      </c>
      <c r="R41" s="128">
        <f t="shared" si="8"/>
        <v>2727174.9371531345</v>
      </c>
      <c r="S41" s="127">
        <f t="shared" si="9"/>
        <v>5.375840777590209E-3</v>
      </c>
      <c r="T41" s="120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9"/>
      <c r="JX41" s="9"/>
      <c r="JY41" s="9"/>
      <c r="JZ41" s="9"/>
      <c r="KA41" s="9"/>
      <c r="KB41" s="9"/>
      <c r="KC41" s="9"/>
      <c r="KD41" s="9"/>
      <c r="KE41" s="9"/>
      <c r="KF41" s="9"/>
      <c r="KG41" s="9"/>
      <c r="KH41" s="9"/>
      <c r="KI41" s="9"/>
      <c r="KJ41" s="9"/>
      <c r="KK41" s="9"/>
      <c r="KL41" s="9"/>
      <c r="KM41" s="9"/>
      <c r="KN41" s="9"/>
      <c r="KO41" s="9"/>
      <c r="KP41" s="9"/>
      <c r="KQ41" s="9"/>
      <c r="KR41" s="9"/>
      <c r="KS41" s="9"/>
      <c r="KT41" s="9"/>
      <c r="KU41" s="9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9"/>
      <c r="LG41" s="9"/>
      <c r="LH41" s="9"/>
      <c r="LI41" s="9"/>
      <c r="LJ41" s="9"/>
      <c r="LK41" s="9"/>
      <c r="LL41" s="9"/>
      <c r="LM41" s="9"/>
      <c r="LN41" s="9"/>
      <c r="LO41" s="9"/>
      <c r="LP41" s="9"/>
      <c r="LQ41" s="9"/>
      <c r="LR41" s="9"/>
      <c r="LS41" s="9"/>
      <c r="LT41" s="9"/>
      <c r="LU41" s="9"/>
      <c r="LV41" s="9"/>
      <c r="LW41" s="9"/>
      <c r="LX41" s="9"/>
      <c r="LY41" s="9"/>
      <c r="LZ41" s="9"/>
      <c r="MA41" s="9"/>
      <c r="MB41" s="9"/>
      <c r="MC41" s="9"/>
      <c r="MD41" s="9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  <c r="OE41" s="9"/>
      <c r="OF41" s="9"/>
      <c r="OG41" s="9"/>
      <c r="OH41" s="9"/>
      <c r="OI41" s="9"/>
      <c r="OJ41" s="9"/>
      <c r="OK41" s="9"/>
      <c r="OL41" s="9"/>
      <c r="OM41" s="9"/>
      <c r="ON41" s="9"/>
      <c r="OO41" s="9"/>
      <c r="OP41" s="9"/>
      <c r="OQ41" s="9"/>
      <c r="OR41" s="9"/>
      <c r="OS41" s="9"/>
      <c r="OT41" s="9"/>
      <c r="OU41" s="9"/>
      <c r="OV41" s="9"/>
      <c r="OW41" s="9"/>
      <c r="OX41" s="9"/>
      <c r="OY41" s="9"/>
      <c r="OZ41" s="9"/>
      <c r="PA41" s="9"/>
      <c r="PB41" s="9"/>
      <c r="PC41" s="9"/>
      <c r="PD41" s="9"/>
      <c r="PE41" s="9"/>
      <c r="PF41" s="9"/>
      <c r="PG41" s="9"/>
      <c r="PH41" s="9"/>
      <c r="PI41" s="9"/>
      <c r="PJ41" s="9"/>
      <c r="PK41" s="9"/>
      <c r="PL41" s="9"/>
      <c r="PM41" s="9"/>
      <c r="PN41" s="9"/>
      <c r="PO41" s="9"/>
      <c r="PP41" s="9"/>
      <c r="PQ41" s="9"/>
      <c r="PR41" s="9"/>
      <c r="PS41" s="9"/>
      <c r="PT41" s="9"/>
      <c r="PU41" s="9"/>
      <c r="PV41" s="9"/>
      <c r="PW41" s="9"/>
      <c r="PX41" s="9"/>
      <c r="PY41" s="9"/>
      <c r="PZ41" s="9"/>
      <c r="QA41" s="9"/>
      <c r="QB41" s="9"/>
      <c r="QC41" s="9"/>
      <c r="QD41" s="9"/>
      <c r="QE41" s="9"/>
      <c r="QF41" s="9"/>
      <c r="QG41" s="9"/>
      <c r="QH41" s="9"/>
      <c r="QI41" s="9"/>
      <c r="QJ41" s="9"/>
      <c r="QK41" s="9"/>
      <c r="QL41" s="9"/>
      <c r="QM41" s="9"/>
      <c r="QN41" s="9"/>
      <c r="QO41" s="9"/>
      <c r="QP41" s="9"/>
      <c r="QQ41" s="9"/>
      <c r="QR41" s="9"/>
      <c r="QS41" s="9"/>
      <c r="QT41" s="9"/>
      <c r="QU41" s="9"/>
      <c r="QV41" s="9"/>
      <c r="QW41" s="9"/>
      <c r="QX41" s="9"/>
      <c r="QY41" s="9"/>
      <c r="QZ41" s="9"/>
      <c r="RA41" s="9"/>
      <c r="RB41" s="9"/>
      <c r="RC41" s="9"/>
      <c r="RD41" s="9"/>
      <c r="RE41" s="9"/>
      <c r="RF41" s="9"/>
      <c r="RG41" s="9"/>
      <c r="RH41" s="9"/>
      <c r="RI41" s="9"/>
      <c r="RJ41" s="9"/>
      <c r="RK41" s="9"/>
      <c r="RL41" s="9"/>
      <c r="RM41" s="9"/>
      <c r="RN41" s="9"/>
      <c r="RO41" s="9"/>
      <c r="RP41" s="9"/>
      <c r="RQ41" s="9"/>
      <c r="RR41" s="9"/>
      <c r="RS41" s="9"/>
      <c r="RT41" s="9"/>
      <c r="RU41" s="9"/>
      <c r="RV41" s="9"/>
      <c r="RW41" s="9"/>
      <c r="RX41" s="9"/>
      <c r="RY41" s="9"/>
      <c r="RZ41" s="9"/>
      <c r="SA41" s="9"/>
      <c r="SB41" s="9"/>
      <c r="SC41" s="9"/>
      <c r="SD41" s="9"/>
      <c r="SE41" s="9"/>
      <c r="SF41" s="9"/>
      <c r="SG41" s="9"/>
      <c r="SH41" s="9"/>
      <c r="SI41" s="9"/>
      <c r="SJ41" s="9"/>
      <c r="SK41" s="9"/>
      <c r="SL41" s="9"/>
      <c r="SM41" s="9"/>
      <c r="SN41" s="9"/>
      <c r="SO41" s="9"/>
      <c r="SP41" s="9"/>
      <c r="SQ41" s="9"/>
      <c r="SR41" s="9"/>
      <c r="SS41" s="9"/>
      <c r="ST41" s="9"/>
      <c r="SU41" s="9"/>
      <c r="SV41" s="9"/>
      <c r="SW41" s="9"/>
      <c r="SX41" s="9"/>
      <c r="SY41" s="9"/>
      <c r="SZ41" s="9"/>
      <c r="TA41" s="9"/>
      <c r="TB41" s="9"/>
      <c r="TC41" s="9"/>
      <c r="TD41" s="9"/>
      <c r="TE41" s="9"/>
      <c r="TF41" s="9"/>
      <c r="TG41" s="9"/>
      <c r="TH41" s="9"/>
      <c r="TI41" s="9"/>
      <c r="TJ41" s="9"/>
      <c r="TK41" s="9"/>
      <c r="TL41" s="9"/>
      <c r="TM41" s="9"/>
      <c r="TN41" s="9"/>
      <c r="TO41" s="9"/>
      <c r="TP41" s="9"/>
      <c r="TQ41" s="9"/>
      <c r="TR41" s="9"/>
      <c r="TS41" s="9"/>
      <c r="TT41" s="9"/>
      <c r="TU41" s="9"/>
      <c r="TV41" s="9"/>
      <c r="TW41" s="9"/>
      <c r="TX41" s="9"/>
      <c r="TY41" s="9"/>
      <c r="TZ41" s="9"/>
      <c r="UA41" s="9"/>
      <c r="UB41" s="9"/>
      <c r="UC41" s="9"/>
      <c r="UD41" s="9"/>
      <c r="UE41" s="9"/>
      <c r="UF41" s="9"/>
      <c r="UG41" s="9"/>
      <c r="UH41" s="9"/>
      <c r="UI41" s="9"/>
      <c r="UJ41" s="9"/>
      <c r="UK41" s="9"/>
      <c r="UL41" s="9"/>
      <c r="UM41" s="9"/>
      <c r="UN41" s="9"/>
      <c r="UO41" s="9"/>
      <c r="UP41" s="9"/>
      <c r="UQ41" s="9"/>
      <c r="UR41" s="9"/>
      <c r="US41" s="9"/>
      <c r="UT41" s="9"/>
      <c r="UU41" s="9"/>
      <c r="UV41" s="9"/>
      <c r="UW41" s="9"/>
      <c r="UX41" s="9"/>
      <c r="UY41" s="9"/>
      <c r="UZ41" s="9"/>
      <c r="VA41" s="9"/>
      <c r="VB41" s="9"/>
      <c r="VC41" s="9"/>
      <c r="VD41" s="9"/>
      <c r="VE41" s="9"/>
      <c r="VF41" s="9"/>
      <c r="VG41" s="9"/>
      <c r="VH41" s="9"/>
      <c r="VI41" s="9"/>
      <c r="VJ41" s="9"/>
      <c r="VK41" s="9"/>
      <c r="VL41" s="9"/>
      <c r="VM41" s="9"/>
      <c r="VN41" s="9"/>
      <c r="VO41" s="9"/>
      <c r="VP41" s="9"/>
      <c r="VQ41" s="9"/>
      <c r="VR41" s="9"/>
      <c r="VS41" s="9"/>
      <c r="VT41" s="9"/>
      <c r="VU41" s="9"/>
      <c r="VV41" s="9"/>
      <c r="VW41" s="9"/>
      <c r="VX41" s="9"/>
      <c r="VY41" s="9"/>
      <c r="VZ41" s="9"/>
      <c r="WA41" s="9"/>
      <c r="WB41" s="9"/>
      <c r="WC41" s="9"/>
      <c r="WD41" s="9"/>
      <c r="WE41" s="9"/>
      <c r="WF41" s="9"/>
      <c r="WG41" s="9"/>
      <c r="WH41" s="9"/>
      <c r="WI41" s="9"/>
      <c r="WJ41" s="9"/>
      <c r="WK41" s="9"/>
      <c r="WL41" s="9"/>
      <c r="WM41" s="9"/>
      <c r="WN41" s="9"/>
      <c r="WO41" s="9"/>
      <c r="WP41" s="9"/>
      <c r="WQ41" s="9"/>
      <c r="WR41" s="9"/>
      <c r="WS41" s="9"/>
      <c r="WT41" s="9"/>
      <c r="WU41" s="9"/>
      <c r="WV41" s="9"/>
      <c r="WW41" s="9"/>
      <c r="WX41" s="9"/>
      <c r="WY41" s="9"/>
      <c r="WZ41" s="9"/>
      <c r="XA41" s="9"/>
      <c r="XB41" s="9"/>
      <c r="XC41" s="9"/>
      <c r="XD41" s="9"/>
      <c r="XE41" s="9"/>
      <c r="XF41" s="9"/>
      <c r="XG41" s="9"/>
      <c r="XH41" s="9"/>
      <c r="XI41" s="9"/>
      <c r="XJ41" s="9"/>
      <c r="XK41" s="9"/>
      <c r="XL41" s="9"/>
      <c r="XM41" s="9"/>
      <c r="XN41" s="9"/>
      <c r="XO41" s="9"/>
      <c r="XP41" s="9"/>
      <c r="XQ41" s="9"/>
      <c r="XR41" s="9"/>
      <c r="XS41" s="9"/>
      <c r="XT41" s="9"/>
      <c r="XU41" s="9"/>
      <c r="XV41" s="9"/>
      <c r="XW41" s="9"/>
      <c r="XX41" s="9"/>
      <c r="XY41" s="9"/>
      <c r="XZ41" s="9"/>
      <c r="YA41" s="9"/>
      <c r="YB41" s="9"/>
      <c r="YC41" s="9"/>
      <c r="YD41" s="9"/>
      <c r="YE41" s="9"/>
      <c r="YF41" s="9"/>
      <c r="YG41" s="9"/>
      <c r="YH41" s="9"/>
      <c r="YI41" s="9"/>
      <c r="YJ41" s="9"/>
      <c r="YK41" s="9"/>
      <c r="YL41" s="9"/>
      <c r="YM41" s="9"/>
      <c r="YN41" s="9"/>
      <c r="YO41" s="9"/>
      <c r="YP41" s="9"/>
      <c r="YQ41" s="9"/>
      <c r="YR41" s="9"/>
      <c r="YS41" s="9"/>
      <c r="YT41" s="9"/>
      <c r="YU41" s="9"/>
      <c r="YV41" s="9"/>
      <c r="YW41" s="9"/>
      <c r="YX41" s="9"/>
      <c r="YY41" s="9"/>
      <c r="YZ41" s="9"/>
      <c r="ZA41" s="9"/>
      <c r="ZB41" s="9"/>
      <c r="ZC41" s="9"/>
      <c r="ZD41" s="9"/>
      <c r="ZE41" s="9"/>
      <c r="ZF41" s="9"/>
      <c r="ZG41" s="9"/>
      <c r="ZH41" s="9"/>
      <c r="ZI41" s="9"/>
      <c r="ZJ41" s="9"/>
      <c r="ZK41" s="9"/>
      <c r="ZL41" s="9"/>
      <c r="ZM41" s="9"/>
      <c r="ZN41" s="9"/>
      <c r="ZO41" s="9"/>
      <c r="ZP41" s="9"/>
      <c r="ZQ41" s="9"/>
      <c r="ZR41" s="9"/>
      <c r="ZS41" s="9"/>
      <c r="ZT41" s="9"/>
      <c r="ZU41" s="9"/>
      <c r="ZV41" s="9"/>
      <c r="ZW41" s="9"/>
      <c r="ZX41" s="9"/>
      <c r="ZY41" s="9"/>
      <c r="ZZ41" s="9"/>
      <c r="AAA41" s="9"/>
      <c r="AAB41" s="9"/>
      <c r="AAC41" s="9"/>
      <c r="AAD41" s="9"/>
      <c r="AAE41" s="9"/>
      <c r="AAF41" s="9"/>
      <c r="AAG41" s="9"/>
      <c r="AAH41" s="9"/>
      <c r="AAI41" s="9"/>
      <c r="AAJ41" s="9"/>
      <c r="AAK41" s="9"/>
      <c r="AAL41" s="9"/>
      <c r="AAM41" s="9"/>
      <c r="AAN41" s="9"/>
      <c r="AAO41" s="9"/>
      <c r="AAP41" s="9"/>
      <c r="AAQ41" s="9"/>
      <c r="AAR41" s="9"/>
      <c r="AAS41" s="9"/>
      <c r="AAT41" s="9"/>
      <c r="AAU41" s="9"/>
      <c r="AAV41" s="9"/>
      <c r="AAW41" s="9"/>
      <c r="AAX41" s="9"/>
      <c r="AAY41" s="9"/>
      <c r="AAZ41" s="9"/>
      <c r="ABA41" s="9"/>
      <c r="ABB41" s="9"/>
      <c r="ABC41" s="9"/>
      <c r="ABD41" s="9"/>
      <c r="ABE41" s="9"/>
      <c r="ABF41" s="9"/>
      <c r="ABG41" s="9"/>
      <c r="ABH41" s="9"/>
      <c r="ABI41" s="9"/>
      <c r="ABJ41" s="9"/>
      <c r="ABK41" s="9"/>
      <c r="ABL41" s="9"/>
      <c r="ABM41" s="9"/>
      <c r="ABN41" s="9"/>
      <c r="ABO41" s="9"/>
      <c r="ABP41" s="9"/>
      <c r="ABQ41" s="9"/>
      <c r="ABR41" s="9"/>
      <c r="ABS41" s="9"/>
      <c r="ABT41" s="9"/>
      <c r="ABU41" s="9"/>
      <c r="ABV41" s="9"/>
      <c r="ABW41" s="9"/>
      <c r="ABX41" s="9"/>
      <c r="ABY41" s="9"/>
      <c r="ABZ41" s="9"/>
      <c r="ACA41" s="9"/>
      <c r="ACB41" s="9"/>
      <c r="ACC41" s="9"/>
      <c r="ACD41" s="9"/>
      <c r="ACE41" s="9"/>
      <c r="ACF41" s="9"/>
      <c r="ACG41" s="9"/>
      <c r="ACH41" s="9"/>
      <c r="ACI41" s="9"/>
      <c r="ACJ41" s="9"/>
      <c r="ACK41" s="9"/>
      <c r="ACL41" s="9"/>
      <c r="ACM41" s="9"/>
      <c r="ACN41" s="9"/>
      <c r="ACO41" s="9"/>
      <c r="ACP41" s="9"/>
      <c r="ACQ41" s="9"/>
      <c r="ACR41" s="9"/>
      <c r="ACS41" s="9"/>
      <c r="ACT41" s="9"/>
      <c r="ACU41" s="9"/>
      <c r="ACV41" s="9"/>
      <c r="ACW41" s="9"/>
      <c r="ACX41" s="9"/>
      <c r="ACY41" s="9"/>
      <c r="ACZ41" s="9"/>
      <c r="ADA41" s="9"/>
      <c r="ADB41" s="9"/>
      <c r="ADC41" s="9"/>
      <c r="ADD41" s="9"/>
      <c r="ADE41" s="9"/>
      <c r="ADF41" s="9"/>
      <c r="ADG41" s="9"/>
      <c r="ADH41" s="9"/>
      <c r="ADI41" s="9"/>
      <c r="ADJ41" s="9"/>
      <c r="ADK41" s="9"/>
      <c r="ADL41" s="9"/>
      <c r="ADM41" s="9"/>
      <c r="ADN41" s="9"/>
      <c r="ADO41" s="9"/>
      <c r="ADP41" s="9"/>
      <c r="ADQ41" s="9"/>
      <c r="ADR41" s="9"/>
      <c r="ADS41" s="9"/>
      <c r="ADT41" s="9"/>
      <c r="ADU41" s="9"/>
      <c r="ADV41" s="9"/>
      <c r="ADW41" s="9"/>
      <c r="ADX41" s="9"/>
      <c r="ADY41" s="9"/>
      <c r="ADZ41" s="9"/>
      <c r="AEA41" s="9"/>
      <c r="AEB41" s="9"/>
      <c r="AEC41" s="9"/>
      <c r="AED41" s="9"/>
      <c r="AEE41" s="9"/>
      <c r="AEF41" s="9"/>
      <c r="AEG41" s="9"/>
      <c r="AEH41" s="9"/>
      <c r="AEI41" s="9"/>
      <c r="AEJ41" s="9"/>
      <c r="AEK41" s="9"/>
      <c r="AEL41" s="9"/>
      <c r="AEM41" s="9"/>
      <c r="AEN41" s="9"/>
      <c r="AEO41" s="9"/>
      <c r="AEP41" s="9"/>
      <c r="AEQ41" s="9"/>
      <c r="AER41" s="9"/>
      <c r="AES41" s="9"/>
      <c r="AET41" s="9"/>
      <c r="AEU41" s="9"/>
      <c r="AEV41" s="9"/>
      <c r="AEW41" s="9"/>
      <c r="AEX41" s="9"/>
      <c r="AEY41" s="9"/>
      <c r="AEZ41" s="9"/>
      <c r="AFA41" s="9"/>
      <c r="AFB41" s="9"/>
      <c r="AFC41" s="9"/>
      <c r="AFD41" s="9"/>
      <c r="AFE41" s="9"/>
      <c r="AFF41" s="9"/>
      <c r="AFG41" s="9"/>
      <c r="AFH41" s="9"/>
      <c r="AFI41" s="9"/>
      <c r="AFJ41" s="9"/>
      <c r="AFK41" s="9"/>
      <c r="AFL41" s="9"/>
      <c r="AFM41" s="9"/>
      <c r="AFN41" s="9"/>
      <c r="AFO41" s="9"/>
      <c r="AFP41" s="9"/>
      <c r="AFQ41" s="9"/>
      <c r="AFR41" s="9"/>
      <c r="AFS41" s="9"/>
      <c r="AFT41" s="9"/>
      <c r="AFU41" s="9"/>
      <c r="AFV41" s="9"/>
      <c r="AFW41" s="9"/>
      <c r="AFX41" s="9"/>
      <c r="AFY41" s="9"/>
      <c r="AFZ41" s="9"/>
      <c r="AGA41" s="9"/>
      <c r="AGB41" s="9"/>
      <c r="AGC41" s="9"/>
      <c r="AGD41" s="9"/>
      <c r="AGE41" s="9"/>
      <c r="AGF41" s="9"/>
      <c r="AGG41" s="9"/>
      <c r="AGH41" s="9"/>
      <c r="AGI41" s="9"/>
      <c r="AGJ41" s="9"/>
      <c r="AGK41" s="9"/>
      <c r="AGL41" s="9"/>
      <c r="AGM41" s="9"/>
      <c r="AGN41" s="9"/>
      <c r="AGO41" s="9"/>
      <c r="AGP41" s="9"/>
      <c r="AGQ41" s="9"/>
      <c r="AGR41" s="9"/>
      <c r="AGS41" s="9"/>
      <c r="AGT41" s="9"/>
      <c r="AGU41" s="9"/>
      <c r="AGV41" s="9"/>
      <c r="AGW41" s="9"/>
      <c r="AGX41" s="9"/>
      <c r="AGY41" s="9"/>
      <c r="AGZ41" s="9"/>
      <c r="AHA41" s="9"/>
      <c r="AHB41" s="9"/>
      <c r="AHC41" s="9"/>
      <c r="AHD41" s="9"/>
      <c r="AHE41" s="9"/>
      <c r="AHF41" s="9"/>
      <c r="AHG41" s="9"/>
      <c r="AHH41" s="9"/>
      <c r="AHI41" s="9"/>
      <c r="AHJ41" s="9"/>
      <c r="AHK41" s="9"/>
      <c r="AHL41" s="9"/>
      <c r="AHM41" s="9"/>
      <c r="AHN41" s="9"/>
      <c r="AHO41" s="9"/>
      <c r="AHP41" s="9"/>
      <c r="AHQ41" s="9"/>
      <c r="AHR41" s="9"/>
      <c r="AHS41" s="9"/>
      <c r="AHT41" s="9"/>
      <c r="AHU41" s="9"/>
      <c r="AHV41" s="9"/>
      <c r="AHW41" s="9"/>
      <c r="AHX41" s="9"/>
      <c r="AHY41" s="9"/>
      <c r="AHZ41" s="9"/>
      <c r="AIA41" s="9"/>
      <c r="AIB41" s="9"/>
      <c r="AIC41" s="9"/>
      <c r="AID41" s="9"/>
      <c r="AIE41" s="9"/>
      <c r="AIF41" s="9"/>
      <c r="AIG41" s="9"/>
      <c r="AIH41" s="9"/>
      <c r="AII41" s="9"/>
      <c r="AIJ41" s="9"/>
      <c r="AIK41" s="9"/>
      <c r="AIL41" s="9"/>
      <c r="AIM41" s="9"/>
      <c r="AIN41" s="9"/>
      <c r="AIO41" s="9"/>
      <c r="AIP41" s="9"/>
      <c r="AIQ41" s="9"/>
      <c r="AIR41" s="9"/>
      <c r="AIS41" s="9"/>
      <c r="AIT41" s="9"/>
      <c r="AIU41" s="9"/>
      <c r="AIV41" s="9"/>
      <c r="AIW41" s="9"/>
      <c r="AIX41" s="9"/>
      <c r="AIY41" s="9"/>
      <c r="AIZ41" s="9"/>
      <c r="AJA41" s="9"/>
      <c r="AJB41" s="9"/>
      <c r="AJC41" s="9"/>
      <c r="AJD41" s="9"/>
      <c r="AJE41" s="9"/>
      <c r="AJF41" s="9"/>
      <c r="AJG41" s="9"/>
      <c r="AJH41" s="9"/>
      <c r="AJI41" s="9"/>
      <c r="AJJ41" s="9"/>
      <c r="AJK41" s="9"/>
      <c r="AJL41" s="9"/>
      <c r="AJM41" s="9"/>
      <c r="AJN41" s="9"/>
      <c r="AJO41" s="9"/>
      <c r="AJP41" s="9"/>
      <c r="AJQ41" s="9"/>
      <c r="AJR41" s="9"/>
      <c r="AJS41" s="9"/>
      <c r="AJT41" s="9"/>
      <c r="AJU41" s="9"/>
      <c r="AJV41" s="9"/>
      <c r="AJW41" s="9"/>
      <c r="AJX41" s="9"/>
      <c r="AJY41" s="9"/>
      <c r="AJZ41" s="9"/>
      <c r="AKA41" s="9"/>
      <c r="AKB41" s="9"/>
      <c r="AKC41" s="9"/>
      <c r="AKD41" s="9"/>
      <c r="AKE41" s="9"/>
      <c r="AKF41" s="9"/>
      <c r="AKG41" s="9"/>
      <c r="AKH41" s="9"/>
      <c r="AKI41" s="9"/>
      <c r="AKJ41" s="9"/>
      <c r="AKK41" s="9"/>
      <c r="AKL41" s="9"/>
      <c r="AKM41" s="9"/>
      <c r="AKN41" s="9"/>
      <c r="AKO41" s="9"/>
      <c r="AKP41" s="9"/>
      <c r="AKQ41" s="9"/>
      <c r="AKR41" s="9"/>
      <c r="AKS41" s="9"/>
      <c r="AKT41" s="9"/>
      <c r="AKU41" s="9"/>
      <c r="AKV41" s="9"/>
      <c r="AKW41" s="9"/>
      <c r="AKX41" s="9"/>
      <c r="AKY41" s="9"/>
      <c r="AKZ41" s="9"/>
      <c r="ALA41" s="9"/>
      <c r="ALB41" s="9"/>
      <c r="ALC41" s="9"/>
      <c r="ALD41" s="9"/>
      <c r="ALE41" s="9"/>
      <c r="ALF41" s="9"/>
      <c r="ALG41" s="9"/>
      <c r="ALH41" s="9"/>
      <c r="ALI41" s="9"/>
      <c r="ALJ41" s="9"/>
      <c r="ALK41" s="9"/>
      <c r="ALL41" s="9"/>
      <c r="ALM41" s="9"/>
      <c r="ALN41" s="9"/>
      <c r="ALO41" s="9"/>
      <c r="ALP41" s="9"/>
      <c r="ALQ41" s="9"/>
      <c r="ALR41" s="9"/>
      <c r="ALS41" s="9"/>
      <c r="ALT41" s="9"/>
      <c r="ALU41" s="9"/>
      <c r="ALV41" s="9"/>
      <c r="ALW41" s="9"/>
      <c r="ALX41" s="9"/>
      <c r="ALY41" s="9"/>
      <c r="ALZ41" s="9"/>
      <c r="AMA41" s="9"/>
      <c r="AMB41" s="9"/>
      <c r="AMC41" s="9"/>
      <c r="AMD41" s="9"/>
      <c r="AME41" s="9"/>
      <c r="AMF41" s="9"/>
      <c r="AMG41" s="9"/>
      <c r="AMH41" s="9"/>
      <c r="AMI41" s="9"/>
      <c r="AMJ41" s="9"/>
      <c r="AMK41" s="9"/>
      <c r="AML41" s="9"/>
      <c r="AMM41" s="9"/>
      <c r="AMN41" s="9"/>
      <c r="AMO41" s="9"/>
      <c r="AMP41" s="9"/>
      <c r="AMQ41" s="9"/>
      <c r="AMR41" s="9"/>
      <c r="AMS41" s="9"/>
      <c r="AMT41" s="9"/>
      <c r="AMU41" s="9"/>
      <c r="AMV41" s="9"/>
      <c r="AMW41" s="9"/>
      <c r="AMX41" s="9"/>
      <c r="AMY41" s="9"/>
      <c r="AMZ41" s="9"/>
      <c r="ANA41" s="9"/>
      <c r="ANB41" s="9"/>
      <c r="ANC41" s="9"/>
      <c r="AND41" s="9"/>
      <c r="ANE41" s="9"/>
      <c r="ANF41" s="9"/>
      <c r="ANG41" s="9"/>
      <c r="ANH41" s="9"/>
      <c r="ANI41" s="9"/>
      <c r="ANJ41" s="9"/>
      <c r="ANK41" s="9"/>
      <c r="ANL41" s="9"/>
      <c r="ANM41" s="9"/>
      <c r="ANN41" s="9"/>
      <c r="ANO41" s="9"/>
      <c r="ANP41" s="9"/>
      <c r="ANQ41" s="9"/>
      <c r="ANR41" s="9"/>
      <c r="ANS41" s="9"/>
      <c r="ANT41" s="9"/>
      <c r="ANU41" s="9"/>
      <c r="ANV41" s="9"/>
      <c r="ANW41" s="9"/>
      <c r="ANX41" s="9"/>
      <c r="ANY41" s="9"/>
      <c r="ANZ41" s="9"/>
      <c r="AOA41" s="9"/>
      <c r="AOB41" s="9"/>
      <c r="AOC41" s="9"/>
      <c r="AOD41" s="9"/>
      <c r="AOE41" s="9"/>
      <c r="AOF41" s="9"/>
      <c r="AOG41" s="9"/>
      <c r="AOH41" s="9"/>
      <c r="AOI41" s="9"/>
      <c r="AOJ41" s="9"/>
      <c r="AOK41" s="9"/>
      <c r="AOL41" s="9"/>
      <c r="AOM41" s="9"/>
      <c r="AON41" s="9"/>
      <c r="AOO41" s="9"/>
      <c r="AOP41" s="9"/>
      <c r="AOQ41" s="9"/>
      <c r="AOR41" s="9"/>
      <c r="AOS41" s="9"/>
      <c r="AOT41" s="9"/>
      <c r="AOU41" s="9"/>
      <c r="AOV41" s="9"/>
      <c r="AOW41" s="9"/>
      <c r="AOX41" s="9"/>
      <c r="AOY41" s="9"/>
      <c r="AOZ41" s="9"/>
      <c r="APA41" s="9"/>
      <c r="APB41" s="9"/>
      <c r="APC41" s="9"/>
      <c r="APD41" s="9"/>
      <c r="APE41" s="9"/>
      <c r="APF41" s="9"/>
      <c r="APG41" s="9"/>
      <c r="APH41" s="9"/>
      <c r="API41" s="9"/>
      <c r="APJ41" s="9"/>
      <c r="APK41" s="9"/>
      <c r="APL41" s="9"/>
      <c r="APM41" s="9"/>
      <c r="APN41" s="9"/>
      <c r="APO41" s="9"/>
      <c r="APP41" s="9"/>
      <c r="APQ41" s="9"/>
      <c r="APR41" s="9"/>
      <c r="APS41" s="9"/>
      <c r="APT41" s="9"/>
      <c r="APU41" s="9"/>
      <c r="APV41" s="9"/>
      <c r="APW41" s="9"/>
      <c r="APX41" s="9"/>
      <c r="APY41" s="9"/>
      <c r="APZ41" s="9"/>
      <c r="AQA41" s="9"/>
      <c r="AQB41" s="9"/>
      <c r="AQC41" s="9"/>
      <c r="AQD41" s="9"/>
      <c r="AQE41" s="9"/>
      <c r="AQF41" s="9"/>
      <c r="AQG41" s="9"/>
      <c r="AQH41" s="9"/>
      <c r="AQI41" s="9"/>
      <c r="AQJ41" s="9"/>
      <c r="AQK41" s="9"/>
      <c r="AQL41" s="9"/>
      <c r="AQM41" s="9"/>
      <c r="AQN41" s="9"/>
      <c r="AQO41" s="9"/>
      <c r="AQP41" s="9"/>
      <c r="AQQ41" s="9"/>
      <c r="AQR41" s="9"/>
      <c r="AQS41" s="9"/>
      <c r="AQT41" s="9"/>
      <c r="AQU41" s="9"/>
      <c r="AQV41" s="9"/>
      <c r="AQW41" s="9"/>
      <c r="AQX41" s="9"/>
      <c r="AQY41" s="9"/>
      <c r="AQZ41" s="9"/>
      <c r="ARA41" s="9"/>
      <c r="ARB41" s="9"/>
      <c r="ARC41" s="9"/>
      <c r="ARD41" s="9"/>
      <c r="ARE41" s="9"/>
      <c r="ARF41" s="9"/>
      <c r="ARG41" s="9"/>
      <c r="ARH41" s="9"/>
      <c r="ARI41" s="9"/>
      <c r="ARJ41" s="9"/>
      <c r="ARK41" s="9"/>
      <c r="ARL41" s="9"/>
      <c r="ARM41" s="9"/>
      <c r="ARN41" s="9"/>
      <c r="ARO41" s="9"/>
      <c r="ARP41" s="9"/>
      <c r="ARQ41" s="9"/>
      <c r="ARR41" s="9"/>
      <c r="ARS41" s="9"/>
      <c r="ART41" s="9"/>
      <c r="ARU41" s="9"/>
      <c r="ARV41" s="9"/>
      <c r="ARW41" s="9"/>
      <c r="ARX41" s="9"/>
      <c r="ARY41" s="9"/>
      <c r="ARZ41" s="9"/>
      <c r="ASA41" s="9"/>
      <c r="ASB41" s="9"/>
      <c r="ASC41" s="9"/>
      <c r="ASD41" s="9"/>
      <c r="ASE41" s="9"/>
      <c r="ASF41" s="9"/>
      <c r="ASG41" s="9"/>
      <c r="ASH41" s="9"/>
      <c r="ASI41" s="9"/>
      <c r="ASJ41" s="9"/>
      <c r="ASK41" s="9"/>
      <c r="ASL41" s="9"/>
      <c r="ASM41" s="9"/>
      <c r="ASN41" s="9"/>
      <c r="ASO41" s="9"/>
      <c r="ASP41" s="9"/>
      <c r="ASQ41" s="9"/>
      <c r="ASR41" s="9"/>
      <c r="ASS41" s="9"/>
      <c r="AST41" s="9"/>
      <c r="ASU41" s="9"/>
      <c r="ASV41" s="9"/>
      <c r="ASW41" s="9"/>
      <c r="ASX41" s="9"/>
      <c r="ASY41" s="9"/>
      <c r="ASZ41" s="9"/>
      <c r="ATA41" s="9"/>
      <c r="ATB41" s="9"/>
      <c r="ATC41" s="9"/>
      <c r="ATD41" s="9"/>
      <c r="ATE41" s="9"/>
      <c r="ATF41" s="9"/>
      <c r="ATG41" s="9"/>
      <c r="ATH41" s="9"/>
      <c r="ATI41" s="9"/>
      <c r="ATJ41" s="9"/>
      <c r="ATK41" s="9"/>
      <c r="ATL41" s="9"/>
      <c r="ATM41" s="9"/>
      <c r="ATN41" s="9"/>
      <c r="ATO41" s="9"/>
      <c r="ATP41" s="9"/>
      <c r="ATQ41" s="9"/>
      <c r="ATR41" s="9"/>
      <c r="ATS41" s="9"/>
      <c r="ATT41" s="9"/>
      <c r="ATU41" s="9"/>
      <c r="ATV41" s="9"/>
      <c r="ATW41" s="9"/>
      <c r="ATX41" s="9"/>
      <c r="ATY41" s="9"/>
      <c r="ATZ41" s="9"/>
      <c r="AUA41" s="9"/>
      <c r="AUB41" s="9"/>
      <c r="AUC41" s="9"/>
      <c r="AUD41" s="9"/>
      <c r="AUE41" s="9"/>
      <c r="AUF41" s="9"/>
      <c r="AUG41" s="9"/>
      <c r="AUH41" s="9"/>
      <c r="AUI41" s="9"/>
      <c r="AUJ41" s="9"/>
      <c r="AUK41" s="9"/>
      <c r="AUL41" s="9"/>
      <c r="AUM41" s="9"/>
      <c r="AUN41" s="9"/>
      <c r="AUO41" s="9"/>
      <c r="AUP41" s="9"/>
      <c r="AUQ41" s="9"/>
      <c r="AUR41" s="9"/>
      <c r="AUS41" s="9"/>
      <c r="AUT41" s="9"/>
      <c r="AUU41" s="9"/>
      <c r="AUV41" s="9"/>
      <c r="AUW41" s="9"/>
      <c r="AUX41" s="9"/>
      <c r="AUY41" s="9"/>
      <c r="AUZ41" s="9"/>
      <c r="AVA41" s="9"/>
      <c r="AVB41" s="9"/>
      <c r="AVC41" s="9"/>
      <c r="AVD41" s="9"/>
      <c r="AVE41" s="9"/>
      <c r="AVF41" s="9"/>
      <c r="AVG41" s="9"/>
      <c r="AVH41" s="9"/>
      <c r="AVI41" s="9"/>
      <c r="AVJ41" s="9"/>
      <c r="AVK41" s="9"/>
      <c r="AVL41" s="9"/>
      <c r="AVM41" s="9"/>
      <c r="AVN41" s="9"/>
      <c r="AVO41" s="9"/>
      <c r="AVP41" s="9"/>
      <c r="AVQ41" s="9"/>
      <c r="AVR41" s="9"/>
      <c r="AVS41" s="9"/>
      <c r="AVT41" s="9"/>
      <c r="AVU41" s="9"/>
      <c r="AVV41" s="9"/>
      <c r="AVW41" s="9"/>
      <c r="AVX41" s="9"/>
      <c r="AVY41" s="9"/>
      <c r="AVZ41" s="9"/>
      <c r="AWA41" s="9"/>
      <c r="AWB41" s="9"/>
      <c r="AWC41" s="9"/>
      <c r="AWD41" s="9"/>
      <c r="AWE41" s="9"/>
      <c r="AWF41" s="9"/>
      <c r="AWG41" s="9"/>
      <c r="AWH41" s="9"/>
      <c r="AWI41" s="9"/>
      <c r="AWJ41" s="9"/>
      <c r="AWK41" s="9"/>
      <c r="AWL41" s="9"/>
      <c r="AWM41" s="9"/>
      <c r="AWN41" s="9"/>
      <c r="AWO41" s="9"/>
      <c r="AWP41" s="9"/>
      <c r="AWQ41" s="9"/>
      <c r="AWR41" s="9"/>
      <c r="AWS41" s="9"/>
      <c r="AWT41" s="9"/>
      <c r="AWU41" s="9"/>
      <c r="AWV41" s="9"/>
      <c r="AWW41" s="9"/>
      <c r="AWX41" s="9"/>
      <c r="AWY41" s="9"/>
      <c r="AWZ41" s="9"/>
      <c r="AXA41" s="9"/>
      <c r="AXB41" s="9"/>
      <c r="AXC41" s="9"/>
      <c r="AXD41" s="9"/>
      <c r="AXE41" s="9"/>
      <c r="AXF41" s="9"/>
      <c r="AXG41" s="9"/>
      <c r="AXH41" s="9"/>
      <c r="AXI41" s="9"/>
      <c r="AXJ41" s="9"/>
      <c r="AXK41" s="9"/>
      <c r="AXL41" s="9"/>
      <c r="AXM41" s="9"/>
      <c r="AXN41" s="9"/>
      <c r="AXO41" s="9"/>
      <c r="AXP41" s="9"/>
      <c r="AXQ41" s="9"/>
      <c r="AXR41" s="9"/>
      <c r="AXS41" s="9"/>
      <c r="AXT41" s="9"/>
      <c r="AXU41" s="9"/>
      <c r="AXV41" s="9"/>
      <c r="AXW41" s="9"/>
      <c r="AXX41" s="9"/>
      <c r="AXY41" s="9"/>
      <c r="AXZ41" s="9"/>
      <c r="AYA41" s="9"/>
      <c r="AYB41" s="9"/>
      <c r="AYC41" s="9"/>
      <c r="AYD41" s="9"/>
      <c r="AYE41" s="9"/>
      <c r="AYF41" s="9"/>
      <c r="AYG41" s="9"/>
      <c r="AYH41" s="9"/>
      <c r="AYI41" s="9"/>
      <c r="AYJ41" s="9"/>
      <c r="AYK41" s="9"/>
      <c r="AYL41" s="9"/>
      <c r="AYM41" s="9"/>
      <c r="AYN41" s="9"/>
      <c r="AYO41" s="9"/>
      <c r="AYP41" s="9"/>
      <c r="AYQ41" s="9"/>
      <c r="AYR41" s="9"/>
      <c r="AYS41" s="9"/>
      <c r="AYT41" s="9"/>
      <c r="AYU41" s="9"/>
      <c r="AYV41" s="9"/>
      <c r="AYW41" s="9"/>
      <c r="AYX41" s="9"/>
      <c r="AYY41" s="9"/>
      <c r="AYZ41" s="9"/>
      <c r="AZA41" s="9"/>
      <c r="AZB41" s="9"/>
      <c r="AZC41" s="9"/>
      <c r="AZD41" s="9"/>
      <c r="AZE41" s="9"/>
      <c r="AZF41" s="9"/>
      <c r="AZG41" s="9"/>
      <c r="AZH41" s="9"/>
      <c r="AZI41" s="9"/>
      <c r="AZJ41" s="9"/>
      <c r="AZK41" s="9"/>
      <c r="AZL41" s="9"/>
      <c r="AZM41" s="9"/>
      <c r="AZN41" s="9"/>
      <c r="AZO41" s="9"/>
      <c r="AZP41" s="9"/>
      <c r="AZQ41" s="9"/>
      <c r="AZR41" s="9"/>
      <c r="AZS41" s="9"/>
      <c r="AZT41" s="9"/>
      <c r="AZU41" s="9"/>
      <c r="AZV41" s="9"/>
      <c r="AZW41" s="9"/>
      <c r="AZX41" s="9"/>
      <c r="AZY41" s="9"/>
      <c r="AZZ41" s="9"/>
      <c r="BAA41" s="9"/>
      <c r="BAB41" s="9"/>
      <c r="BAC41" s="9"/>
      <c r="BAD41" s="9"/>
      <c r="BAE41" s="9"/>
      <c r="BAF41" s="9"/>
      <c r="BAG41" s="9"/>
      <c r="BAH41" s="9"/>
      <c r="BAI41" s="9"/>
      <c r="BAJ41" s="9"/>
      <c r="BAK41" s="9"/>
      <c r="BAL41" s="9"/>
      <c r="BAM41" s="9"/>
      <c r="BAN41" s="9"/>
      <c r="BAO41" s="9"/>
      <c r="BAP41" s="9"/>
      <c r="BAQ41" s="9"/>
      <c r="BAR41" s="9"/>
      <c r="BAS41" s="9"/>
      <c r="BAT41" s="9"/>
      <c r="BAU41" s="9"/>
      <c r="BAV41" s="9"/>
      <c r="BAW41" s="9"/>
      <c r="BAX41" s="9"/>
      <c r="BAY41" s="9"/>
      <c r="BAZ41" s="9"/>
      <c r="BBA41" s="9"/>
      <c r="BBB41" s="9"/>
      <c r="BBC41" s="9"/>
      <c r="BBD41" s="9"/>
      <c r="BBE41" s="9"/>
      <c r="BBF41" s="9"/>
      <c r="BBG41" s="9"/>
      <c r="BBH41" s="9"/>
      <c r="BBI41" s="9"/>
      <c r="BBJ41" s="9"/>
      <c r="BBK41" s="9"/>
      <c r="BBL41" s="9"/>
      <c r="BBM41" s="9"/>
      <c r="BBN41" s="9"/>
      <c r="BBO41" s="9"/>
      <c r="BBP41" s="9"/>
      <c r="BBQ41" s="9"/>
      <c r="BBR41" s="9"/>
      <c r="BBS41" s="9"/>
      <c r="BBT41" s="9"/>
      <c r="BBU41" s="9"/>
      <c r="BBV41" s="9"/>
      <c r="BBW41" s="9"/>
      <c r="BBX41" s="9"/>
      <c r="BBY41" s="9"/>
      <c r="BBZ41" s="9"/>
      <c r="BCA41" s="9"/>
      <c r="BCB41" s="9"/>
      <c r="BCC41" s="9"/>
      <c r="BCD41" s="9"/>
      <c r="BCE41" s="9"/>
      <c r="BCF41" s="9"/>
      <c r="BCG41" s="9"/>
      <c r="BCH41" s="9"/>
      <c r="BCI41" s="9"/>
      <c r="BCJ41" s="9"/>
      <c r="BCK41" s="9"/>
      <c r="BCL41" s="9"/>
      <c r="BCM41" s="9"/>
      <c r="BCN41" s="9"/>
      <c r="BCO41" s="9"/>
      <c r="BCP41" s="9"/>
      <c r="BCQ41" s="9"/>
      <c r="BCR41" s="9"/>
      <c r="BCS41" s="9"/>
      <c r="BCT41" s="9"/>
      <c r="BCU41" s="9"/>
      <c r="BCV41" s="9"/>
      <c r="BCW41" s="9"/>
      <c r="BCX41" s="9"/>
      <c r="BCY41" s="9"/>
      <c r="BCZ41" s="9"/>
      <c r="BDA41" s="9"/>
      <c r="BDB41" s="9"/>
      <c r="BDC41" s="9"/>
      <c r="BDD41" s="9"/>
      <c r="BDE41" s="9"/>
      <c r="BDF41" s="9"/>
      <c r="BDG41" s="9"/>
      <c r="BDH41" s="9"/>
      <c r="BDI41" s="9"/>
      <c r="BDJ41" s="9"/>
      <c r="BDK41" s="9"/>
      <c r="BDL41" s="9"/>
      <c r="BDM41" s="9"/>
      <c r="BDN41" s="9"/>
      <c r="BDO41" s="9"/>
      <c r="BDP41" s="9"/>
      <c r="BDQ41" s="9"/>
      <c r="BDR41" s="9"/>
      <c r="BDS41" s="9"/>
      <c r="BDT41" s="9"/>
      <c r="BDU41" s="9"/>
      <c r="BDV41" s="9"/>
      <c r="BDW41" s="9"/>
      <c r="BDX41" s="9"/>
      <c r="BDY41" s="9"/>
      <c r="BDZ41" s="9"/>
      <c r="BEA41" s="9"/>
      <c r="BEB41" s="9"/>
      <c r="BEC41" s="9"/>
      <c r="BED41" s="9"/>
      <c r="BEE41" s="9"/>
      <c r="BEF41" s="9"/>
      <c r="BEG41" s="9"/>
      <c r="BEH41" s="9"/>
      <c r="BEI41" s="9"/>
      <c r="BEJ41" s="9"/>
      <c r="BEK41" s="9"/>
      <c r="BEL41" s="9"/>
      <c r="BEM41" s="9"/>
      <c r="BEN41" s="9"/>
      <c r="BEO41" s="9"/>
      <c r="BEP41" s="9"/>
      <c r="BEQ41" s="9"/>
      <c r="BER41" s="9"/>
      <c r="BES41" s="9"/>
      <c r="BET41" s="9"/>
      <c r="BEU41" s="9"/>
      <c r="BEV41" s="9"/>
      <c r="BEW41" s="9"/>
      <c r="BEX41" s="9"/>
      <c r="BEY41" s="9"/>
      <c r="BEZ41" s="9"/>
      <c r="BFA41" s="9"/>
      <c r="BFB41" s="9"/>
      <c r="BFC41" s="9"/>
      <c r="BFD41" s="9"/>
      <c r="BFE41" s="9"/>
      <c r="BFF41" s="9"/>
      <c r="BFG41" s="9"/>
      <c r="BFH41" s="9"/>
      <c r="BFI41" s="9"/>
      <c r="BFJ41" s="9"/>
      <c r="BFK41" s="9"/>
      <c r="BFL41" s="9"/>
      <c r="BFM41" s="9"/>
      <c r="BFN41" s="9"/>
      <c r="BFO41" s="9"/>
      <c r="BFP41" s="9"/>
      <c r="BFQ41" s="9"/>
      <c r="BFR41" s="9"/>
      <c r="BFS41" s="9"/>
      <c r="BFT41" s="9"/>
      <c r="BFU41" s="9"/>
      <c r="BFV41" s="9"/>
      <c r="BFW41" s="9"/>
      <c r="BFX41" s="9"/>
      <c r="BFY41" s="9"/>
      <c r="BFZ41" s="9"/>
      <c r="BGA41" s="9"/>
      <c r="BGB41" s="9"/>
      <c r="BGC41" s="9"/>
      <c r="BGD41" s="9"/>
      <c r="BGE41" s="9"/>
      <c r="BGF41" s="9"/>
      <c r="BGG41" s="9"/>
      <c r="BGH41" s="9"/>
      <c r="BGI41" s="9"/>
      <c r="BGJ41" s="9"/>
      <c r="BGK41" s="9"/>
      <c r="BGL41" s="9"/>
      <c r="BGM41" s="9"/>
      <c r="BGN41" s="9"/>
      <c r="BGO41" s="9"/>
      <c r="BGP41" s="9"/>
      <c r="BGQ41" s="9"/>
      <c r="BGR41" s="9"/>
      <c r="BGS41" s="9"/>
      <c r="BGT41" s="9"/>
      <c r="BGU41" s="9"/>
      <c r="BGV41" s="9"/>
      <c r="BGW41" s="9"/>
      <c r="BGX41" s="9"/>
      <c r="BGY41" s="9"/>
      <c r="BGZ41" s="9"/>
      <c r="BHA41" s="9"/>
      <c r="BHB41" s="9"/>
      <c r="BHC41" s="9"/>
      <c r="BHD41" s="9"/>
      <c r="BHE41" s="9"/>
      <c r="BHF41" s="9"/>
      <c r="BHG41" s="9"/>
      <c r="BHH41" s="9"/>
      <c r="BHI41" s="9"/>
      <c r="BHJ41" s="9"/>
      <c r="BHK41" s="9"/>
      <c r="BHL41" s="9"/>
      <c r="BHM41" s="9"/>
      <c r="BHN41" s="9"/>
      <c r="BHO41" s="9"/>
      <c r="BHP41" s="9"/>
      <c r="BHQ41" s="9"/>
      <c r="BHR41" s="9"/>
      <c r="BHS41" s="9"/>
      <c r="BHT41" s="9"/>
      <c r="BHU41" s="9"/>
      <c r="BHV41" s="9"/>
      <c r="BHW41" s="9"/>
      <c r="BHX41" s="9"/>
      <c r="BHY41" s="9"/>
      <c r="BHZ41" s="9"/>
      <c r="BIA41" s="9"/>
      <c r="BIB41" s="9"/>
      <c r="BIC41" s="9"/>
      <c r="BID41" s="9"/>
      <c r="BIE41" s="9"/>
      <c r="BIF41" s="9"/>
      <c r="BIG41" s="9"/>
      <c r="BIH41" s="9"/>
      <c r="BII41" s="9"/>
      <c r="BIJ41" s="9"/>
      <c r="BIK41" s="9"/>
      <c r="BIL41" s="9"/>
      <c r="BIM41" s="9"/>
      <c r="BIN41" s="9"/>
      <c r="BIO41" s="9"/>
      <c r="BIP41" s="9"/>
      <c r="BIQ41" s="9"/>
      <c r="BIR41" s="9"/>
      <c r="BIS41" s="9"/>
      <c r="BIT41" s="9"/>
      <c r="BIU41" s="9"/>
      <c r="BIV41" s="9"/>
      <c r="BIW41" s="9"/>
      <c r="BIX41" s="9"/>
      <c r="BIY41" s="9"/>
      <c r="BIZ41" s="9"/>
      <c r="BJA41" s="9"/>
      <c r="BJB41" s="9"/>
      <c r="BJC41" s="9"/>
      <c r="BJD41" s="9"/>
      <c r="BJE41" s="9"/>
      <c r="BJF41" s="9"/>
      <c r="BJG41" s="9"/>
      <c r="BJH41" s="9"/>
      <c r="BJI41" s="9"/>
      <c r="BJJ41" s="9"/>
      <c r="BJK41" s="9"/>
      <c r="BJL41" s="9"/>
      <c r="BJM41" s="9"/>
      <c r="BJN41" s="9"/>
      <c r="BJO41" s="9"/>
      <c r="BJP41" s="9"/>
      <c r="BJQ41" s="9"/>
      <c r="BJR41" s="9"/>
      <c r="BJS41" s="9"/>
      <c r="BJT41" s="9"/>
      <c r="BJU41" s="9"/>
      <c r="BJV41" s="9"/>
      <c r="BJW41" s="9"/>
      <c r="BJX41" s="9"/>
      <c r="BJY41" s="9"/>
      <c r="BJZ41" s="9"/>
      <c r="BKA41" s="9"/>
      <c r="BKB41" s="9"/>
      <c r="BKC41" s="9"/>
      <c r="BKD41" s="9"/>
      <c r="BKE41" s="9"/>
      <c r="BKF41" s="9"/>
      <c r="BKG41" s="9"/>
      <c r="BKH41" s="9"/>
      <c r="BKI41" s="9"/>
      <c r="BKJ41" s="9"/>
      <c r="BKK41" s="9"/>
      <c r="BKL41" s="9"/>
      <c r="BKM41" s="9"/>
      <c r="BKN41" s="9"/>
      <c r="BKO41" s="9"/>
      <c r="BKP41" s="9"/>
      <c r="BKQ41" s="9"/>
      <c r="BKR41" s="9"/>
      <c r="BKS41" s="9"/>
      <c r="BKT41" s="9"/>
      <c r="BKU41" s="9"/>
      <c r="BKV41" s="9"/>
      <c r="BKW41" s="9"/>
      <c r="BKX41" s="9"/>
      <c r="BKY41" s="9"/>
      <c r="BKZ41" s="9"/>
      <c r="BLA41" s="9"/>
      <c r="BLB41" s="9"/>
      <c r="BLC41" s="9"/>
      <c r="BLD41" s="9"/>
      <c r="BLE41" s="9"/>
      <c r="BLF41" s="9"/>
      <c r="BLG41" s="9"/>
      <c r="BLH41" s="9"/>
      <c r="BLI41" s="9"/>
      <c r="BLJ41" s="9"/>
      <c r="BLK41" s="9"/>
      <c r="BLL41" s="9"/>
      <c r="BLM41" s="9"/>
      <c r="BLN41" s="9"/>
      <c r="BLO41" s="9"/>
      <c r="BLP41" s="9"/>
      <c r="BLQ41" s="9"/>
      <c r="BLR41" s="9"/>
      <c r="BLS41" s="9"/>
      <c r="BLT41" s="9"/>
      <c r="BLU41" s="9"/>
      <c r="BLV41" s="9"/>
      <c r="BLW41" s="9"/>
      <c r="BLX41" s="9"/>
      <c r="BLY41" s="9"/>
      <c r="BLZ41" s="9"/>
      <c r="BMA41" s="9"/>
      <c r="BMB41" s="9"/>
      <c r="BMC41" s="9"/>
      <c r="BMD41" s="9"/>
      <c r="BME41" s="9"/>
      <c r="BMF41" s="9"/>
      <c r="BMG41" s="9"/>
      <c r="BMH41" s="9"/>
      <c r="BMI41" s="9"/>
      <c r="BMJ41" s="9"/>
      <c r="BMK41" s="9"/>
      <c r="BML41" s="9"/>
      <c r="BMM41" s="9"/>
      <c r="BMN41" s="9"/>
      <c r="BMO41" s="9"/>
      <c r="BMP41" s="9"/>
      <c r="BMQ41" s="9"/>
      <c r="BMR41" s="9"/>
      <c r="BMS41" s="9"/>
      <c r="BMT41" s="9"/>
      <c r="BMU41" s="9"/>
      <c r="BMV41" s="9"/>
      <c r="BMW41" s="9"/>
      <c r="BMX41" s="9"/>
      <c r="BMY41" s="9"/>
      <c r="BMZ41" s="9"/>
      <c r="BNA41" s="9"/>
      <c r="BNB41" s="9"/>
      <c r="BNC41" s="9"/>
      <c r="BND41" s="9"/>
      <c r="BNE41" s="9"/>
      <c r="BNF41" s="9"/>
      <c r="BNG41" s="9"/>
      <c r="BNH41" s="9"/>
      <c r="BNI41" s="9"/>
      <c r="BNJ41" s="9"/>
      <c r="BNK41" s="9"/>
      <c r="BNL41" s="9"/>
      <c r="BNM41" s="9"/>
      <c r="BNN41" s="9"/>
      <c r="BNO41" s="9"/>
      <c r="BNP41" s="9"/>
      <c r="BNQ41" s="9"/>
      <c r="BNR41" s="9"/>
      <c r="BNS41" s="9"/>
      <c r="BNT41" s="9"/>
      <c r="BNU41" s="9"/>
      <c r="BNV41" s="9"/>
      <c r="BNW41" s="9"/>
      <c r="BNX41" s="9"/>
      <c r="BNY41" s="9"/>
      <c r="BNZ41" s="9"/>
      <c r="BOA41" s="9"/>
      <c r="BOB41" s="9"/>
      <c r="BOC41" s="9"/>
      <c r="BOD41" s="9"/>
      <c r="BOE41" s="9"/>
      <c r="BOF41" s="9"/>
      <c r="BOG41" s="9"/>
      <c r="BOH41" s="9"/>
      <c r="BOI41" s="9"/>
      <c r="BOJ41" s="9"/>
      <c r="BOK41" s="9"/>
      <c r="BOL41" s="9"/>
      <c r="BOM41" s="9"/>
      <c r="BON41" s="9"/>
      <c r="BOO41" s="9"/>
      <c r="BOP41" s="9"/>
      <c r="BOQ41" s="9"/>
      <c r="BOR41" s="9"/>
      <c r="BOS41" s="9"/>
      <c r="BOT41" s="9"/>
      <c r="BOU41" s="9"/>
      <c r="BOV41" s="9"/>
      <c r="BOW41" s="9"/>
      <c r="BOX41" s="9"/>
      <c r="BOY41" s="9"/>
      <c r="BOZ41" s="9"/>
      <c r="BPA41" s="9"/>
      <c r="BPB41" s="9"/>
      <c r="BPC41" s="9"/>
      <c r="BPD41" s="9"/>
      <c r="BPE41" s="9"/>
      <c r="BPF41" s="9"/>
      <c r="BPG41" s="9"/>
      <c r="BPH41" s="9"/>
      <c r="BPI41" s="9"/>
      <c r="BPJ41" s="9"/>
      <c r="BPK41" s="9"/>
      <c r="BPL41" s="9"/>
      <c r="BPM41" s="9"/>
      <c r="BPN41" s="9"/>
      <c r="BPO41" s="9"/>
      <c r="BPP41" s="9"/>
      <c r="BPQ41" s="9"/>
      <c r="BPR41" s="9"/>
      <c r="BPS41" s="9"/>
      <c r="BPT41" s="9"/>
      <c r="BPU41" s="9"/>
      <c r="BPV41" s="9"/>
      <c r="BPW41" s="9"/>
      <c r="BPX41" s="9"/>
      <c r="BPY41" s="9"/>
      <c r="BPZ41" s="9"/>
      <c r="BQA41" s="9"/>
      <c r="BQB41" s="9"/>
      <c r="BQC41" s="9"/>
      <c r="BQD41" s="9"/>
      <c r="BQE41" s="9"/>
      <c r="BQF41" s="9"/>
      <c r="BQG41" s="9"/>
      <c r="BQH41" s="9"/>
      <c r="BQI41" s="9"/>
      <c r="BQJ41" s="9"/>
      <c r="BQK41" s="9"/>
      <c r="BQL41" s="9"/>
      <c r="BQM41" s="9"/>
      <c r="BQN41" s="9"/>
      <c r="BQO41" s="9"/>
      <c r="BQP41" s="9"/>
      <c r="BQQ41" s="9"/>
      <c r="BQR41" s="9"/>
      <c r="BQS41" s="9"/>
      <c r="BQT41" s="9"/>
      <c r="BQU41" s="9"/>
      <c r="BQV41" s="9"/>
      <c r="BQW41" s="9"/>
      <c r="BQX41" s="9"/>
      <c r="BQY41" s="9"/>
      <c r="BQZ41" s="9"/>
      <c r="BRA41" s="9"/>
      <c r="BRB41" s="9"/>
      <c r="BRC41" s="9"/>
      <c r="BRD41" s="9"/>
      <c r="BRE41" s="9"/>
      <c r="BRF41" s="9"/>
      <c r="BRG41" s="9"/>
      <c r="BRH41" s="9"/>
      <c r="BRI41" s="9"/>
      <c r="BRJ41" s="9"/>
      <c r="BRK41" s="9"/>
      <c r="BRL41" s="9"/>
      <c r="BRM41" s="9"/>
      <c r="BRN41" s="9"/>
      <c r="BRO41" s="9"/>
      <c r="BRP41" s="9"/>
      <c r="BRQ41" s="9"/>
      <c r="BRR41" s="9"/>
      <c r="BRS41" s="9"/>
      <c r="BRT41" s="9"/>
      <c r="BRU41" s="9"/>
      <c r="BRV41" s="9"/>
      <c r="BRW41" s="9"/>
      <c r="BRX41" s="9"/>
      <c r="BRY41" s="9"/>
      <c r="BRZ41" s="9"/>
      <c r="BSA41" s="9"/>
      <c r="BSB41" s="9"/>
      <c r="BSC41" s="9"/>
      <c r="BSD41" s="9"/>
      <c r="BSE41" s="9"/>
      <c r="BSF41" s="9"/>
      <c r="BSG41" s="9"/>
      <c r="BSH41" s="9"/>
      <c r="BSI41" s="9"/>
      <c r="BSJ41" s="9"/>
      <c r="BSK41" s="9"/>
      <c r="BSL41" s="9"/>
      <c r="BSM41" s="9"/>
      <c r="BSN41" s="9"/>
      <c r="BSO41" s="9"/>
      <c r="BSP41" s="9"/>
      <c r="BSQ41" s="9"/>
      <c r="BSR41" s="9"/>
      <c r="BSS41" s="9"/>
      <c r="BST41" s="9"/>
      <c r="BSU41" s="9"/>
      <c r="BSV41" s="9"/>
      <c r="BSW41" s="9"/>
      <c r="BSX41" s="9"/>
      <c r="BSY41" s="9"/>
      <c r="BSZ41" s="9"/>
      <c r="BTA41" s="9"/>
      <c r="BTB41" s="9"/>
      <c r="BTC41" s="9"/>
      <c r="BTD41" s="9"/>
      <c r="BTE41" s="9"/>
      <c r="BTF41" s="9"/>
      <c r="BTG41" s="9"/>
      <c r="BTH41" s="9"/>
      <c r="BTI41" s="9"/>
      <c r="BTJ41" s="9"/>
      <c r="BTK41" s="9"/>
      <c r="BTL41" s="9"/>
      <c r="BTM41" s="9"/>
      <c r="BTN41" s="9"/>
      <c r="BTO41" s="9"/>
      <c r="BTP41" s="9"/>
      <c r="BTQ41" s="9"/>
      <c r="BTR41" s="9"/>
      <c r="BTS41" s="9"/>
      <c r="BTT41" s="9"/>
      <c r="BTU41" s="9"/>
      <c r="BTV41" s="9"/>
      <c r="BTW41" s="9"/>
      <c r="BTX41" s="9"/>
      <c r="BTY41" s="9"/>
      <c r="BTZ41" s="9"/>
      <c r="BUA41" s="9"/>
      <c r="BUB41" s="9"/>
      <c r="BUC41" s="9"/>
      <c r="BUD41" s="9"/>
      <c r="BUE41" s="9"/>
      <c r="BUF41" s="9"/>
      <c r="BUG41" s="9"/>
      <c r="BUH41" s="9"/>
      <c r="BUI41" s="9"/>
      <c r="BUJ41" s="9"/>
      <c r="BUK41" s="9"/>
      <c r="BUL41" s="9"/>
      <c r="BUM41" s="9"/>
      <c r="BUN41" s="9"/>
      <c r="BUO41" s="9"/>
      <c r="BUP41" s="9"/>
      <c r="BUQ41" s="9"/>
      <c r="BUR41" s="9"/>
      <c r="BUS41" s="9"/>
      <c r="BUT41" s="9"/>
      <c r="BUU41" s="9"/>
      <c r="BUV41" s="9"/>
      <c r="BUW41" s="9"/>
      <c r="BUX41" s="9"/>
      <c r="BUY41" s="9"/>
      <c r="BUZ41" s="9"/>
      <c r="BVA41" s="9"/>
      <c r="BVB41" s="9"/>
      <c r="BVC41" s="9"/>
      <c r="BVD41" s="9"/>
      <c r="BVE41" s="9"/>
      <c r="BVF41" s="9"/>
      <c r="BVG41" s="9"/>
      <c r="BVH41" s="9"/>
      <c r="BVI41" s="9"/>
      <c r="BVJ41" s="9"/>
      <c r="BVK41" s="9"/>
      <c r="BVL41" s="9"/>
      <c r="BVM41" s="9"/>
      <c r="BVN41" s="9"/>
      <c r="BVO41" s="9"/>
      <c r="BVP41" s="9"/>
      <c r="BVQ41" s="9"/>
      <c r="BVR41" s="9"/>
      <c r="BVS41" s="9"/>
      <c r="BVT41" s="9"/>
      <c r="BVU41" s="9"/>
      <c r="BVV41" s="9"/>
      <c r="BVW41" s="9"/>
      <c r="BVX41" s="9"/>
      <c r="BVY41" s="9"/>
      <c r="BVZ41" s="9"/>
      <c r="BWA41" s="9"/>
      <c r="BWB41" s="9"/>
      <c r="BWC41" s="9"/>
      <c r="BWD41" s="9"/>
      <c r="BWE41" s="9"/>
      <c r="BWF41" s="9"/>
      <c r="BWG41" s="9"/>
      <c r="BWH41" s="9"/>
      <c r="BWI41" s="9"/>
      <c r="BWJ41" s="9"/>
      <c r="BWK41" s="9"/>
      <c r="BWL41" s="9"/>
      <c r="BWM41" s="9"/>
      <c r="BWN41" s="9"/>
      <c r="BWO41" s="9"/>
      <c r="BWP41" s="9"/>
      <c r="BWQ41" s="9"/>
      <c r="BWR41" s="9"/>
      <c r="BWS41" s="9"/>
      <c r="BWT41" s="9"/>
      <c r="BWU41" s="9"/>
      <c r="BWV41" s="9"/>
      <c r="BWW41" s="9"/>
      <c r="BWX41" s="9"/>
      <c r="BWY41" s="9"/>
      <c r="BWZ41" s="9"/>
      <c r="BXA41" s="9"/>
      <c r="BXB41" s="9"/>
      <c r="BXC41" s="9"/>
      <c r="BXD41" s="9"/>
      <c r="BXE41" s="9"/>
      <c r="BXF41" s="9"/>
      <c r="BXG41" s="9"/>
      <c r="BXH41" s="9"/>
      <c r="BXI41" s="9"/>
      <c r="BXJ41" s="9"/>
      <c r="BXK41" s="9"/>
      <c r="BXL41" s="9"/>
      <c r="BXM41" s="9"/>
      <c r="BXN41" s="9"/>
      <c r="BXO41" s="9"/>
      <c r="BXP41" s="9"/>
      <c r="BXQ41" s="9"/>
      <c r="BXR41" s="9"/>
      <c r="BXS41" s="9"/>
      <c r="BXT41" s="9"/>
      <c r="BXU41" s="9"/>
      <c r="BXV41" s="9"/>
      <c r="BXW41" s="9"/>
      <c r="BXX41" s="9"/>
      <c r="BXY41" s="9"/>
      <c r="BXZ41" s="9"/>
      <c r="BYA41" s="9"/>
      <c r="BYB41" s="9"/>
      <c r="BYC41" s="9"/>
      <c r="BYD41" s="9"/>
      <c r="BYE41" s="9"/>
      <c r="BYF41" s="9"/>
      <c r="BYG41" s="9"/>
      <c r="BYH41" s="9"/>
      <c r="BYI41" s="9"/>
      <c r="BYJ41" s="9"/>
      <c r="BYK41" s="9"/>
      <c r="BYL41" s="9"/>
      <c r="BYM41" s="9"/>
      <c r="BYN41" s="9"/>
      <c r="BYO41" s="9"/>
      <c r="BYP41" s="9"/>
      <c r="BYQ41" s="9"/>
      <c r="BYR41" s="9"/>
      <c r="BYS41" s="9"/>
      <c r="BYT41" s="9"/>
      <c r="BYU41" s="9"/>
      <c r="BYV41" s="9"/>
      <c r="BYW41" s="9"/>
      <c r="BYX41" s="9"/>
      <c r="BYY41" s="9"/>
      <c r="BYZ41" s="9"/>
      <c r="BZA41" s="9"/>
      <c r="BZB41" s="9"/>
      <c r="BZC41" s="9"/>
      <c r="BZD41" s="9"/>
      <c r="BZE41" s="9"/>
      <c r="BZF41" s="9"/>
      <c r="BZG41" s="9"/>
      <c r="BZH41" s="9"/>
      <c r="BZI41" s="9"/>
      <c r="BZJ41" s="9"/>
      <c r="BZK41" s="9"/>
      <c r="BZL41" s="9"/>
      <c r="BZM41" s="9"/>
      <c r="BZN41" s="9"/>
      <c r="BZO41" s="9"/>
      <c r="BZP41" s="9"/>
      <c r="BZQ41" s="9"/>
      <c r="BZR41" s="9"/>
      <c r="BZS41" s="9"/>
      <c r="BZT41" s="9"/>
      <c r="BZU41" s="9"/>
      <c r="BZV41" s="9"/>
      <c r="BZW41" s="9"/>
      <c r="BZX41" s="9"/>
      <c r="BZY41" s="9"/>
      <c r="BZZ41" s="9"/>
      <c r="CAA41" s="9"/>
      <c r="CAB41" s="9"/>
      <c r="CAC41" s="9"/>
      <c r="CAD41" s="9"/>
      <c r="CAE41" s="9"/>
      <c r="CAF41" s="9"/>
      <c r="CAG41" s="9"/>
      <c r="CAH41" s="9"/>
      <c r="CAI41" s="9"/>
      <c r="CAJ41" s="9"/>
      <c r="CAK41" s="9"/>
      <c r="CAL41" s="9"/>
      <c r="CAM41" s="9"/>
      <c r="CAN41" s="9"/>
      <c r="CAO41" s="9"/>
      <c r="CAP41" s="9"/>
      <c r="CAQ41" s="9"/>
      <c r="CAR41" s="9"/>
      <c r="CAS41" s="9"/>
      <c r="CAT41" s="9"/>
      <c r="CAU41" s="9"/>
      <c r="CAV41" s="9"/>
      <c r="CAW41" s="9"/>
      <c r="CAX41" s="9"/>
      <c r="CAY41" s="9"/>
      <c r="CAZ41" s="9"/>
      <c r="CBA41" s="9"/>
      <c r="CBB41" s="9"/>
      <c r="CBC41" s="9"/>
      <c r="CBD41" s="9"/>
      <c r="CBE41" s="9"/>
      <c r="CBF41" s="9"/>
      <c r="CBG41" s="9"/>
      <c r="CBH41" s="9"/>
      <c r="CBI41" s="9"/>
      <c r="CBJ41" s="9"/>
      <c r="CBK41" s="9"/>
      <c r="CBL41" s="9"/>
      <c r="CBM41" s="9"/>
      <c r="CBN41" s="9"/>
      <c r="CBO41" s="9"/>
      <c r="CBP41" s="9"/>
      <c r="CBQ41" s="9"/>
      <c r="CBR41" s="9"/>
      <c r="CBS41" s="9"/>
      <c r="CBT41" s="9"/>
      <c r="CBU41" s="9"/>
      <c r="CBV41" s="9"/>
      <c r="CBW41" s="9"/>
      <c r="CBX41" s="9"/>
      <c r="CBY41" s="9"/>
      <c r="CBZ41" s="9"/>
      <c r="CCA41" s="9"/>
      <c r="CCB41" s="9"/>
      <c r="CCC41" s="9"/>
      <c r="CCD41" s="9"/>
      <c r="CCE41" s="9"/>
      <c r="CCF41" s="9"/>
      <c r="CCG41" s="9"/>
      <c r="CCH41" s="9"/>
      <c r="CCI41" s="9"/>
      <c r="CCJ41" s="9"/>
      <c r="CCK41" s="9"/>
      <c r="CCL41" s="9"/>
      <c r="CCM41" s="9"/>
      <c r="CCN41" s="9"/>
      <c r="CCO41" s="9"/>
      <c r="CCP41" s="9"/>
      <c r="CCQ41" s="9"/>
      <c r="CCR41" s="9"/>
      <c r="CCS41" s="9"/>
      <c r="CCT41" s="9"/>
      <c r="CCU41" s="9"/>
      <c r="CCV41" s="9"/>
      <c r="CCW41" s="9"/>
      <c r="CCX41" s="9"/>
      <c r="CCY41" s="9"/>
      <c r="CCZ41" s="9"/>
      <c r="CDA41" s="9"/>
      <c r="CDB41" s="9"/>
      <c r="CDC41" s="9"/>
      <c r="CDD41" s="9"/>
      <c r="CDE41" s="9"/>
      <c r="CDF41" s="9"/>
      <c r="CDG41" s="9"/>
      <c r="CDH41" s="9"/>
      <c r="CDI41" s="9"/>
      <c r="CDJ41" s="9"/>
      <c r="CDK41" s="9"/>
      <c r="CDL41" s="9"/>
      <c r="CDM41" s="9"/>
      <c r="CDN41" s="9"/>
      <c r="CDO41" s="9"/>
      <c r="CDP41" s="9"/>
      <c r="CDQ41" s="9"/>
      <c r="CDR41" s="9"/>
      <c r="CDS41" s="9"/>
      <c r="CDT41" s="9"/>
      <c r="CDU41" s="9"/>
      <c r="CDV41" s="9"/>
      <c r="CDW41" s="9"/>
      <c r="CDX41" s="9"/>
      <c r="CDY41" s="9"/>
      <c r="CDZ41" s="9"/>
      <c r="CEA41" s="9"/>
      <c r="CEB41" s="9"/>
      <c r="CEC41" s="9"/>
      <c r="CED41" s="9"/>
      <c r="CEE41" s="9"/>
      <c r="CEF41" s="9"/>
      <c r="CEG41" s="9"/>
      <c r="CEH41" s="9"/>
      <c r="CEI41" s="9"/>
      <c r="CEJ41" s="9"/>
      <c r="CEK41" s="9"/>
      <c r="CEL41" s="9"/>
      <c r="CEM41" s="9"/>
      <c r="CEN41" s="9"/>
      <c r="CEO41" s="9"/>
      <c r="CEP41" s="9"/>
      <c r="CEQ41" s="9"/>
      <c r="CER41" s="9"/>
      <c r="CES41" s="9"/>
      <c r="CET41" s="9"/>
      <c r="CEU41" s="9"/>
      <c r="CEV41" s="9"/>
      <c r="CEW41" s="9"/>
      <c r="CEX41" s="9"/>
      <c r="CEY41" s="9"/>
      <c r="CEZ41" s="9"/>
      <c r="CFA41" s="9"/>
      <c r="CFB41" s="9"/>
      <c r="CFC41" s="9"/>
      <c r="CFD41" s="9"/>
      <c r="CFE41" s="9"/>
      <c r="CFF41" s="9"/>
      <c r="CFG41" s="9"/>
      <c r="CFH41" s="9"/>
      <c r="CFI41" s="9"/>
      <c r="CFJ41" s="9"/>
      <c r="CFK41" s="9"/>
      <c r="CFL41" s="9"/>
      <c r="CFM41" s="9"/>
      <c r="CFN41" s="9"/>
      <c r="CFO41" s="9"/>
      <c r="CFP41" s="9"/>
      <c r="CFQ41" s="9"/>
      <c r="CFR41" s="9"/>
      <c r="CFS41" s="9"/>
      <c r="CFT41" s="9"/>
      <c r="CFU41" s="9"/>
      <c r="CFV41" s="9"/>
      <c r="CFW41" s="9"/>
      <c r="CFX41" s="9"/>
      <c r="CFY41" s="9"/>
      <c r="CFZ41" s="9"/>
      <c r="CGA41" s="9"/>
      <c r="CGB41" s="9"/>
      <c r="CGC41" s="9"/>
      <c r="CGD41" s="9"/>
      <c r="CGE41" s="9"/>
      <c r="CGF41" s="9"/>
      <c r="CGG41" s="9"/>
      <c r="CGH41" s="9"/>
      <c r="CGI41" s="9"/>
      <c r="CGJ41" s="9"/>
      <c r="CGK41" s="9"/>
      <c r="CGL41" s="9"/>
      <c r="CGM41" s="9"/>
      <c r="CGN41" s="9"/>
      <c r="CGO41" s="9"/>
      <c r="CGP41" s="9"/>
      <c r="CGQ41" s="9"/>
      <c r="CGR41" s="9"/>
      <c r="CGS41" s="9"/>
      <c r="CGT41" s="9"/>
      <c r="CGU41" s="9"/>
      <c r="CGV41" s="9"/>
      <c r="CGW41" s="9"/>
      <c r="CGX41" s="9"/>
      <c r="CGY41" s="9"/>
      <c r="CGZ41" s="9"/>
      <c r="CHA41" s="9"/>
      <c r="CHB41" s="9"/>
      <c r="CHC41" s="9"/>
      <c r="CHD41" s="9"/>
      <c r="CHE41" s="9"/>
      <c r="CHF41" s="9"/>
      <c r="CHG41" s="9"/>
      <c r="CHH41" s="9"/>
      <c r="CHI41" s="9"/>
      <c r="CHJ41" s="9"/>
      <c r="CHK41" s="9"/>
      <c r="CHL41" s="9"/>
      <c r="CHM41" s="9"/>
      <c r="CHN41" s="9"/>
      <c r="CHO41" s="9"/>
      <c r="CHP41" s="9"/>
      <c r="CHQ41" s="9"/>
      <c r="CHR41" s="9"/>
      <c r="CHS41" s="9"/>
      <c r="CHT41" s="9"/>
      <c r="CHU41" s="9"/>
      <c r="CHV41" s="9"/>
      <c r="CHW41" s="9"/>
      <c r="CHX41" s="9"/>
      <c r="CHY41" s="9"/>
      <c r="CHZ41" s="9"/>
      <c r="CIA41" s="9"/>
      <c r="CIB41" s="9"/>
      <c r="CIC41" s="9"/>
      <c r="CID41" s="9"/>
      <c r="CIE41" s="9"/>
      <c r="CIF41" s="9"/>
      <c r="CIG41" s="9"/>
      <c r="CIH41" s="9"/>
      <c r="CII41" s="9"/>
      <c r="CIJ41" s="9"/>
      <c r="CIK41" s="9"/>
      <c r="CIL41" s="9"/>
      <c r="CIM41" s="9"/>
      <c r="CIN41" s="9"/>
      <c r="CIO41" s="9"/>
      <c r="CIP41" s="9"/>
      <c r="CIQ41" s="9"/>
      <c r="CIR41" s="9"/>
      <c r="CIS41" s="9"/>
      <c r="CIT41" s="9"/>
      <c r="CIU41" s="9"/>
      <c r="CIV41" s="9"/>
      <c r="CIW41" s="9"/>
      <c r="CIX41" s="9"/>
      <c r="CIY41" s="9"/>
      <c r="CIZ41" s="9"/>
      <c r="CJA41" s="9"/>
      <c r="CJB41" s="9"/>
      <c r="CJC41" s="9"/>
      <c r="CJD41" s="9"/>
      <c r="CJE41" s="9"/>
      <c r="CJF41" s="9"/>
      <c r="CJG41" s="9"/>
      <c r="CJH41" s="9"/>
      <c r="CJI41" s="9"/>
      <c r="CJJ41" s="9"/>
      <c r="CJK41" s="9"/>
      <c r="CJL41" s="9"/>
      <c r="CJM41" s="9"/>
      <c r="CJN41" s="9"/>
      <c r="CJO41" s="9"/>
      <c r="CJP41" s="9"/>
      <c r="CJQ41" s="9"/>
      <c r="CJR41" s="9"/>
      <c r="CJS41" s="9"/>
      <c r="CJT41" s="9"/>
      <c r="CJU41" s="9"/>
      <c r="CJV41" s="9"/>
      <c r="CJW41" s="9"/>
      <c r="CJX41" s="9"/>
      <c r="CJY41" s="9"/>
      <c r="CJZ41" s="9"/>
      <c r="CKA41" s="9"/>
      <c r="CKB41" s="9"/>
      <c r="CKC41" s="9"/>
      <c r="CKD41" s="9"/>
      <c r="CKE41" s="9"/>
      <c r="CKF41" s="9"/>
      <c r="CKG41" s="9"/>
      <c r="CKH41" s="9"/>
      <c r="CKI41" s="9"/>
      <c r="CKJ41" s="9"/>
      <c r="CKK41" s="9"/>
      <c r="CKL41" s="9"/>
      <c r="CKM41" s="9"/>
      <c r="CKN41" s="9"/>
      <c r="CKO41" s="9"/>
      <c r="CKP41" s="9"/>
      <c r="CKQ41" s="9"/>
      <c r="CKR41" s="9"/>
      <c r="CKS41" s="9"/>
      <c r="CKT41" s="9"/>
      <c r="CKU41" s="9"/>
      <c r="CKV41" s="9"/>
      <c r="CKW41" s="9"/>
      <c r="CKX41" s="9"/>
      <c r="CKY41" s="9"/>
      <c r="CKZ41" s="9"/>
      <c r="CLA41" s="9"/>
      <c r="CLB41" s="9"/>
      <c r="CLC41" s="9"/>
      <c r="CLD41" s="9"/>
      <c r="CLE41" s="9"/>
      <c r="CLF41" s="9"/>
      <c r="CLG41" s="9"/>
      <c r="CLH41" s="9"/>
      <c r="CLI41" s="9"/>
      <c r="CLJ41" s="9"/>
      <c r="CLK41" s="9"/>
      <c r="CLL41" s="9"/>
      <c r="CLM41" s="9"/>
      <c r="CLN41" s="9"/>
      <c r="CLO41" s="9"/>
      <c r="CLP41" s="9"/>
      <c r="CLQ41" s="9"/>
      <c r="CLR41" s="9"/>
      <c r="CLS41" s="9"/>
      <c r="CLT41" s="9"/>
      <c r="CLU41" s="9"/>
      <c r="CLV41" s="9"/>
      <c r="CLW41" s="9"/>
      <c r="CLX41" s="9"/>
      <c r="CLY41" s="9"/>
      <c r="CLZ41" s="9"/>
      <c r="CMA41" s="9"/>
      <c r="CMB41" s="9"/>
      <c r="CMC41" s="9"/>
      <c r="CMD41" s="9"/>
      <c r="CME41" s="9"/>
      <c r="CMF41" s="9"/>
      <c r="CMG41" s="9"/>
      <c r="CMH41" s="9"/>
      <c r="CMI41" s="9"/>
      <c r="CMJ41" s="9"/>
      <c r="CMK41" s="9"/>
      <c r="CML41" s="9"/>
      <c r="CMM41" s="9"/>
      <c r="CMN41" s="9"/>
      <c r="CMO41" s="9"/>
      <c r="CMP41" s="9"/>
      <c r="CMQ41" s="9"/>
      <c r="CMR41" s="9"/>
      <c r="CMS41" s="9"/>
      <c r="CMT41" s="9"/>
      <c r="CMU41" s="9"/>
      <c r="CMV41" s="9"/>
      <c r="CMW41" s="9"/>
      <c r="CMX41" s="9"/>
      <c r="CMY41" s="9"/>
      <c r="CMZ41" s="9"/>
      <c r="CNA41" s="9"/>
      <c r="CNB41" s="9"/>
      <c r="CNC41" s="9"/>
      <c r="CND41" s="9"/>
      <c r="CNE41" s="9"/>
      <c r="CNF41" s="9"/>
      <c r="CNG41" s="9"/>
      <c r="CNH41" s="9"/>
      <c r="CNI41" s="9"/>
      <c r="CNJ41" s="9"/>
      <c r="CNK41" s="9"/>
      <c r="CNL41" s="9"/>
      <c r="CNM41" s="9"/>
      <c r="CNN41" s="9"/>
      <c r="CNO41" s="9"/>
      <c r="CNP41" s="9"/>
      <c r="CNQ41" s="9"/>
      <c r="CNR41" s="9"/>
      <c r="CNS41" s="9"/>
      <c r="CNT41" s="9"/>
      <c r="CNU41" s="9"/>
      <c r="CNV41" s="9"/>
      <c r="CNW41" s="9"/>
      <c r="CNX41" s="9"/>
      <c r="CNY41" s="9"/>
      <c r="CNZ41" s="9"/>
      <c r="COA41" s="9"/>
      <c r="COB41" s="9"/>
      <c r="COC41" s="9"/>
      <c r="COD41" s="9"/>
      <c r="COE41" s="9"/>
      <c r="COF41" s="9"/>
      <c r="COG41" s="9"/>
      <c r="COH41" s="9"/>
      <c r="COI41" s="9"/>
      <c r="COJ41" s="9"/>
      <c r="COK41" s="9"/>
      <c r="COL41" s="9"/>
      <c r="COM41" s="9"/>
      <c r="CON41" s="9"/>
      <c r="COO41" s="9"/>
      <c r="COP41" s="9"/>
      <c r="COQ41" s="9"/>
      <c r="COR41" s="9"/>
      <c r="COS41" s="9"/>
      <c r="COT41" s="9"/>
      <c r="COU41" s="9"/>
      <c r="COV41" s="9"/>
      <c r="COW41" s="9"/>
      <c r="COX41" s="9"/>
      <c r="COY41" s="9"/>
      <c r="COZ41" s="9"/>
      <c r="CPA41" s="9"/>
      <c r="CPB41" s="9"/>
      <c r="CPC41" s="9"/>
      <c r="CPD41" s="9"/>
      <c r="CPE41" s="9"/>
      <c r="CPF41" s="9"/>
      <c r="CPG41" s="9"/>
      <c r="CPH41" s="9"/>
      <c r="CPI41" s="9"/>
      <c r="CPJ41" s="9"/>
      <c r="CPK41" s="9"/>
      <c r="CPL41" s="9"/>
      <c r="CPM41" s="9"/>
      <c r="CPN41" s="9"/>
      <c r="CPO41" s="9"/>
      <c r="CPP41" s="9"/>
      <c r="CPQ41" s="9"/>
      <c r="CPR41" s="9"/>
      <c r="CPS41" s="9"/>
      <c r="CPT41" s="9"/>
      <c r="CPU41" s="9"/>
      <c r="CPV41" s="9"/>
      <c r="CPW41" s="9"/>
      <c r="CPX41" s="9"/>
      <c r="CPY41" s="9"/>
      <c r="CPZ41" s="9"/>
      <c r="CQA41" s="9"/>
      <c r="CQB41" s="9"/>
      <c r="CQC41" s="9"/>
      <c r="CQD41" s="9"/>
      <c r="CQE41" s="9"/>
      <c r="CQF41" s="9"/>
      <c r="CQG41" s="9"/>
      <c r="CQH41" s="9"/>
      <c r="CQI41" s="9"/>
      <c r="CQJ41" s="9"/>
      <c r="CQK41" s="9"/>
      <c r="CQL41" s="9"/>
      <c r="CQM41" s="9"/>
      <c r="CQN41" s="9"/>
      <c r="CQO41" s="9"/>
      <c r="CQP41" s="9"/>
      <c r="CQQ41" s="9"/>
      <c r="CQR41" s="9"/>
      <c r="CQS41" s="9"/>
      <c r="CQT41" s="9"/>
      <c r="CQU41" s="9"/>
      <c r="CQV41" s="9"/>
      <c r="CQW41" s="9"/>
      <c r="CQX41" s="9"/>
      <c r="CQY41" s="9"/>
      <c r="CQZ41" s="9"/>
      <c r="CRA41" s="9"/>
      <c r="CRB41" s="9"/>
      <c r="CRC41" s="9"/>
      <c r="CRD41" s="9"/>
      <c r="CRE41" s="9"/>
      <c r="CRF41" s="9"/>
      <c r="CRG41" s="9"/>
      <c r="CRH41" s="9"/>
      <c r="CRI41" s="9"/>
      <c r="CRJ41" s="9"/>
      <c r="CRK41" s="9"/>
      <c r="CRL41" s="9"/>
      <c r="CRM41" s="9"/>
      <c r="CRN41" s="9"/>
      <c r="CRO41" s="9"/>
      <c r="CRP41" s="9"/>
      <c r="CRQ41" s="9"/>
      <c r="CRR41" s="9"/>
      <c r="CRS41" s="9"/>
      <c r="CRT41" s="9"/>
      <c r="CRU41" s="9"/>
      <c r="CRV41" s="9"/>
      <c r="CRW41" s="9"/>
      <c r="CRX41" s="9"/>
      <c r="CRY41" s="9"/>
      <c r="CRZ41" s="9"/>
      <c r="CSA41" s="9"/>
      <c r="CSB41" s="9"/>
      <c r="CSC41" s="9"/>
      <c r="CSD41" s="9"/>
      <c r="CSE41" s="9"/>
      <c r="CSF41" s="9"/>
      <c r="CSG41" s="9"/>
      <c r="CSH41" s="9"/>
      <c r="CSI41" s="9"/>
      <c r="CSJ41" s="9"/>
      <c r="CSK41" s="9"/>
      <c r="CSL41" s="9"/>
      <c r="CSM41" s="9"/>
      <c r="CSN41" s="9"/>
      <c r="CSO41" s="9"/>
      <c r="CSP41" s="9"/>
      <c r="CSQ41" s="9"/>
      <c r="CSR41" s="9"/>
      <c r="CSS41" s="9"/>
      <c r="CST41" s="9"/>
      <c r="CSU41" s="9"/>
      <c r="CSV41" s="9"/>
      <c r="CSW41" s="9"/>
      <c r="CSX41" s="9"/>
      <c r="CSY41" s="9"/>
      <c r="CSZ41" s="9"/>
      <c r="CTA41" s="9"/>
      <c r="CTB41" s="9"/>
      <c r="CTC41" s="9"/>
      <c r="CTD41" s="9"/>
      <c r="CTE41" s="9"/>
      <c r="CTF41" s="9"/>
      <c r="CTG41" s="9"/>
      <c r="CTH41" s="9"/>
      <c r="CTI41" s="9"/>
      <c r="CTJ41" s="9"/>
      <c r="CTK41" s="9"/>
      <c r="CTL41" s="9"/>
      <c r="CTM41" s="9"/>
      <c r="CTN41" s="9"/>
      <c r="CTO41" s="9"/>
      <c r="CTP41" s="9"/>
      <c r="CTQ41" s="9"/>
      <c r="CTR41" s="9"/>
      <c r="CTS41" s="9"/>
      <c r="CTT41" s="9"/>
      <c r="CTU41" s="9"/>
      <c r="CTV41" s="9"/>
      <c r="CTW41" s="9"/>
      <c r="CTX41" s="9"/>
      <c r="CTY41" s="9"/>
      <c r="CTZ41" s="9"/>
      <c r="CUA41" s="9"/>
      <c r="CUB41" s="9"/>
      <c r="CUC41" s="9"/>
      <c r="CUD41" s="9"/>
      <c r="CUE41" s="9"/>
      <c r="CUF41" s="9"/>
      <c r="CUG41" s="9"/>
      <c r="CUH41" s="9"/>
      <c r="CUI41" s="9"/>
      <c r="CUJ41" s="9"/>
      <c r="CUK41" s="9"/>
      <c r="CUL41" s="9"/>
      <c r="CUM41" s="9"/>
      <c r="CUN41" s="9"/>
      <c r="CUO41" s="9"/>
      <c r="CUP41" s="9"/>
      <c r="CUQ41" s="9"/>
      <c r="CUR41" s="9"/>
      <c r="CUS41" s="9"/>
      <c r="CUT41" s="9"/>
      <c r="CUU41" s="9"/>
      <c r="CUV41" s="9"/>
      <c r="CUW41" s="9"/>
      <c r="CUX41" s="9"/>
      <c r="CUY41" s="9"/>
      <c r="CUZ41" s="9"/>
      <c r="CVA41" s="9"/>
      <c r="CVB41" s="9"/>
      <c r="CVC41" s="9"/>
      <c r="CVD41" s="9"/>
      <c r="CVE41" s="9"/>
      <c r="CVF41" s="9"/>
      <c r="CVG41" s="9"/>
      <c r="CVH41" s="9"/>
      <c r="CVI41" s="9"/>
      <c r="CVJ41" s="9"/>
      <c r="CVK41" s="9"/>
      <c r="CVL41" s="9"/>
      <c r="CVM41" s="9"/>
      <c r="CVN41" s="9"/>
      <c r="CVO41" s="9"/>
      <c r="CVP41" s="9"/>
      <c r="CVQ41" s="9"/>
      <c r="CVR41" s="9"/>
      <c r="CVS41" s="9"/>
      <c r="CVT41" s="9"/>
      <c r="CVU41" s="9"/>
      <c r="CVV41" s="9"/>
      <c r="CVW41" s="9"/>
      <c r="CVX41" s="9"/>
      <c r="CVY41" s="9"/>
      <c r="CVZ41" s="9"/>
      <c r="CWA41" s="9"/>
      <c r="CWB41" s="9"/>
      <c r="CWC41" s="9"/>
      <c r="CWD41" s="9"/>
      <c r="CWE41" s="9"/>
      <c r="CWF41" s="9"/>
      <c r="CWG41" s="9"/>
      <c r="CWH41" s="9"/>
      <c r="CWI41" s="9"/>
      <c r="CWJ41" s="9"/>
      <c r="CWK41" s="9"/>
      <c r="CWL41" s="9"/>
      <c r="CWM41" s="9"/>
      <c r="CWN41" s="9"/>
      <c r="CWO41" s="9"/>
      <c r="CWP41" s="9"/>
      <c r="CWQ41" s="9"/>
      <c r="CWR41" s="9"/>
      <c r="CWS41" s="9"/>
      <c r="CWT41" s="9"/>
      <c r="CWU41" s="9"/>
      <c r="CWV41" s="9"/>
      <c r="CWW41" s="9"/>
      <c r="CWX41" s="9"/>
      <c r="CWY41" s="9"/>
      <c r="CWZ41" s="9"/>
      <c r="CXA41" s="9"/>
      <c r="CXB41" s="9"/>
      <c r="CXC41" s="9"/>
      <c r="CXD41" s="9"/>
      <c r="CXE41" s="9"/>
      <c r="CXF41" s="9"/>
      <c r="CXG41" s="9"/>
      <c r="CXH41" s="9"/>
      <c r="CXI41" s="9"/>
      <c r="CXJ41" s="9"/>
      <c r="CXK41" s="9"/>
      <c r="CXL41" s="9"/>
      <c r="CXM41" s="9"/>
      <c r="CXN41" s="9"/>
      <c r="CXO41" s="9"/>
      <c r="CXP41" s="9"/>
      <c r="CXQ41" s="9"/>
      <c r="CXR41" s="9"/>
      <c r="CXS41" s="9"/>
      <c r="CXT41" s="9"/>
      <c r="CXU41" s="9"/>
      <c r="CXV41" s="9"/>
      <c r="CXW41" s="9"/>
      <c r="CXX41" s="9"/>
      <c r="CXY41" s="9"/>
      <c r="CXZ41" s="9"/>
      <c r="CYA41" s="9"/>
      <c r="CYB41" s="9"/>
      <c r="CYC41" s="9"/>
      <c r="CYD41" s="9"/>
      <c r="CYE41" s="9"/>
      <c r="CYF41" s="9"/>
      <c r="CYG41" s="9"/>
      <c r="CYH41" s="9"/>
      <c r="CYI41" s="9"/>
      <c r="CYJ41" s="9"/>
      <c r="CYK41" s="9"/>
      <c r="CYL41" s="9"/>
      <c r="CYM41" s="9"/>
      <c r="CYN41" s="9"/>
      <c r="CYO41" s="9"/>
      <c r="CYP41" s="9"/>
      <c r="CYQ41" s="9"/>
      <c r="CYR41" s="9"/>
      <c r="CYS41" s="9"/>
      <c r="CYT41" s="9"/>
      <c r="CYU41" s="9"/>
      <c r="CYV41" s="9"/>
      <c r="CYW41" s="9"/>
      <c r="CYX41" s="9"/>
      <c r="CYY41" s="9"/>
      <c r="CYZ41" s="9"/>
      <c r="CZA41" s="9"/>
      <c r="CZB41" s="9"/>
      <c r="CZC41" s="9"/>
      <c r="CZD41" s="9"/>
      <c r="CZE41" s="9"/>
      <c r="CZF41" s="9"/>
      <c r="CZG41" s="9"/>
      <c r="CZH41" s="9"/>
      <c r="CZI41" s="9"/>
      <c r="CZJ41" s="9"/>
      <c r="CZK41" s="9"/>
      <c r="CZL41" s="9"/>
      <c r="CZM41" s="9"/>
      <c r="CZN41" s="9"/>
      <c r="CZO41" s="9"/>
      <c r="CZP41" s="9"/>
      <c r="CZQ41" s="9"/>
      <c r="CZR41" s="9"/>
      <c r="CZS41" s="9"/>
      <c r="CZT41" s="9"/>
      <c r="CZU41" s="9"/>
      <c r="CZV41" s="9"/>
      <c r="CZW41" s="9"/>
      <c r="CZX41" s="9"/>
      <c r="CZY41" s="9"/>
      <c r="CZZ41" s="9"/>
      <c r="DAA41" s="9"/>
      <c r="DAB41" s="9"/>
      <c r="DAC41" s="9"/>
      <c r="DAD41" s="9"/>
      <c r="DAE41" s="9"/>
      <c r="DAF41" s="9"/>
      <c r="DAG41" s="9"/>
      <c r="DAH41" s="9"/>
      <c r="DAI41" s="9"/>
      <c r="DAJ41" s="9"/>
      <c r="DAK41" s="9"/>
      <c r="DAL41" s="9"/>
      <c r="DAM41" s="9"/>
      <c r="DAN41" s="9"/>
      <c r="DAO41" s="9"/>
      <c r="DAP41" s="9"/>
      <c r="DAQ41" s="9"/>
      <c r="DAR41" s="9"/>
      <c r="DAS41" s="9"/>
      <c r="DAT41" s="9"/>
      <c r="DAU41" s="9"/>
      <c r="DAV41" s="9"/>
      <c r="DAW41" s="9"/>
      <c r="DAX41" s="9"/>
      <c r="DAY41" s="9"/>
      <c r="DAZ41" s="9"/>
      <c r="DBA41" s="9"/>
      <c r="DBB41" s="9"/>
      <c r="DBC41" s="9"/>
      <c r="DBD41" s="9"/>
      <c r="DBE41" s="9"/>
      <c r="DBF41" s="9"/>
      <c r="DBG41" s="9"/>
      <c r="DBH41" s="9"/>
      <c r="DBI41" s="9"/>
      <c r="DBJ41" s="9"/>
      <c r="DBK41" s="9"/>
      <c r="DBL41" s="9"/>
      <c r="DBM41" s="9"/>
      <c r="DBN41" s="9"/>
      <c r="DBO41" s="9"/>
      <c r="DBP41" s="9"/>
      <c r="DBQ41" s="9"/>
      <c r="DBR41" s="9"/>
      <c r="DBS41" s="9"/>
      <c r="DBT41" s="9"/>
      <c r="DBU41" s="9"/>
      <c r="DBV41" s="9"/>
      <c r="DBW41" s="9"/>
      <c r="DBX41" s="9"/>
      <c r="DBY41" s="9"/>
      <c r="DBZ41" s="9"/>
      <c r="DCA41" s="9"/>
      <c r="DCB41" s="9"/>
      <c r="DCC41" s="9"/>
      <c r="DCD41" s="9"/>
      <c r="DCE41" s="9"/>
      <c r="DCF41" s="9"/>
      <c r="DCG41" s="9"/>
      <c r="DCH41" s="9"/>
      <c r="DCI41" s="9"/>
      <c r="DCJ41" s="9"/>
      <c r="DCK41" s="9"/>
      <c r="DCL41" s="9"/>
      <c r="DCM41" s="9"/>
      <c r="DCN41" s="9"/>
      <c r="DCO41" s="9"/>
      <c r="DCP41" s="9"/>
      <c r="DCQ41" s="9"/>
      <c r="DCR41" s="9"/>
      <c r="DCS41" s="9"/>
      <c r="DCT41" s="9"/>
      <c r="DCU41" s="9"/>
      <c r="DCV41" s="9"/>
      <c r="DCW41" s="9"/>
      <c r="DCX41" s="9"/>
      <c r="DCY41" s="9"/>
      <c r="DCZ41" s="9"/>
      <c r="DDA41" s="9"/>
      <c r="DDB41" s="9"/>
      <c r="DDC41" s="9"/>
      <c r="DDD41" s="9"/>
      <c r="DDE41" s="9"/>
      <c r="DDF41" s="9"/>
      <c r="DDG41" s="9"/>
      <c r="DDH41" s="9"/>
      <c r="DDI41" s="9"/>
      <c r="DDJ41" s="9"/>
      <c r="DDK41" s="9"/>
      <c r="DDL41" s="9"/>
      <c r="DDM41" s="9"/>
      <c r="DDN41" s="9"/>
      <c r="DDO41" s="9"/>
      <c r="DDP41" s="9"/>
      <c r="DDQ41" s="9"/>
      <c r="DDR41" s="9"/>
      <c r="DDS41" s="9"/>
      <c r="DDT41" s="9"/>
      <c r="DDU41" s="9"/>
      <c r="DDV41" s="9"/>
      <c r="DDW41" s="9"/>
      <c r="DDX41" s="9"/>
      <c r="DDY41" s="9"/>
      <c r="DDZ41" s="9"/>
      <c r="DEA41" s="9"/>
      <c r="DEB41" s="9"/>
      <c r="DEC41" s="9"/>
      <c r="DED41" s="9"/>
      <c r="DEE41" s="9"/>
      <c r="DEF41" s="9"/>
      <c r="DEG41" s="9"/>
      <c r="DEH41" s="9"/>
      <c r="DEI41" s="9"/>
      <c r="DEJ41" s="9"/>
      <c r="DEK41" s="9"/>
      <c r="DEL41" s="9"/>
      <c r="DEM41" s="9"/>
      <c r="DEN41" s="9"/>
      <c r="DEO41" s="9"/>
      <c r="DEP41" s="9"/>
      <c r="DEQ41" s="9"/>
      <c r="DER41" s="9"/>
      <c r="DES41" s="9"/>
      <c r="DET41" s="9"/>
      <c r="DEU41" s="9"/>
      <c r="DEV41" s="9"/>
      <c r="DEW41" s="9"/>
      <c r="DEX41" s="9"/>
      <c r="DEY41" s="9"/>
      <c r="DEZ41" s="9"/>
      <c r="DFA41" s="9"/>
      <c r="DFB41" s="9"/>
      <c r="DFC41" s="9"/>
      <c r="DFD41" s="9"/>
      <c r="DFE41" s="9"/>
      <c r="DFF41" s="9"/>
      <c r="DFG41" s="9"/>
      <c r="DFH41" s="9"/>
      <c r="DFI41" s="9"/>
      <c r="DFJ41" s="9"/>
      <c r="DFK41" s="9"/>
      <c r="DFL41" s="9"/>
      <c r="DFM41" s="9"/>
      <c r="DFN41" s="9"/>
      <c r="DFO41" s="9"/>
      <c r="DFP41" s="9"/>
      <c r="DFQ41" s="9"/>
      <c r="DFR41" s="9"/>
      <c r="DFS41" s="9"/>
      <c r="DFT41" s="9"/>
      <c r="DFU41" s="9"/>
      <c r="DFV41" s="9"/>
      <c r="DFW41" s="9"/>
      <c r="DFX41" s="9"/>
      <c r="DFY41" s="9"/>
      <c r="DFZ41" s="9"/>
      <c r="DGA41" s="9"/>
      <c r="DGB41" s="9"/>
      <c r="DGC41" s="9"/>
      <c r="DGD41" s="9"/>
      <c r="DGE41" s="9"/>
      <c r="DGF41" s="9"/>
      <c r="DGG41" s="9"/>
      <c r="DGH41" s="9"/>
      <c r="DGI41" s="9"/>
      <c r="DGJ41" s="9"/>
      <c r="DGK41" s="9"/>
      <c r="DGL41" s="9"/>
      <c r="DGM41" s="9"/>
      <c r="DGN41" s="9"/>
      <c r="DGO41" s="9"/>
      <c r="DGP41" s="9"/>
      <c r="DGQ41" s="9"/>
      <c r="DGR41" s="9"/>
      <c r="DGS41" s="9"/>
      <c r="DGT41" s="9"/>
      <c r="DGU41" s="9"/>
      <c r="DGV41" s="9"/>
      <c r="DGW41" s="9"/>
      <c r="DGX41" s="9"/>
      <c r="DGY41" s="9"/>
      <c r="DGZ41" s="9"/>
      <c r="DHA41" s="9"/>
      <c r="DHB41" s="9"/>
      <c r="DHC41" s="9"/>
      <c r="DHD41" s="9"/>
      <c r="DHE41" s="9"/>
      <c r="DHF41" s="9"/>
      <c r="DHG41" s="9"/>
      <c r="DHH41" s="9"/>
      <c r="DHI41" s="9"/>
      <c r="DHJ41" s="9"/>
      <c r="DHK41" s="9"/>
      <c r="DHL41" s="9"/>
      <c r="DHM41" s="9"/>
      <c r="DHN41" s="9"/>
      <c r="DHO41" s="9"/>
      <c r="DHP41" s="9"/>
      <c r="DHQ41" s="9"/>
      <c r="DHR41" s="9"/>
      <c r="DHS41" s="9"/>
      <c r="DHT41" s="9"/>
      <c r="DHU41" s="9"/>
      <c r="DHV41" s="9"/>
      <c r="DHW41" s="9"/>
      <c r="DHX41" s="9"/>
      <c r="DHY41" s="9"/>
      <c r="DHZ41" s="9"/>
      <c r="DIA41" s="9"/>
      <c r="DIB41" s="9"/>
      <c r="DIC41" s="9"/>
      <c r="DID41" s="9"/>
      <c r="DIE41" s="9"/>
      <c r="DIF41" s="9"/>
      <c r="DIG41" s="9"/>
      <c r="DIH41" s="9"/>
      <c r="DII41" s="9"/>
      <c r="DIJ41" s="9"/>
      <c r="DIK41" s="9"/>
      <c r="DIL41" s="9"/>
      <c r="DIM41" s="9"/>
      <c r="DIN41" s="9"/>
      <c r="DIO41" s="9"/>
      <c r="DIP41" s="9"/>
      <c r="DIQ41" s="9"/>
      <c r="DIR41" s="9"/>
      <c r="DIS41" s="9"/>
      <c r="DIT41" s="9"/>
      <c r="DIU41" s="9"/>
      <c r="DIV41" s="9"/>
      <c r="DIW41" s="9"/>
      <c r="DIX41" s="9"/>
      <c r="DIY41" s="9"/>
      <c r="DIZ41" s="9"/>
      <c r="DJA41" s="9"/>
      <c r="DJB41" s="9"/>
      <c r="DJC41" s="9"/>
      <c r="DJD41" s="9"/>
      <c r="DJE41" s="9"/>
      <c r="DJF41" s="9"/>
      <c r="DJG41" s="9"/>
      <c r="DJH41" s="9"/>
      <c r="DJI41" s="9"/>
      <c r="DJJ41" s="9"/>
      <c r="DJK41" s="9"/>
      <c r="DJL41" s="9"/>
      <c r="DJM41" s="9"/>
      <c r="DJN41" s="9"/>
      <c r="DJO41" s="9"/>
      <c r="DJP41" s="9"/>
      <c r="DJQ41" s="9"/>
      <c r="DJR41" s="9"/>
      <c r="DJS41" s="9"/>
      <c r="DJT41" s="9"/>
      <c r="DJU41" s="9"/>
      <c r="DJV41" s="9"/>
      <c r="DJW41" s="9"/>
      <c r="DJX41" s="9"/>
      <c r="DJY41" s="9"/>
      <c r="DJZ41" s="9"/>
      <c r="DKA41" s="9"/>
      <c r="DKB41" s="9"/>
      <c r="DKC41" s="9"/>
      <c r="DKD41" s="9"/>
      <c r="DKE41" s="9"/>
      <c r="DKF41" s="9"/>
      <c r="DKG41" s="9"/>
      <c r="DKH41" s="9"/>
      <c r="DKI41" s="9"/>
      <c r="DKJ41" s="9"/>
      <c r="DKK41" s="9"/>
      <c r="DKL41" s="9"/>
      <c r="DKM41" s="9"/>
      <c r="DKN41" s="9"/>
      <c r="DKO41" s="9"/>
      <c r="DKP41" s="9"/>
      <c r="DKQ41" s="9"/>
      <c r="DKR41" s="9"/>
      <c r="DKS41" s="9"/>
      <c r="DKT41" s="9"/>
      <c r="DKU41" s="9"/>
      <c r="DKV41" s="9"/>
      <c r="DKW41" s="9"/>
      <c r="DKX41" s="9"/>
      <c r="DKY41" s="9"/>
      <c r="DKZ41" s="9"/>
      <c r="DLA41" s="9"/>
      <c r="DLB41" s="9"/>
      <c r="DLC41" s="9"/>
      <c r="DLD41" s="9"/>
      <c r="DLE41" s="9"/>
      <c r="DLF41" s="9"/>
      <c r="DLG41" s="9"/>
      <c r="DLH41" s="9"/>
      <c r="DLI41" s="9"/>
      <c r="DLJ41" s="9"/>
      <c r="DLK41" s="9"/>
      <c r="DLL41" s="9"/>
      <c r="DLM41" s="9"/>
      <c r="DLN41" s="9"/>
      <c r="DLO41" s="9"/>
      <c r="DLP41" s="9"/>
      <c r="DLQ41" s="9"/>
      <c r="DLR41" s="9"/>
      <c r="DLS41" s="9"/>
      <c r="DLT41" s="9"/>
      <c r="DLU41" s="9"/>
      <c r="DLV41" s="9"/>
      <c r="DLW41" s="9"/>
      <c r="DLX41" s="9"/>
      <c r="DLY41" s="9"/>
      <c r="DLZ41" s="9"/>
      <c r="DMA41" s="9"/>
      <c r="DMB41" s="9"/>
      <c r="DMC41" s="9"/>
      <c r="DMD41" s="9"/>
      <c r="DME41" s="9"/>
      <c r="DMF41" s="9"/>
      <c r="DMG41" s="9"/>
      <c r="DMH41" s="9"/>
      <c r="DMI41" s="9"/>
      <c r="DMJ41" s="9"/>
      <c r="DMK41" s="9"/>
      <c r="DML41" s="9"/>
      <c r="DMM41" s="9"/>
      <c r="DMN41" s="9"/>
      <c r="DMO41" s="9"/>
      <c r="DMP41" s="9"/>
      <c r="DMQ41" s="9"/>
      <c r="DMR41" s="9"/>
      <c r="DMS41" s="9"/>
      <c r="DMT41" s="9"/>
      <c r="DMU41" s="9"/>
      <c r="DMV41" s="9"/>
      <c r="DMW41" s="9"/>
      <c r="DMX41" s="9"/>
      <c r="DMY41" s="9"/>
      <c r="DMZ41" s="9"/>
      <c r="DNA41" s="9"/>
      <c r="DNB41" s="9"/>
      <c r="DNC41" s="9"/>
      <c r="DND41" s="9"/>
      <c r="DNE41" s="9"/>
      <c r="DNF41" s="9"/>
      <c r="DNG41" s="9"/>
      <c r="DNH41" s="9"/>
      <c r="DNI41" s="9"/>
      <c r="DNJ41" s="9"/>
      <c r="DNK41" s="9"/>
      <c r="DNL41" s="9"/>
      <c r="DNM41" s="9"/>
      <c r="DNN41" s="9"/>
      <c r="DNO41" s="9"/>
      <c r="DNP41" s="9"/>
      <c r="DNQ41" s="9"/>
      <c r="DNR41" s="9"/>
      <c r="DNS41" s="9"/>
      <c r="DNT41" s="9"/>
      <c r="DNU41" s="9"/>
      <c r="DNV41" s="9"/>
      <c r="DNW41" s="9"/>
      <c r="DNX41" s="9"/>
      <c r="DNY41" s="9"/>
      <c r="DNZ41" s="9"/>
      <c r="DOA41" s="9"/>
      <c r="DOB41" s="9"/>
      <c r="DOC41" s="9"/>
      <c r="DOD41" s="9"/>
      <c r="DOE41" s="9"/>
      <c r="DOF41" s="9"/>
      <c r="DOG41" s="9"/>
      <c r="DOH41" s="9"/>
      <c r="DOI41" s="9"/>
      <c r="DOJ41" s="9"/>
      <c r="DOK41" s="9"/>
      <c r="DOL41" s="9"/>
      <c r="DOM41" s="9"/>
      <c r="DON41" s="9"/>
      <c r="DOO41" s="9"/>
      <c r="DOP41" s="9"/>
      <c r="DOQ41" s="9"/>
      <c r="DOR41" s="9"/>
      <c r="DOS41" s="9"/>
      <c r="DOT41" s="9"/>
      <c r="DOU41" s="9"/>
      <c r="DOV41" s="9"/>
      <c r="DOW41" s="9"/>
      <c r="DOX41" s="9"/>
      <c r="DOY41" s="9"/>
      <c r="DOZ41" s="9"/>
      <c r="DPA41" s="9"/>
      <c r="DPB41" s="9"/>
      <c r="DPC41" s="9"/>
      <c r="DPD41" s="9"/>
      <c r="DPE41" s="9"/>
      <c r="DPF41" s="9"/>
      <c r="DPG41" s="9"/>
      <c r="DPH41" s="9"/>
      <c r="DPI41" s="9"/>
      <c r="DPJ41" s="9"/>
      <c r="DPK41" s="9"/>
      <c r="DPL41" s="9"/>
      <c r="DPM41" s="9"/>
      <c r="DPN41" s="9"/>
      <c r="DPO41" s="9"/>
      <c r="DPP41" s="9"/>
      <c r="DPQ41" s="9"/>
      <c r="DPR41" s="9"/>
      <c r="DPS41" s="9"/>
      <c r="DPT41" s="9"/>
      <c r="DPU41" s="9"/>
      <c r="DPV41" s="9"/>
      <c r="DPW41" s="9"/>
      <c r="DPX41" s="9"/>
      <c r="DPY41" s="9"/>
      <c r="DPZ41" s="9"/>
      <c r="DQA41" s="9"/>
      <c r="DQB41" s="9"/>
      <c r="DQC41" s="9"/>
      <c r="DQD41" s="9"/>
      <c r="DQE41" s="9"/>
      <c r="DQF41" s="9"/>
      <c r="DQG41" s="9"/>
      <c r="DQH41" s="9"/>
      <c r="DQI41" s="9"/>
      <c r="DQJ41" s="9"/>
      <c r="DQK41" s="9"/>
      <c r="DQL41" s="9"/>
      <c r="DQM41" s="9"/>
      <c r="DQN41" s="9"/>
      <c r="DQO41" s="9"/>
      <c r="DQP41" s="9"/>
      <c r="DQQ41" s="9"/>
      <c r="DQR41" s="9"/>
      <c r="DQS41" s="9"/>
      <c r="DQT41" s="9"/>
      <c r="DQU41" s="9"/>
      <c r="DQV41" s="9"/>
      <c r="DQW41" s="9"/>
      <c r="DQX41" s="9"/>
      <c r="DQY41" s="9"/>
      <c r="DQZ41" s="9"/>
      <c r="DRA41" s="9"/>
      <c r="DRB41" s="9"/>
      <c r="DRC41" s="9"/>
      <c r="DRD41" s="9"/>
      <c r="DRE41" s="9"/>
      <c r="DRF41" s="9"/>
      <c r="DRG41" s="9"/>
      <c r="DRH41" s="9"/>
      <c r="DRI41" s="9"/>
      <c r="DRJ41" s="9"/>
      <c r="DRK41" s="9"/>
      <c r="DRL41" s="9"/>
      <c r="DRM41" s="9"/>
      <c r="DRN41" s="9"/>
      <c r="DRO41" s="9"/>
      <c r="DRP41" s="9"/>
      <c r="DRQ41" s="9"/>
      <c r="DRR41" s="9"/>
      <c r="DRS41" s="9"/>
      <c r="DRT41" s="9"/>
      <c r="DRU41" s="9"/>
      <c r="DRV41" s="9"/>
      <c r="DRW41" s="9"/>
      <c r="DRX41" s="9"/>
      <c r="DRY41" s="9"/>
      <c r="DRZ41" s="9"/>
      <c r="DSA41" s="9"/>
      <c r="DSB41" s="9"/>
      <c r="DSC41" s="9"/>
      <c r="DSD41" s="9"/>
      <c r="DSE41" s="9"/>
      <c r="DSF41" s="9"/>
      <c r="DSG41" s="9"/>
      <c r="DSH41" s="9"/>
      <c r="DSI41" s="9"/>
      <c r="DSJ41" s="9"/>
      <c r="DSK41" s="9"/>
      <c r="DSL41" s="9"/>
      <c r="DSM41" s="9"/>
      <c r="DSN41" s="9"/>
      <c r="DSO41" s="9"/>
      <c r="DSP41" s="9"/>
      <c r="DSQ41" s="9"/>
      <c r="DSR41" s="9"/>
      <c r="DSS41" s="9"/>
      <c r="DST41" s="9"/>
      <c r="DSU41" s="9"/>
      <c r="DSV41" s="9"/>
      <c r="DSW41" s="9"/>
      <c r="DSX41" s="9"/>
      <c r="DSY41" s="9"/>
      <c r="DSZ41" s="9"/>
      <c r="DTA41" s="9"/>
      <c r="DTB41" s="9"/>
      <c r="DTC41" s="9"/>
      <c r="DTD41" s="9"/>
      <c r="DTE41" s="9"/>
      <c r="DTF41" s="9"/>
      <c r="DTG41" s="9"/>
      <c r="DTH41" s="9"/>
      <c r="DTI41" s="9"/>
      <c r="DTJ41" s="9"/>
      <c r="DTK41" s="9"/>
      <c r="DTL41" s="9"/>
      <c r="DTM41" s="9"/>
      <c r="DTN41" s="9"/>
      <c r="DTO41" s="9"/>
      <c r="DTP41" s="9"/>
      <c r="DTQ41" s="9"/>
      <c r="DTR41" s="9"/>
      <c r="DTS41" s="9"/>
      <c r="DTT41" s="9"/>
      <c r="DTU41" s="9"/>
      <c r="DTV41" s="9"/>
      <c r="DTW41" s="9"/>
      <c r="DTX41" s="9"/>
      <c r="DTY41" s="9"/>
      <c r="DTZ41" s="9"/>
      <c r="DUA41" s="9"/>
      <c r="DUB41" s="9"/>
      <c r="DUC41" s="9"/>
      <c r="DUD41" s="9"/>
      <c r="DUE41" s="9"/>
      <c r="DUF41" s="9"/>
      <c r="DUG41" s="9"/>
      <c r="DUH41" s="9"/>
      <c r="DUI41" s="9"/>
      <c r="DUJ41" s="9"/>
      <c r="DUK41" s="9"/>
      <c r="DUL41" s="9"/>
      <c r="DUM41" s="9"/>
      <c r="DUN41" s="9"/>
      <c r="DUO41" s="9"/>
      <c r="DUP41" s="9"/>
      <c r="DUQ41" s="9"/>
      <c r="DUR41" s="9"/>
      <c r="DUS41" s="9"/>
      <c r="DUT41" s="9"/>
      <c r="DUU41" s="9"/>
      <c r="DUV41" s="9"/>
      <c r="DUW41" s="9"/>
      <c r="DUX41" s="9"/>
      <c r="DUY41" s="9"/>
      <c r="DUZ41" s="9"/>
      <c r="DVA41" s="9"/>
      <c r="DVB41" s="9"/>
      <c r="DVC41" s="9"/>
      <c r="DVD41" s="9"/>
      <c r="DVE41" s="9"/>
      <c r="DVF41" s="9"/>
      <c r="DVG41" s="9"/>
      <c r="DVH41" s="9"/>
      <c r="DVI41" s="9"/>
      <c r="DVJ41" s="9"/>
      <c r="DVK41" s="9"/>
      <c r="DVL41" s="9"/>
      <c r="DVM41" s="9"/>
      <c r="DVN41" s="9"/>
      <c r="DVO41" s="9"/>
      <c r="DVP41" s="9"/>
      <c r="DVQ41" s="9"/>
      <c r="DVR41" s="9"/>
      <c r="DVS41" s="9"/>
      <c r="DVT41" s="9"/>
      <c r="DVU41" s="9"/>
      <c r="DVV41" s="9"/>
      <c r="DVW41" s="9"/>
      <c r="DVX41" s="9"/>
      <c r="DVY41" s="9"/>
      <c r="DVZ41" s="9"/>
      <c r="DWA41" s="9"/>
      <c r="DWB41" s="9"/>
      <c r="DWC41" s="9"/>
      <c r="DWD41" s="9"/>
      <c r="DWE41" s="9"/>
      <c r="DWF41" s="9"/>
      <c r="DWG41" s="9"/>
      <c r="DWH41" s="9"/>
      <c r="DWI41" s="9"/>
      <c r="DWJ41" s="9"/>
      <c r="DWK41" s="9"/>
      <c r="DWL41" s="9"/>
      <c r="DWM41" s="9"/>
      <c r="DWN41" s="9"/>
      <c r="DWO41" s="9"/>
      <c r="DWP41" s="9"/>
      <c r="DWQ41" s="9"/>
      <c r="DWR41" s="9"/>
      <c r="DWS41" s="9"/>
      <c r="DWT41" s="9"/>
      <c r="DWU41" s="9"/>
      <c r="DWV41" s="9"/>
      <c r="DWW41" s="9"/>
      <c r="DWX41" s="9"/>
      <c r="DWY41" s="9"/>
      <c r="DWZ41" s="9"/>
      <c r="DXA41" s="9"/>
      <c r="DXB41" s="9"/>
      <c r="DXC41" s="9"/>
      <c r="DXD41" s="9"/>
      <c r="DXE41" s="9"/>
      <c r="DXF41" s="9"/>
      <c r="DXG41" s="9"/>
      <c r="DXH41" s="9"/>
      <c r="DXI41" s="9"/>
      <c r="DXJ41" s="9"/>
      <c r="DXK41" s="9"/>
      <c r="DXL41" s="9"/>
      <c r="DXM41" s="9"/>
      <c r="DXN41" s="9"/>
      <c r="DXO41" s="9"/>
      <c r="DXP41" s="9"/>
      <c r="DXQ41" s="9"/>
      <c r="DXR41" s="9"/>
      <c r="DXS41" s="9"/>
      <c r="DXT41" s="9"/>
      <c r="DXU41" s="9"/>
      <c r="DXV41" s="9"/>
      <c r="DXW41" s="9"/>
      <c r="DXX41" s="9"/>
      <c r="DXY41" s="9"/>
      <c r="DXZ41" s="9"/>
      <c r="DYA41" s="9"/>
      <c r="DYB41" s="9"/>
      <c r="DYC41" s="9"/>
      <c r="DYD41" s="9"/>
      <c r="DYE41" s="9"/>
      <c r="DYF41" s="9"/>
      <c r="DYG41" s="9"/>
      <c r="DYH41" s="9"/>
      <c r="DYI41" s="9"/>
      <c r="DYJ41" s="9"/>
      <c r="DYK41" s="9"/>
      <c r="DYL41" s="9"/>
      <c r="DYM41" s="9"/>
      <c r="DYN41" s="9"/>
      <c r="DYO41" s="9"/>
      <c r="DYP41" s="9"/>
      <c r="DYQ41" s="9"/>
      <c r="DYR41" s="9"/>
      <c r="DYS41" s="9"/>
      <c r="DYT41" s="9"/>
      <c r="DYU41" s="9"/>
      <c r="DYV41" s="9"/>
      <c r="DYW41" s="9"/>
      <c r="DYX41" s="9"/>
      <c r="DYY41" s="9"/>
      <c r="DYZ41" s="9"/>
      <c r="DZA41" s="9"/>
      <c r="DZB41" s="9"/>
      <c r="DZC41" s="9"/>
      <c r="DZD41" s="9"/>
      <c r="DZE41" s="9"/>
      <c r="DZF41" s="9"/>
      <c r="DZG41" s="9"/>
      <c r="DZH41" s="9"/>
      <c r="DZI41" s="9"/>
      <c r="DZJ41" s="9"/>
      <c r="DZK41" s="9"/>
      <c r="DZL41" s="9"/>
      <c r="DZM41" s="9"/>
      <c r="DZN41" s="9"/>
      <c r="DZO41" s="9"/>
      <c r="DZP41" s="9"/>
      <c r="DZQ41" s="9"/>
      <c r="DZR41" s="9"/>
      <c r="DZS41" s="9"/>
      <c r="DZT41" s="9"/>
      <c r="DZU41" s="9"/>
      <c r="DZV41" s="9"/>
      <c r="DZW41" s="9"/>
      <c r="DZX41" s="9"/>
      <c r="DZY41" s="9"/>
      <c r="DZZ41" s="9"/>
      <c r="EAA41" s="9"/>
      <c r="EAB41" s="9"/>
      <c r="EAC41" s="9"/>
      <c r="EAD41" s="9"/>
      <c r="EAE41" s="9"/>
      <c r="EAF41" s="9"/>
      <c r="EAG41" s="9"/>
      <c r="EAH41" s="9"/>
      <c r="EAI41" s="9"/>
      <c r="EAJ41" s="9"/>
      <c r="EAK41" s="9"/>
      <c r="EAL41" s="9"/>
      <c r="EAM41" s="9"/>
      <c r="EAN41" s="9"/>
      <c r="EAO41" s="9"/>
      <c r="EAP41" s="9"/>
      <c r="EAQ41" s="9"/>
      <c r="EAR41" s="9"/>
      <c r="EAS41" s="9"/>
      <c r="EAT41" s="9"/>
      <c r="EAU41" s="9"/>
      <c r="EAV41" s="9"/>
      <c r="EAW41" s="9"/>
      <c r="EAX41" s="9"/>
      <c r="EAY41" s="9"/>
      <c r="EAZ41" s="9"/>
      <c r="EBA41" s="9"/>
      <c r="EBB41" s="9"/>
      <c r="EBC41" s="9"/>
      <c r="EBD41" s="9"/>
      <c r="EBE41" s="9"/>
      <c r="EBF41" s="9"/>
      <c r="EBG41" s="9"/>
      <c r="EBH41" s="9"/>
      <c r="EBI41" s="9"/>
      <c r="EBJ41" s="9"/>
      <c r="EBK41" s="9"/>
      <c r="EBL41" s="9"/>
      <c r="EBM41" s="9"/>
      <c r="EBN41" s="9"/>
      <c r="EBO41" s="9"/>
      <c r="EBP41" s="9"/>
      <c r="EBQ41" s="9"/>
      <c r="EBR41" s="9"/>
      <c r="EBS41" s="9"/>
      <c r="EBT41" s="9"/>
      <c r="EBU41" s="9"/>
      <c r="EBV41" s="9"/>
      <c r="EBW41" s="9"/>
      <c r="EBX41" s="9"/>
      <c r="EBY41" s="9"/>
      <c r="EBZ41" s="9"/>
      <c r="ECA41" s="9"/>
      <c r="ECB41" s="9"/>
      <c r="ECC41" s="9"/>
      <c r="ECD41" s="9"/>
      <c r="ECE41" s="9"/>
      <c r="ECF41" s="9"/>
      <c r="ECG41" s="9"/>
      <c r="ECH41" s="9"/>
      <c r="ECI41" s="9"/>
      <c r="ECJ41" s="9"/>
      <c r="ECK41" s="9"/>
      <c r="ECL41" s="9"/>
      <c r="ECM41" s="9"/>
      <c r="ECN41" s="9"/>
      <c r="ECO41" s="9"/>
      <c r="ECP41" s="9"/>
      <c r="ECQ41" s="9"/>
      <c r="ECR41" s="9"/>
      <c r="ECS41" s="9"/>
      <c r="ECT41" s="9"/>
      <c r="ECU41" s="9"/>
      <c r="ECV41" s="9"/>
      <c r="ECW41" s="9"/>
      <c r="ECX41" s="9"/>
      <c r="ECY41" s="9"/>
      <c r="ECZ41" s="9"/>
      <c r="EDA41" s="9"/>
      <c r="EDB41" s="9"/>
      <c r="EDC41" s="9"/>
      <c r="EDD41" s="9"/>
      <c r="EDE41" s="9"/>
      <c r="EDF41" s="9"/>
      <c r="EDG41" s="9"/>
      <c r="EDH41" s="9"/>
      <c r="EDI41" s="9"/>
      <c r="EDJ41" s="9"/>
      <c r="EDK41" s="9"/>
      <c r="EDL41" s="9"/>
      <c r="EDM41" s="9"/>
      <c r="EDN41" s="9"/>
      <c r="EDO41" s="9"/>
      <c r="EDP41" s="9"/>
      <c r="EDQ41" s="9"/>
      <c r="EDR41" s="9"/>
      <c r="EDS41" s="9"/>
      <c r="EDT41" s="9"/>
      <c r="EDU41" s="9"/>
      <c r="EDV41" s="9"/>
      <c r="EDW41" s="9"/>
      <c r="EDX41" s="9"/>
      <c r="EDY41" s="9"/>
      <c r="EDZ41" s="9"/>
      <c r="EEA41" s="9"/>
      <c r="EEB41" s="9"/>
      <c r="EEC41" s="9"/>
      <c r="EED41" s="9"/>
      <c r="EEE41" s="9"/>
      <c r="EEF41" s="9"/>
      <c r="EEG41" s="9"/>
      <c r="EEH41" s="9"/>
      <c r="EEI41" s="9"/>
      <c r="EEJ41" s="9"/>
      <c r="EEK41" s="9"/>
      <c r="EEL41" s="9"/>
      <c r="EEM41" s="9"/>
      <c r="EEN41" s="9"/>
      <c r="EEO41" s="9"/>
      <c r="EEP41" s="9"/>
      <c r="EEQ41" s="9"/>
      <c r="EER41" s="9"/>
      <c r="EES41" s="9"/>
      <c r="EET41" s="9"/>
      <c r="EEU41" s="9"/>
      <c r="EEV41" s="9"/>
      <c r="EEW41" s="9"/>
      <c r="EEX41" s="9"/>
      <c r="EEY41" s="9"/>
      <c r="EEZ41" s="9"/>
      <c r="EFA41" s="9"/>
      <c r="EFB41" s="9"/>
      <c r="EFC41" s="9"/>
      <c r="EFD41" s="9"/>
      <c r="EFE41" s="9"/>
      <c r="EFF41" s="9"/>
      <c r="EFG41" s="9"/>
      <c r="EFH41" s="9"/>
      <c r="EFI41" s="9"/>
      <c r="EFJ41" s="9"/>
      <c r="EFK41" s="9"/>
      <c r="EFL41" s="9"/>
      <c r="EFM41" s="9"/>
      <c r="EFN41" s="9"/>
      <c r="EFO41" s="9"/>
      <c r="EFP41" s="9"/>
      <c r="EFQ41" s="9"/>
      <c r="EFR41" s="9"/>
      <c r="EFS41" s="9"/>
      <c r="EFT41" s="9"/>
      <c r="EFU41" s="9"/>
      <c r="EFV41" s="9"/>
      <c r="EFW41" s="9"/>
      <c r="EFX41" s="9"/>
      <c r="EFY41" s="9"/>
      <c r="EFZ41" s="9"/>
      <c r="EGA41" s="9"/>
      <c r="EGB41" s="9"/>
      <c r="EGC41" s="9"/>
      <c r="EGD41" s="9"/>
      <c r="EGE41" s="9"/>
      <c r="EGF41" s="9"/>
      <c r="EGG41" s="9"/>
      <c r="EGH41" s="9"/>
      <c r="EGI41" s="9"/>
      <c r="EGJ41" s="9"/>
      <c r="EGK41" s="9"/>
      <c r="EGL41" s="9"/>
      <c r="EGM41" s="9"/>
      <c r="EGN41" s="9"/>
      <c r="EGO41" s="9"/>
      <c r="EGP41" s="9"/>
      <c r="EGQ41" s="9"/>
      <c r="EGR41" s="9"/>
      <c r="EGS41" s="9"/>
      <c r="EGT41" s="9"/>
      <c r="EGU41" s="9"/>
      <c r="EGV41" s="9"/>
      <c r="EGW41" s="9"/>
      <c r="EGX41" s="9"/>
      <c r="EGY41" s="9"/>
      <c r="EGZ41" s="9"/>
      <c r="EHA41" s="9"/>
      <c r="EHB41" s="9"/>
      <c r="EHC41" s="9"/>
      <c r="EHD41" s="9"/>
      <c r="EHE41" s="9"/>
      <c r="EHF41" s="9"/>
      <c r="EHG41" s="9"/>
      <c r="EHH41" s="9"/>
      <c r="EHI41" s="9"/>
      <c r="EHJ41" s="9"/>
      <c r="EHK41" s="9"/>
      <c r="EHL41" s="9"/>
      <c r="EHM41" s="9"/>
      <c r="EHN41" s="9"/>
      <c r="EHO41" s="9"/>
      <c r="EHP41" s="9"/>
      <c r="EHQ41" s="9"/>
      <c r="EHR41" s="9"/>
      <c r="EHS41" s="9"/>
      <c r="EHT41" s="9"/>
      <c r="EHU41" s="9"/>
      <c r="EHV41" s="9"/>
      <c r="EHW41" s="9"/>
      <c r="EHX41" s="9"/>
      <c r="EHY41" s="9"/>
      <c r="EHZ41" s="9"/>
      <c r="EIA41" s="9"/>
      <c r="EIB41" s="9"/>
      <c r="EIC41" s="9"/>
      <c r="EID41" s="9"/>
      <c r="EIE41" s="9"/>
      <c r="EIF41" s="9"/>
      <c r="EIG41" s="9"/>
      <c r="EIH41" s="9"/>
      <c r="EII41" s="9"/>
      <c r="EIJ41" s="9"/>
      <c r="EIK41" s="9"/>
      <c r="EIL41" s="9"/>
      <c r="EIM41" s="9"/>
      <c r="EIN41" s="9"/>
      <c r="EIO41" s="9"/>
      <c r="EIP41" s="9"/>
      <c r="EIQ41" s="9"/>
      <c r="EIR41" s="9"/>
      <c r="EIS41" s="9"/>
      <c r="EIT41" s="9"/>
      <c r="EIU41" s="9"/>
      <c r="EIV41" s="9"/>
      <c r="EIW41" s="9"/>
      <c r="EIX41" s="9"/>
      <c r="EIY41" s="9"/>
      <c r="EIZ41" s="9"/>
      <c r="EJA41" s="9"/>
      <c r="EJB41" s="9"/>
      <c r="EJC41" s="9"/>
      <c r="EJD41" s="9"/>
      <c r="EJE41" s="9"/>
      <c r="EJF41" s="9"/>
      <c r="EJG41" s="9"/>
      <c r="EJH41" s="9"/>
      <c r="EJI41" s="9"/>
      <c r="EJJ41" s="9"/>
      <c r="EJK41" s="9"/>
      <c r="EJL41" s="9"/>
      <c r="EJM41" s="9"/>
      <c r="EJN41" s="9"/>
      <c r="EJO41" s="9"/>
      <c r="EJP41" s="9"/>
      <c r="EJQ41" s="9"/>
      <c r="EJR41" s="9"/>
      <c r="EJS41" s="9"/>
      <c r="EJT41" s="9"/>
      <c r="EJU41" s="9"/>
      <c r="EJV41" s="9"/>
      <c r="EJW41" s="9"/>
      <c r="EJX41" s="9"/>
      <c r="EJY41" s="9"/>
      <c r="EJZ41" s="9"/>
      <c r="EKA41" s="9"/>
      <c r="EKB41" s="9"/>
      <c r="EKC41" s="9"/>
      <c r="EKD41" s="9"/>
      <c r="EKE41" s="9"/>
      <c r="EKF41" s="9"/>
      <c r="EKG41" s="9"/>
      <c r="EKH41" s="9"/>
      <c r="EKI41" s="9"/>
      <c r="EKJ41" s="9"/>
      <c r="EKK41" s="9"/>
      <c r="EKL41" s="9"/>
      <c r="EKM41" s="9"/>
      <c r="EKN41" s="9"/>
      <c r="EKO41" s="9"/>
      <c r="EKP41" s="9"/>
      <c r="EKQ41" s="9"/>
      <c r="EKR41" s="9"/>
      <c r="EKS41" s="9"/>
      <c r="EKT41" s="9"/>
      <c r="EKU41" s="9"/>
      <c r="EKV41" s="9"/>
      <c r="EKW41" s="9"/>
      <c r="EKX41" s="9"/>
      <c r="EKY41" s="9"/>
      <c r="EKZ41" s="9"/>
      <c r="ELA41" s="9"/>
      <c r="ELB41" s="9"/>
      <c r="ELC41" s="9"/>
      <c r="ELD41" s="9"/>
      <c r="ELE41" s="9"/>
      <c r="ELF41" s="9"/>
      <c r="ELG41" s="9"/>
      <c r="ELH41" s="9"/>
      <c r="ELI41" s="9"/>
      <c r="ELJ41" s="9"/>
      <c r="ELK41" s="9"/>
      <c r="ELL41" s="9"/>
      <c r="ELM41" s="9"/>
      <c r="ELN41" s="9"/>
      <c r="ELO41" s="9"/>
      <c r="ELP41" s="9"/>
      <c r="ELQ41" s="9"/>
      <c r="ELR41" s="9"/>
      <c r="ELS41" s="9"/>
      <c r="ELT41" s="9"/>
      <c r="ELU41" s="9"/>
      <c r="ELV41" s="9"/>
      <c r="ELW41" s="9"/>
      <c r="ELX41" s="9"/>
      <c r="ELY41" s="9"/>
      <c r="ELZ41" s="9"/>
      <c r="EMA41" s="9"/>
      <c r="EMB41" s="9"/>
      <c r="EMC41" s="9"/>
      <c r="EMD41" s="9"/>
      <c r="EME41" s="9"/>
      <c r="EMF41" s="9"/>
      <c r="EMG41" s="9"/>
      <c r="EMH41" s="9"/>
      <c r="EMI41" s="9"/>
      <c r="EMJ41" s="9"/>
      <c r="EMK41" s="9"/>
      <c r="EML41" s="9"/>
      <c r="EMM41" s="9"/>
      <c r="EMN41" s="9"/>
      <c r="EMO41" s="9"/>
      <c r="EMP41" s="9"/>
      <c r="EMQ41" s="9"/>
      <c r="EMR41" s="9"/>
      <c r="EMS41" s="9"/>
      <c r="EMT41" s="9"/>
      <c r="EMU41" s="9"/>
      <c r="EMV41" s="9"/>
      <c r="EMW41" s="9"/>
      <c r="EMX41" s="9"/>
      <c r="EMY41" s="9"/>
      <c r="EMZ41" s="9"/>
      <c r="ENA41" s="9"/>
      <c r="ENB41" s="9"/>
      <c r="ENC41" s="9"/>
      <c r="END41" s="9"/>
      <c r="ENE41" s="9"/>
      <c r="ENF41" s="9"/>
      <c r="ENG41" s="9"/>
      <c r="ENH41" s="9"/>
      <c r="ENI41" s="9"/>
      <c r="ENJ41" s="9"/>
      <c r="ENK41" s="9"/>
      <c r="ENL41" s="9"/>
      <c r="ENM41" s="9"/>
      <c r="ENN41" s="9"/>
      <c r="ENO41" s="9"/>
      <c r="ENP41" s="9"/>
      <c r="ENQ41" s="9"/>
      <c r="ENR41" s="9"/>
      <c r="ENS41" s="9"/>
      <c r="ENT41" s="9"/>
      <c r="ENU41" s="9"/>
      <c r="ENV41" s="9"/>
      <c r="ENW41" s="9"/>
      <c r="ENX41" s="9"/>
      <c r="ENY41" s="9"/>
      <c r="ENZ41" s="9"/>
      <c r="EOA41" s="9"/>
      <c r="EOB41" s="9"/>
      <c r="EOC41" s="9"/>
      <c r="EOD41" s="9"/>
      <c r="EOE41" s="9"/>
      <c r="EOF41" s="9"/>
      <c r="EOG41" s="9"/>
      <c r="EOH41" s="9"/>
      <c r="EOI41" s="9"/>
      <c r="EOJ41" s="9"/>
      <c r="EOK41" s="9"/>
      <c r="EOL41" s="9"/>
      <c r="EOM41" s="9"/>
      <c r="EON41" s="9"/>
      <c r="EOO41" s="9"/>
      <c r="EOP41" s="9"/>
      <c r="EOQ41" s="9"/>
      <c r="EOR41" s="9"/>
      <c r="EOS41" s="9"/>
      <c r="EOT41" s="9"/>
      <c r="EOU41" s="9"/>
      <c r="EOV41" s="9"/>
      <c r="EOW41" s="9"/>
      <c r="EOX41" s="9"/>
      <c r="EOY41" s="9"/>
      <c r="EOZ41" s="9"/>
      <c r="EPA41" s="9"/>
      <c r="EPB41" s="9"/>
      <c r="EPC41" s="9"/>
      <c r="EPD41" s="9"/>
      <c r="EPE41" s="9"/>
      <c r="EPF41" s="9"/>
      <c r="EPG41" s="9"/>
      <c r="EPH41" s="9"/>
      <c r="EPI41" s="9"/>
      <c r="EPJ41" s="9"/>
      <c r="EPK41" s="9"/>
      <c r="EPL41" s="9"/>
      <c r="EPM41" s="9"/>
      <c r="EPN41" s="9"/>
      <c r="EPO41" s="9"/>
      <c r="EPP41" s="9"/>
      <c r="EPQ41" s="9"/>
      <c r="EPR41" s="9"/>
      <c r="EPS41" s="9"/>
      <c r="EPT41" s="9"/>
      <c r="EPU41" s="9"/>
      <c r="EPV41" s="9"/>
      <c r="EPW41" s="9"/>
      <c r="EPX41" s="9"/>
      <c r="EPY41" s="9"/>
      <c r="EPZ41" s="9"/>
      <c r="EQA41" s="9"/>
      <c r="EQB41" s="9"/>
      <c r="EQC41" s="9"/>
      <c r="EQD41" s="9"/>
      <c r="EQE41" s="9"/>
      <c r="EQF41" s="9"/>
      <c r="EQG41" s="9"/>
      <c r="EQH41" s="9"/>
      <c r="EQI41" s="9"/>
      <c r="EQJ41" s="9"/>
      <c r="EQK41" s="9"/>
      <c r="EQL41" s="9"/>
      <c r="EQM41" s="9"/>
      <c r="EQN41" s="9"/>
      <c r="EQO41" s="9"/>
      <c r="EQP41" s="9"/>
      <c r="EQQ41" s="9"/>
      <c r="EQR41" s="9"/>
      <c r="EQS41" s="9"/>
      <c r="EQT41" s="9"/>
      <c r="EQU41" s="9"/>
      <c r="EQV41" s="9"/>
      <c r="EQW41" s="9"/>
      <c r="EQX41" s="9"/>
      <c r="EQY41" s="9"/>
      <c r="EQZ41" s="9"/>
      <c r="ERA41" s="9"/>
      <c r="ERB41" s="9"/>
      <c r="ERC41" s="9"/>
      <c r="ERD41" s="9"/>
      <c r="ERE41" s="9"/>
      <c r="ERF41" s="9"/>
      <c r="ERG41" s="9"/>
      <c r="ERH41" s="9"/>
      <c r="ERI41" s="9"/>
      <c r="ERJ41" s="9"/>
      <c r="ERK41" s="9"/>
      <c r="ERL41" s="9"/>
      <c r="ERM41" s="9"/>
      <c r="ERN41" s="9"/>
      <c r="ERO41" s="9"/>
      <c r="ERP41" s="9"/>
      <c r="ERQ41" s="9"/>
      <c r="ERR41" s="9"/>
      <c r="ERS41" s="9"/>
      <c r="ERT41" s="9"/>
      <c r="ERU41" s="9"/>
      <c r="ERV41" s="9"/>
      <c r="ERW41" s="9"/>
      <c r="ERX41" s="9"/>
      <c r="ERY41" s="9"/>
      <c r="ERZ41" s="9"/>
      <c r="ESA41" s="9"/>
      <c r="ESB41" s="9"/>
      <c r="ESC41" s="9"/>
      <c r="ESD41" s="9"/>
      <c r="ESE41" s="9"/>
      <c r="ESF41" s="9"/>
      <c r="ESG41" s="9"/>
      <c r="ESH41" s="9"/>
      <c r="ESI41" s="9"/>
      <c r="ESJ41" s="9"/>
      <c r="ESK41" s="9"/>
      <c r="ESL41" s="9"/>
      <c r="ESM41" s="9"/>
      <c r="ESN41" s="9"/>
      <c r="ESO41" s="9"/>
      <c r="ESP41" s="9"/>
      <c r="ESQ41" s="9"/>
      <c r="ESR41" s="9"/>
      <c r="ESS41" s="9"/>
      <c r="EST41" s="9"/>
      <c r="ESU41" s="9"/>
      <c r="ESV41" s="9"/>
      <c r="ESW41" s="9"/>
      <c r="ESX41" s="9"/>
      <c r="ESY41" s="9"/>
      <c r="ESZ41" s="9"/>
      <c r="ETA41" s="9"/>
      <c r="ETB41" s="9"/>
      <c r="ETC41" s="9"/>
      <c r="ETD41" s="9"/>
      <c r="ETE41" s="9"/>
      <c r="ETF41" s="9"/>
      <c r="ETG41" s="9"/>
      <c r="ETH41" s="9"/>
      <c r="ETI41" s="9"/>
      <c r="ETJ41" s="9"/>
      <c r="ETK41" s="9"/>
      <c r="ETL41" s="9"/>
      <c r="ETM41" s="9"/>
      <c r="ETN41" s="9"/>
      <c r="ETO41" s="9"/>
      <c r="ETP41" s="9"/>
      <c r="ETQ41" s="9"/>
      <c r="ETR41" s="9"/>
      <c r="ETS41" s="9"/>
      <c r="ETT41" s="9"/>
      <c r="ETU41" s="9"/>
      <c r="ETV41" s="9"/>
      <c r="ETW41" s="9"/>
      <c r="ETX41" s="9"/>
      <c r="ETY41" s="9"/>
      <c r="ETZ41" s="9"/>
      <c r="EUA41" s="9"/>
      <c r="EUB41" s="9"/>
      <c r="EUC41" s="9"/>
      <c r="EUD41" s="9"/>
      <c r="EUE41" s="9"/>
      <c r="EUF41" s="9"/>
      <c r="EUG41" s="9"/>
      <c r="EUH41" s="9"/>
      <c r="EUI41" s="9"/>
      <c r="EUJ41" s="9"/>
      <c r="EUK41" s="9"/>
      <c r="EUL41" s="9"/>
      <c r="EUM41" s="9"/>
      <c r="EUN41" s="9"/>
      <c r="EUO41" s="9"/>
      <c r="EUP41" s="9"/>
      <c r="EUQ41" s="9"/>
      <c r="EUR41" s="9"/>
      <c r="EUS41" s="9"/>
      <c r="EUT41" s="9"/>
      <c r="EUU41" s="9"/>
      <c r="EUV41" s="9"/>
      <c r="EUW41" s="9"/>
      <c r="EUX41" s="9"/>
      <c r="EUY41" s="9"/>
      <c r="EUZ41" s="9"/>
      <c r="EVA41" s="9"/>
      <c r="EVB41" s="9"/>
      <c r="EVC41" s="9"/>
      <c r="EVD41" s="9"/>
      <c r="EVE41" s="9"/>
      <c r="EVF41" s="9"/>
      <c r="EVG41" s="9"/>
      <c r="EVH41" s="9"/>
      <c r="EVI41" s="9"/>
      <c r="EVJ41" s="9"/>
      <c r="EVK41" s="9"/>
      <c r="EVL41" s="9"/>
      <c r="EVM41" s="9"/>
      <c r="EVN41" s="9"/>
      <c r="EVO41" s="9"/>
      <c r="EVP41" s="9"/>
      <c r="EVQ41" s="9"/>
      <c r="EVR41" s="9"/>
      <c r="EVS41" s="9"/>
      <c r="EVT41" s="9"/>
      <c r="EVU41" s="9"/>
      <c r="EVV41" s="9"/>
      <c r="EVW41" s="9"/>
      <c r="EVX41" s="9"/>
      <c r="EVY41" s="9"/>
      <c r="EVZ41" s="9"/>
      <c r="EWA41" s="9"/>
      <c r="EWB41" s="9"/>
      <c r="EWC41" s="9"/>
      <c r="EWD41" s="9"/>
      <c r="EWE41" s="9"/>
      <c r="EWF41" s="9"/>
      <c r="EWG41" s="9"/>
      <c r="EWH41" s="9"/>
      <c r="EWI41" s="9"/>
      <c r="EWJ41" s="9"/>
      <c r="EWK41" s="9"/>
      <c r="EWL41" s="9"/>
      <c r="EWM41" s="9"/>
      <c r="EWN41" s="9"/>
      <c r="EWO41" s="9"/>
      <c r="EWP41" s="9"/>
      <c r="EWQ41" s="9"/>
      <c r="EWR41" s="9"/>
      <c r="EWS41" s="9"/>
      <c r="EWT41" s="9"/>
      <c r="EWU41" s="9"/>
      <c r="EWV41" s="9"/>
      <c r="EWW41" s="9"/>
      <c r="EWX41" s="9"/>
      <c r="EWY41" s="9"/>
      <c r="EWZ41" s="9"/>
      <c r="EXA41" s="9"/>
      <c r="EXB41" s="9"/>
      <c r="EXC41" s="9"/>
      <c r="EXD41" s="9"/>
      <c r="EXE41" s="9"/>
      <c r="EXF41" s="9"/>
      <c r="EXG41" s="9"/>
      <c r="EXH41" s="9"/>
      <c r="EXI41" s="9"/>
      <c r="EXJ41" s="9"/>
      <c r="EXK41" s="9"/>
      <c r="EXL41" s="9"/>
      <c r="EXM41" s="9"/>
      <c r="EXN41" s="9"/>
      <c r="EXO41" s="9"/>
      <c r="EXP41" s="9"/>
      <c r="EXQ41" s="9"/>
      <c r="EXR41" s="9"/>
      <c r="EXS41" s="9"/>
      <c r="EXT41" s="9"/>
      <c r="EXU41" s="9"/>
      <c r="EXV41" s="9"/>
      <c r="EXW41" s="9"/>
      <c r="EXX41" s="9"/>
      <c r="EXY41" s="9"/>
      <c r="EXZ41" s="9"/>
      <c r="EYA41" s="9"/>
      <c r="EYB41" s="9"/>
      <c r="EYC41" s="9"/>
      <c r="EYD41" s="9"/>
      <c r="EYE41" s="9"/>
      <c r="EYF41" s="9"/>
      <c r="EYG41" s="9"/>
      <c r="EYH41" s="9"/>
      <c r="EYI41" s="9"/>
      <c r="EYJ41" s="9"/>
      <c r="EYK41" s="9"/>
      <c r="EYL41" s="9"/>
      <c r="EYM41" s="9"/>
      <c r="EYN41" s="9"/>
      <c r="EYO41" s="9"/>
      <c r="EYP41" s="9"/>
      <c r="EYQ41" s="9"/>
      <c r="EYR41" s="9"/>
      <c r="EYS41" s="9"/>
      <c r="EYT41" s="9"/>
      <c r="EYU41" s="9"/>
      <c r="EYV41" s="9"/>
      <c r="EYW41" s="9"/>
      <c r="EYX41" s="9"/>
      <c r="EYY41" s="9"/>
      <c r="EYZ41" s="9"/>
      <c r="EZA41" s="9"/>
      <c r="EZB41" s="9"/>
      <c r="EZC41" s="9"/>
      <c r="EZD41" s="9"/>
      <c r="EZE41" s="9"/>
      <c r="EZF41" s="9"/>
      <c r="EZG41" s="9"/>
      <c r="EZH41" s="9"/>
      <c r="EZI41" s="9"/>
      <c r="EZJ41" s="9"/>
      <c r="EZK41" s="9"/>
      <c r="EZL41" s="9"/>
      <c r="EZM41" s="9"/>
      <c r="EZN41" s="9"/>
      <c r="EZO41" s="9"/>
      <c r="EZP41" s="9"/>
      <c r="EZQ41" s="9"/>
      <c r="EZR41" s="9"/>
      <c r="EZS41" s="9"/>
      <c r="EZT41" s="9"/>
      <c r="EZU41" s="9"/>
      <c r="EZV41" s="9"/>
      <c r="EZW41" s="9"/>
      <c r="EZX41" s="9"/>
      <c r="EZY41" s="9"/>
      <c r="EZZ41" s="9"/>
      <c r="FAA41" s="9"/>
      <c r="FAB41" s="9"/>
      <c r="FAC41" s="9"/>
      <c r="FAD41" s="9"/>
      <c r="FAE41" s="9"/>
      <c r="FAF41" s="9"/>
      <c r="FAG41" s="9"/>
      <c r="FAH41" s="9"/>
      <c r="FAI41" s="9"/>
      <c r="FAJ41" s="9"/>
      <c r="FAK41" s="9"/>
      <c r="FAL41" s="9"/>
      <c r="FAM41" s="9"/>
      <c r="FAN41" s="9"/>
      <c r="FAO41" s="9"/>
      <c r="FAP41" s="9"/>
      <c r="FAQ41" s="9"/>
      <c r="FAR41" s="9"/>
      <c r="FAS41" s="9"/>
      <c r="FAT41" s="9"/>
      <c r="FAU41" s="9"/>
      <c r="FAV41" s="9"/>
      <c r="FAW41" s="9"/>
      <c r="FAX41" s="9"/>
      <c r="FAY41" s="9"/>
      <c r="FAZ41" s="9"/>
      <c r="FBA41" s="9"/>
      <c r="FBB41" s="9"/>
      <c r="FBC41" s="9"/>
      <c r="FBD41" s="9"/>
      <c r="FBE41" s="9"/>
      <c r="FBF41" s="9"/>
      <c r="FBG41" s="9"/>
      <c r="FBH41" s="9"/>
      <c r="FBI41" s="9"/>
      <c r="FBJ41" s="9"/>
      <c r="FBK41" s="9"/>
      <c r="FBL41" s="9"/>
      <c r="FBM41" s="9"/>
      <c r="FBN41" s="9"/>
      <c r="FBO41" s="9"/>
      <c r="FBP41" s="9"/>
      <c r="FBQ41" s="9"/>
      <c r="FBR41" s="9"/>
      <c r="FBS41" s="9"/>
      <c r="FBT41" s="9"/>
      <c r="FBU41" s="9"/>
      <c r="FBV41" s="9"/>
      <c r="FBW41" s="9"/>
      <c r="FBX41" s="9"/>
      <c r="FBY41" s="9"/>
      <c r="FBZ41" s="9"/>
      <c r="FCA41" s="9"/>
      <c r="FCB41" s="9"/>
      <c r="FCC41" s="9"/>
      <c r="FCD41" s="9"/>
      <c r="FCE41" s="9"/>
      <c r="FCF41" s="9"/>
      <c r="FCG41" s="9"/>
      <c r="FCH41" s="9"/>
      <c r="FCI41" s="9"/>
      <c r="FCJ41" s="9"/>
      <c r="FCK41" s="9"/>
      <c r="FCL41" s="9"/>
      <c r="FCM41" s="9"/>
      <c r="FCN41" s="9"/>
      <c r="FCO41" s="9"/>
      <c r="FCP41" s="9"/>
      <c r="FCQ41" s="9"/>
      <c r="FCR41" s="9"/>
      <c r="FCS41" s="9"/>
      <c r="FCT41" s="9"/>
      <c r="FCU41" s="9"/>
      <c r="FCV41" s="9"/>
      <c r="FCW41" s="9"/>
      <c r="FCX41" s="9"/>
      <c r="FCY41" s="9"/>
      <c r="FCZ41" s="9"/>
      <c r="FDA41" s="9"/>
      <c r="FDB41" s="9"/>
      <c r="FDC41" s="9"/>
      <c r="FDD41" s="9"/>
      <c r="FDE41" s="9"/>
      <c r="FDF41" s="9"/>
      <c r="FDG41" s="9"/>
      <c r="FDH41" s="9"/>
      <c r="FDI41" s="9"/>
      <c r="FDJ41" s="9"/>
      <c r="FDK41" s="9"/>
      <c r="FDL41" s="9"/>
      <c r="FDM41" s="9"/>
      <c r="FDN41" s="9"/>
      <c r="FDO41" s="9"/>
      <c r="FDP41" s="9"/>
      <c r="FDQ41" s="9"/>
      <c r="FDR41" s="9"/>
      <c r="FDS41" s="9"/>
      <c r="FDT41" s="9"/>
      <c r="FDU41" s="9"/>
      <c r="FDV41" s="9"/>
      <c r="FDW41" s="9"/>
      <c r="FDX41" s="9"/>
      <c r="FDY41" s="9"/>
      <c r="FDZ41" s="9"/>
      <c r="FEA41" s="9"/>
      <c r="FEB41" s="9"/>
      <c r="FEC41" s="9"/>
      <c r="FED41" s="9"/>
      <c r="FEE41" s="9"/>
      <c r="FEF41" s="9"/>
      <c r="FEG41" s="9"/>
      <c r="FEH41" s="9"/>
      <c r="FEI41" s="9"/>
      <c r="FEJ41" s="9"/>
      <c r="FEK41" s="9"/>
      <c r="FEL41" s="9"/>
      <c r="FEM41" s="9"/>
      <c r="FEN41" s="9"/>
      <c r="FEO41" s="9"/>
      <c r="FEP41" s="9"/>
      <c r="FEQ41" s="9"/>
      <c r="FER41" s="9"/>
      <c r="FES41" s="9"/>
      <c r="FET41" s="9"/>
      <c r="FEU41" s="9"/>
      <c r="FEV41" s="9"/>
      <c r="FEW41" s="9"/>
      <c r="FEX41" s="9"/>
      <c r="FEY41" s="9"/>
      <c r="FEZ41" s="9"/>
      <c r="FFA41" s="9"/>
      <c r="FFB41" s="9"/>
      <c r="FFC41" s="9"/>
      <c r="FFD41" s="9"/>
      <c r="FFE41" s="9"/>
      <c r="FFF41" s="9"/>
      <c r="FFG41" s="9"/>
      <c r="FFH41" s="9"/>
      <c r="FFI41" s="9"/>
      <c r="FFJ41" s="9"/>
      <c r="FFK41" s="9"/>
      <c r="FFL41" s="9"/>
      <c r="FFM41" s="9"/>
      <c r="FFN41" s="9"/>
      <c r="FFO41" s="9"/>
      <c r="FFP41" s="9"/>
      <c r="FFQ41" s="9"/>
      <c r="FFR41" s="9"/>
      <c r="FFS41" s="9"/>
      <c r="FFT41" s="9"/>
      <c r="FFU41" s="9"/>
      <c r="FFV41" s="9"/>
      <c r="FFW41" s="9"/>
      <c r="FFX41" s="9"/>
      <c r="FFY41" s="9"/>
      <c r="FFZ41" s="9"/>
      <c r="FGA41" s="9"/>
      <c r="FGB41" s="9"/>
      <c r="FGC41" s="9"/>
      <c r="FGD41" s="9"/>
      <c r="FGE41" s="9"/>
      <c r="FGF41" s="9"/>
      <c r="FGG41" s="9"/>
      <c r="FGH41" s="9"/>
      <c r="FGI41" s="9"/>
      <c r="FGJ41" s="9"/>
      <c r="FGK41" s="9"/>
      <c r="FGL41" s="9"/>
      <c r="FGM41" s="9"/>
      <c r="FGN41" s="9"/>
      <c r="FGO41" s="9"/>
      <c r="FGP41" s="9"/>
      <c r="FGQ41" s="9"/>
      <c r="FGR41" s="9"/>
      <c r="FGS41" s="9"/>
      <c r="FGT41" s="9"/>
      <c r="FGU41" s="9"/>
      <c r="FGV41" s="9"/>
      <c r="FGW41" s="9"/>
      <c r="FGX41" s="9"/>
      <c r="FGY41" s="9"/>
      <c r="FGZ41" s="9"/>
      <c r="FHA41" s="9"/>
      <c r="FHB41" s="9"/>
      <c r="FHC41" s="9"/>
      <c r="FHD41" s="9"/>
      <c r="FHE41" s="9"/>
      <c r="FHF41" s="9"/>
      <c r="FHG41" s="9"/>
      <c r="FHH41" s="9"/>
      <c r="FHI41" s="9"/>
      <c r="FHJ41" s="9"/>
      <c r="FHK41" s="9"/>
      <c r="FHL41" s="9"/>
      <c r="FHM41" s="9"/>
      <c r="FHN41" s="9"/>
      <c r="FHO41" s="9"/>
      <c r="FHP41" s="9"/>
      <c r="FHQ41" s="9"/>
      <c r="FHR41" s="9"/>
      <c r="FHS41" s="9"/>
      <c r="FHT41" s="9"/>
      <c r="FHU41" s="9"/>
      <c r="FHV41" s="9"/>
      <c r="FHW41" s="9"/>
      <c r="FHX41" s="9"/>
      <c r="FHY41" s="9"/>
      <c r="FHZ41" s="9"/>
      <c r="FIA41" s="9"/>
      <c r="FIB41" s="9"/>
      <c r="FIC41" s="9"/>
      <c r="FID41" s="9"/>
      <c r="FIE41" s="9"/>
      <c r="FIF41" s="9"/>
      <c r="FIG41" s="9"/>
      <c r="FIH41" s="9"/>
      <c r="FII41" s="9"/>
      <c r="FIJ41" s="9"/>
      <c r="FIK41" s="9"/>
      <c r="FIL41" s="9"/>
      <c r="FIM41" s="9"/>
      <c r="FIN41" s="9"/>
      <c r="FIO41" s="9"/>
      <c r="FIP41" s="9"/>
      <c r="FIQ41" s="9"/>
      <c r="FIR41" s="9"/>
      <c r="FIS41" s="9"/>
      <c r="FIT41" s="9"/>
      <c r="FIU41" s="9"/>
      <c r="FIV41" s="9"/>
      <c r="FIW41" s="9"/>
      <c r="FIX41" s="9"/>
      <c r="FIY41" s="9"/>
      <c r="FIZ41" s="9"/>
      <c r="FJA41" s="9"/>
      <c r="FJB41" s="9"/>
      <c r="FJC41" s="9"/>
      <c r="FJD41" s="9"/>
      <c r="FJE41" s="9"/>
      <c r="FJF41" s="9"/>
      <c r="FJG41" s="9"/>
      <c r="FJH41" s="9"/>
      <c r="FJI41" s="9"/>
      <c r="FJJ41" s="9"/>
      <c r="FJK41" s="9"/>
      <c r="FJL41" s="9"/>
      <c r="FJM41" s="9"/>
      <c r="FJN41" s="9"/>
      <c r="FJO41" s="9"/>
      <c r="FJP41" s="9"/>
      <c r="FJQ41" s="9"/>
      <c r="FJR41" s="9"/>
      <c r="FJS41" s="9"/>
      <c r="FJT41" s="9"/>
      <c r="FJU41" s="9"/>
      <c r="FJV41" s="9"/>
      <c r="FJW41" s="9"/>
      <c r="FJX41" s="9"/>
      <c r="FJY41" s="9"/>
      <c r="FJZ41" s="9"/>
      <c r="FKA41" s="9"/>
      <c r="FKB41" s="9"/>
      <c r="FKC41" s="9"/>
      <c r="FKD41" s="9"/>
      <c r="FKE41" s="9"/>
      <c r="FKF41" s="9"/>
      <c r="FKG41" s="9"/>
      <c r="FKH41" s="9"/>
      <c r="FKI41" s="9"/>
      <c r="FKJ41" s="9"/>
      <c r="FKK41" s="9"/>
      <c r="FKL41" s="9"/>
      <c r="FKM41" s="9"/>
      <c r="FKN41" s="9"/>
      <c r="FKO41" s="9"/>
      <c r="FKP41" s="9"/>
      <c r="FKQ41" s="9"/>
      <c r="FKR41" s="9"/>
      <c r="FKS41" s="9"/>
      <c r="FKT41" s="9"/>
      <c r="FKU41" s="9"/>
      <c r="FKV41" s="9"/>
      <c r="FKW41" s="9"/>
      <c r="FKX41" s="9"/>
      <c r="FKY41" s="9"/>
      <c r="FKZ41" s="9"/>
      <c r="FLA41" s="9"/>
      <c r="FLB41" s="9"/>
      <c r="FLC41" s="9"/>
      <c r="FLD41" s="9"/>
      <c r="FLE41" s="9"/>
      <c r="FLF41" s="9"/>
      <c r="FLG41" s="9"/>
      <c r="FLH41" s="9"/>
      <c r="FLI41" s="9"/>
      <c r="FLJ41" s="9"/>
      <c r="FLK41" s="9"/>
      <c r="FLL41" s="9"/>
      <c r="FLM41" s="9"/>
      <c r="FLN41" s="9"/>
      <c r="FLO41" s="9"/>
      <c r="FLP41" s="9"/>
      <c r="FLQ41" s="9"/>
      <c r="FLR41" s="9"/>
      <c r="FLS41" s="9"/>
      <c r="FLT41" s="9"/>
      <c r="FLU41" s="9"/>
      <c r="FLV41" s="9"/>
      <c r="FLW41" s="9"/>
      <c r="FLX41" s="9"/>
      <c r="FLY41" s="9"/>
      <c r="FLZ41" s="9"/>
      <c r="FMA41" s="9"/>
      <c r="FMB41" s="9"/>
      <c r="FMC41" s="9"/>
      <c r="FMD41" s="9"/>
      <c r="FME41" s="9"/>
      <c r="FMF41" s="9"/>
      <c r="FMG41" s="9"/>
      <c r="FMH41" s="9"/>
      <c r="FMI41" s="9"/>
      <c r="FMJ41" s="9"/>
      <c r="FMK41" s="9"/>
      <c r="FML41" s="9"/>
      <c r="FMM41" s="9"/>
      <c r="FMN41" s="9"/>
      <c r="FMO41" s="9"/>
      <c r="FMP41" s="9"/>
      <c r="FMQ41" s="9"/>
      <c r="FMR41" s="9"/>
      <c r="FMS41" s="9"/>
      <c r="FMT41" s="9"/>
      <c r="FMU41" s="9"/>
      <c r="FMV41" s="9"/>
      <c r="FMW41" s="9"/>
      <c r="FMX41" s="9"/>
      <c r="FMY41" s="9"/>
      <c r="FMZ41" s="9"/>
      <c r="FNA41" s="9"/>
      <c r="FNB41" s="9"/>
      <c r="FNC41" s="9"/>
      <c r="FND41" s="9"/>
      <c r="FNE41" s="9"/>
      <c r="FNF41" s="9"/>
      <c r="FNG41" s="9"/>
      <c r="FNH41" s="9"/>
      <c r="FNI41" s="9"/>
      <c r="FNJ41" s="9"/>
      <c r="FNK41" s="9"/>
      <c r="FNL41" s="9"/>
      <c r="FNM41" s="9"/>
      <c r="FNN41" s="9"/>
      <c r="FNO41" s="9"/>
      <c r="FNP41" s="9"/>
      <c r="FNQ41" s="9"/>
      <c r="FNR41" s="9"/>
      <c r="FNS41" s="9"/>
      <c r="FNT41" s="9"/>
      <c r="FNU41" s="9"/>
      <c r="FNV41" s="9"/>
      <c r="FNW41" s="9"/>
      <c r="FNX41" s="9"/>
      <c r="FNY41" s="9"/>
      <c r="FNZ41" s="9"/>
      <c r="FOA41" s="9"/>
      <c r="FOB41" s="9"/>
      <c r="FOC41" s="9"/>
      <c r="FOD41" s="9"/>
      <c r="FOE41" s="9"/>
      <c r="FOF41" s="9"/>
      <c r="FOG41" s="9"/>
      <c r="FOH41" s="9"/>
      <c r="FOI41" s="9"/>
      <c r="FOJ41" s="9"/>
      <c r="FOK41" s="9"/>
      <c r="FOL41" s="9"/>
      <c r="FOM41" s="9"/>
      <c r="FON41" s="9"/>
      <c r="FOO41" s="9"/>
      <c r="FOP41" s="9"/>
      <c r="FOQ41" s="9"/>
      <c r="FOR41" s="9"/>
      <c r="FOS41" s="9"/>
      <c r="FOT41" s="9"/>
      <c r="FOU41" s="9"/>
      <c r="FOV41" s="9"/>
      <c r="FOW41" s="9"/>
      <c r="FOX41" s="9"/>
      <c r="FOY41" s="9"/>
      <c r="FOZ41" s="9"/>
      <c r="FPA41" s="9"/>
      <c r="FPB41" s="9"/>
      <c r="FPC41" s="9"/>
      <c r="FPD41" s="9"/>
      <c r="FPE41" s="9"/>
      <c r="FPF41" s="9"/>
      <c r="FPG41" s="9"/>
      <c r="FPH41" s="9"/>
      <c r="FPI41" s="9"/>
      <c r="FPJ41" s="9"/>
      <c r="FPK41" s="9"/>
      <c r="FPL41" s="9"/>
      <c r="FPM41" s="9"/>
      <c r="FPN41" s="9"/>
      <c r="FPO41" s="9"/>
      <c r="FPP41" s="9"/>
      <c r="FPQ41" s="9"/>
      <c r="FPR41" s="9"/>
      <c r="FPS41" s="9"/>
      <c r="FPT41" s="9"/>
      <c r="FPU41" s="9"/>
      <c r="FPV41" s="9"/>
      <c r="FPW41" s="9"/>
      <c r="FPX41" s="9"/>
      <c r="FPY41" s="9"/>
      <c r="FPZ41" s="9"/>
      <c r="FQA41" s="9"/>
      <c r="FQB41" s="9"/>
      <c r="FQC41" s="9"/>
      <c r="FQD41" s="9"/>
      <c r="FQE41" s="9"/>
      <c r="FQF41" s="9"/>
      <c r="FQG41" s="9"/>
      <c r="FQH41" s="9"/>
      <c r="FQI41" s="9"/>
      <c r="FQJ41" s="9"/>
      <c r="FQK41" s="9"/>
      <c r="FQL41" s="9"/>
      <c r="FQM41" s="9"/>
      <c r="FQN41" s="9"/>
      <c r="FQO41" s="9"/>
      <c r="FQP41" s="9"/>
      <c r="FQQ41" s="9"/>
      <c r="FQR41" s="9"/>
      <c r="FQS41" s="9"/>
      <c r="FQT41" s="9"/>
      <c r="FQU41" s="9"/>
      <c r="FQV41" s="9"/>
      <c r="FQW41" s="9"/>
      <c r="FQX41" s="9"/>
      <c r="FQY41" s="9"/>
      <c r="FQZ41" s="9"/>
      <c r="FRA41" s="9"/>
      <c r="FRB41" s="9"/>
      <c r="FRC41" s="9"/>
      <c r="FRD41" s="9"/>
      <c r="FRE41" s="9"/>
      <c r="FRF41" s="9"/>
      <c r="FRG41" s="9"/>
      <c r="FRH41" s="9"/>
      <c r="FRI41" s="9"/>
      <c r="FRJ41" s="9"/>
      <c r="FRK41" s="9"/>
      <c r="FRL41" s="9"/>
      <c r="FRM41" s="9"/>
      <c r="FRN41" s="9"/>
      <c r="FRO41" s="9"/>
      <c r="FRP41" s="9"/>
      <c r="FRQ41" s="9"/>
      <c r="FRR41" s="9"/>
      <c r="FRS41" s="9"/>
      <c r="FRT41" s="9"/>
      <c r="FRU41" s="9"/>
      <c r="FRV41" s="9"/>
      <c r="FRW41" s="9"/>
      <c r="FRX41" s="9"/>
      <c r="FRY41" s="9"/>
      <c r="FRZ41" s="9"/>
      <c r="FSA41" s="9"/>
      <c r="FSB41" s="9"/>
      <c r="FSC41" s="9"/>
      <c r="FSD41" s="9"/>
      <c r="FSE41" s="9"/>
      <c r="FSF41" s="9"/>
      <c r="FSG41" s="9"/>
      <c r="FSH41" s="9"/>
      <c r="FSI41" s="9"/>
      <c r="FSJ41" s="9"/>
      <c r="FSK41" s="9"/>
      <c r="FSL41" s="9"/>
      <c r="FSM41" s="9"/>
      <c r="FSN41" s="9"/>
      <c r="FSO41" s="9"/>
      <c r="FSP41" s="9"/>
      <c r="FSQ41" s="9"/>
      <c r="FSR41" s="9"/>
      <c r="FSS41" s="9"/>
      <c r="FST41" s="9"/>
      <c r="FSU41" s="9"/>
      <c r="FSV41" s="9"/>
      <c r="FSW41" s="9"/>
      <c r="FSX41" s="9"/>
      <c r="FSY41" s="9"/>
      <c r="FSZ41" s="9"/>
      <c r="FTA41" s="9"/>
      <c r="FTB41" s="9"/>
      <c r="FTC41" s="9"/>
      <c r="FTD41" s="9"/>
      <c r="FTE41" s="9"/>
      <c r="FTF41" s="9"/>
      <c r="FTG41" s="9"/>
      <c r="FTH41" s="9"/>
      <c r="FTI41" s="9"/>
      <c r="FTJ41" s="9"/>
      <c r="FTK41" s="9"/>
      <c r="FTL41" s="9"/>
      <c r="FTM41" s="9"/>
      <c r="FTN41" s="9"/>
      <c r="FTO41" s="9"/>
      <c r="FTP41" s="9"/>
      <c r="FTQ41" s="9"/>
      <c r="FTR41" s="9"/>
      <c r="FTS41" s="9"/>
      <c r="FTT41" s="9"/>
      <c r="FTU41" s="9"/>
      <c r="FTV41" s="9"/>
      <c r="FTW41" s="9"/>
      <c r="FTX41" s="9"/>
      <c r="FTY41" s="9"/>
      <c r="FTZ41" s="9"/>
      <c r="FUA41" s="9"/>
      <c r="FUB41" s="9"/>
      <c r="FUC41" s="9"/>
      <c r="FUD41" s="9"/>
      <c r="FUE41" s="9"/>
      <c r="FUF41" s="9"/>
      <c r="FUG41" s="9"/>
      <c r="FUH41" s="9"/>
      <c r="FUI41" s="9"/>
      <c r="FUJ41" s="9"/>
      <c r="FUK41" s="9"/>
      <c r="FUL41" s="9"/>
      <c r="FUM41" s="9"/>
      <c r="FUN41" s="9"/>
      <c r="FUO41" s="9"/>
      <c r="FUP41" s="9"/>
      <c r="FUQ41" s="9"/>
      <c r="FUR41" s="9"/>
      <c r="FUS41" s="9"/>
      <c r="FUT41" s="9"/>
      <c r="FUU41" s="9"/>
      <c r="FUV41" s="9"/>
      <c r="FUW41" s="9"/>
      <c r="FUX41" s="9"/>
      <c r="FUY41" s="9"/>
      <c r="FUZ41" s="9"/>
      <c r="FVA41" s="9"/>
      <c r="FVB41" s="9"/>
      <c r="FVC41" s="9"/>
      <c r="FVD41" s="9"/>
      <c r="FVE41" s="9"/>
      <c r="FVF41" s="9"/>
      <c r="FVG41" s="9"/>
      <c r="FVH41" s="9"/>
      <c r="FVI41" s="9"/>
      <c r="FVJ41" s="9"/>
      <c r="FVK41" s="9"/>
      <c r="FVL41" s="9"/>
      <c r="FVM41" s="9"/>
      <c r="FVN41" s="9"/>
      <c r="FVO41" s="9"/>
      <c r="FVP41" s="9"/>
      <c r="FVQ41" s="9"/>
      <c r="FVR41" s="9"/>
      <c r="FVS41" s="9"/>
      <c r="FVT41" s="9"/>
      <c r="FVU41" s="9"/>
      <c r="FVV41" s="9"/>
      <c r="FVW41" s="9"/>
      <c r="FVX41" s="9"/>
      <c r="FVY41" s="9"/>
      <c r="FVZ41" s="9"/>
      <c r="FWA41" s="9"/>
      <c r="FWB41" s="9"/>
      <c r="FWC41" s="9"/>
      <c r="FWD41" s="9"/>
      <c r="FWE41" s="9"/>
      <c r="FWF41" s="9"/>
      <c r="FWG41" s="9"/>
      <c r="FWH41" s="9"/>
      <c r="FWI41" s="9"/>
      <c r="FWJ41" s="9"/>
      <c r="FWK41" s="9"/>
      <c r="FWL41" s="9"/>
      <c r="FWM41" s="9"/>
      <c r="FWN41" s="9"/>
      <c r="FWO41" s="9"/>
      <c r="FWP41" s="9"/>
      <c r="FWQ41" s="9"/>
      <c r="FWR41" s="9"/>
      <c r="FWS41" s="9"/>
      <c r="FWT41" s="9"/>
      <c r="FWU41" s="9"/>
      <c r="FWV41" s="9"/>
      <c r="FWW41" s="9"/>
      <c r="FWX41" s="9"/>
      <c r="FWY41" s="9"/>
      <c r="FWZ41" s="9"/>
      <c r="FXA41" s="9"/>
      <c r="FXB41" s="9"/>
      <c r="FXC41" s="9"/>
      <c r="FXD41" s="9"/>
      <c r="FXE41" s="9"/>
      <c r="FXF41" s="9"/>
      <c r="FXG41" s="9"/>
      <c r="FXH41" s="9"/>
      <c r="FXI41" s="9"/>
      <c r="FXJ41" s="9"/>
      <c r="FXK41" s="9"/>
      <c r="FXL41" s="9"/>
      <c r="FXM41" s="9"/>
      <c r="FXN41" s="9"/>
      <c r="FXO41" s="9"/>
      <c r="FXP41" s="9"/>
      <c r="FXQ41" s="9"/>
      <c r="FXR41" s="9"/>
      <c r="FXS41" s="9"/>
      <c r="FXT41" s="9"/>
      <c r="FXU41" s="9"/>
      <c r="FXV41" s="9"/>
      <c r="FXW41" s="9"/>
      <c r="FXX41" s="9"/>
      <c r="FXY41" s="9"/>
      <c r="FXZ41" s="9"/>
      <c r="FYA41" s="9"/>
      <c r="FYB41" s="9"/>
      <c r="FYC41" s="9"/>
      <c r="FYD41" s="9"/>
      <c r="FYE41" s="9"/>
      <c r="FYF41" s="9"/>
      <c r="FYG41" s="9"/>
      <c r="FYH41" s="9"/>
      <c r="FYI41" s="9"/>
      <c r="FYJ41" s="9"/>
      <c r="FYK41" s="9"/>
      <c r="FYL41" s="9"/>
      <c r="FYM41" s="9"/>
      <c r="FYN41" s="9"/>
      <c r="FYO41" s="9"/>
      <c r="FYP41" s="9"/>
      <c r="FYQ41" s="9"/>
      <c r="FYR41" s="9"/>
      <c r="FYS41" s="9"/>
      <c r="FYT41" s="9"/>
      <c r="FYU41" s="9"/>
      <c r="FYV41" s="9"/>
      <c r="FYW41" s="9"/>
      <c r="FYX41" s="9"/>
      <c r="FYY41" s="9"/>
      <c r="FYZ41" s="9"/>
      <c r="FZA41" s="9"/>
      <c r="FZB41" s="9"/>
      <c r="FZC41" s="9"/>
      <c r="FZD41" s="9"/>
      <c r="FZE41" s="9"/>
      <c r="FZF41" s="9"/>
      <c r="FZG41" s="9"/>
      <c r="FZH41" s="9"/>
      <c r="FZI41" s="9"/>
      <c r="FZJ41" s="9"/>
      <c r="FZK41" s="9"/>
      <c r="FZL41" s="9"/>
      <c r="FZM41" s="9"/>
      <c r="FZN41" s="9"/>
      <c r="FZO41" s="9"/>
      <c r="FZP41" s="9"/>
      <c r="FZQ41" s="9"/>
      <c r="FZR41" s="9"/>
      <c r="FZS41" s="9"/>
      <c r="FZT41" s="9"/>
      <c r="FZU41" s="9"/>
      <c r="FZV41" s="9"/>
      <c r="FZW41" s="9"/>
      <c r="FZX41" s="9"/>
      <c r="FZY41" s="9"/>
      <c r="FZZ41" s="9"/>
      <c r="GAA41" s="9"/>
      <c r="GAB41" s="9"/>
      <c r="GAC41" s="9"/>
      <c r="GAD41" s="9"/>
      <c r="GAE41" s="9"/>
      <c r="GAF41" s="9"/>
      <c r="GAG41" s="9"/>
      <c r="GAH41" s="9"/>
      <c r="GAI41" s="9"/>
      <c r="GAJ41" s="9"/>
      <c r="GAK41" s="9"/>
      <c r="GAL41" s="9"/>
      <c r="GAM41" s="9"/>
      <c r="GAN41" s="9"/>
      <c r="GAO41" s="9"/>
      <c r="GAP41" s="9"/>
      <c r="GAQ41" s="9"/>
      <c r="GAR41" s="9"/>
      <c r="GAS41" s="9"/>
      <c r="GAT41" s="9"/>
      <c r="GAU41" s="9"/>
      <c r="GAV41" s="9"/>
      <c r="GAW41" s="9"/>
      <c r="GAX41" s="9"/>
      <c r="GAY41" s="9"/>
      <c r="GAZ41" s="9"/>
      <c r="GBA41" s="9"/>
      <c r="GBB41" s="9"/>
      <c r="GBC41" s="9"/>
      <c r="GBD41" s="9"/>
      <c r="GBE41" s="9"/>
      <c r="GBF41" s="9"/>
      <c r="GBG41" s="9"/>
      <c r="GBH41" s="9"/>
      <c r="GBI41" s="9"/>
      <c r="GBJ41" s="9"/>
      <c r="GBK41" s="9"/>
      <c r="GBL41" s="9"/>
      <c r="GBM41" s="9"/>
      <c r="GBN41" s="9"/>
      <c r="GBO41" s="9"/>
      <c r="GBP41" s="9"/>
      <c r="GBQ41" s="9"/>
      <c r="GBR41" s="9"/>
      <c r="GBS41" s="9"/>
      <c r="GBT41" s="9"/>
      <c r="GBU41" s="9"/>
      <c r="GBV41" s="9"/>
      <c r="GBW41" s="9"/>
      <c r="GBX41" s="9"/>
      <c r="GBY41" s="9"/>
      <c r="GBZ41" s="9"/>
      <c r="GCA41" s="9"/>
      <c r="GCB41" s="9"/>
      <c r="GCC41" s="9"/>
      <c r="GCD41" s="9"/>
      <c r="GCE41" s="9"/>
      <c r="GCF41" s="9"/>
      <c r="GCG41" s="9"/>
      <c r="GCH41" s="9"/>
      <c r="GCI41" s="9"/>
      <c r="GCJ41" s="9"/>
      <c r="GCK41" s="9"/>
      <c r="GCL41" s="9"/>
      <c r="GCM41" s="9"/>
      <c r="GCN41" s="9"/>
      <c r="GCO41" s="9"/>
      <c r="GCP41" s="9"/>
      <c r="GCQ41" s="9"/>
      <c r="GCR41" s="9"/>
      <c r="GCS41" s="9"/>
      <c r="GCT41" s="9"/>
      <c r="GCU41" s="9"/>
      <c r="GCV41" s="9"/>
      <c r="GCW41" s="9"/>
      <c r="GCX41" s="9"/>
      <c r="GCY41" s="9"/>
      <c r="GCZ41" s="9"/>
      <c r="GDA41" s="9"/>
      <c r="GDB41" s="9"/>
      <c r="GDC41" s="9"/>
      <c r="GDD41" s="9"/>
      <c r="GDE41" s="9"/>
      <c r="GDF41" s="9"/>
      <c r="GDG41" s="9"/>
      <c r="GDH41" s="9"/>
      <c r="GDI41" s="9"/>
      <c r="GDJ41" s="9"/>
      <c r="GDK41" s="9"/>
      <c r="GDL41" s="9"/>
      <c r="GDM41" s="9"/>
      <c r="GDN41" s="9"/>
      <c r="GDO41" s="9"/>
      <c r="GDP41" s="9"/>
      <c r="GDQ41" s="9"/>
      <c r="GDR41" s="9"/>
      <c r="GDS41" s="9"/>
      <c r="GDT41" s="9"/>
      <c r="GDU41" s="9"/>
      <c r="GDV41" s="9"/>
      <c r="GDW41" s="9"/>
      <c r="GDX41" s="9"/>
      <c r="GDY41" s="9"/>
      <c r="GDZ41" s="9"/>
      <c r="GEA41" s="9"/>
      <c r="GEB41" s="9"/>
      <c r="GEC41" s="9"/>
      <c r="GED41" s="9"/>
      <c r="GEE41" s="9"/>
      <c r="GEF41" s="9"/>
      <c r="GEG41" s="9"/>
      <c r="GEH41" s="9"/>
      <c r="GEI41" s="9"/>
      <c r="GEJ41" s="9"/>
      <c r="GEK41" s="9"/>
      <c r="GEL41" s="9"/>
      <c r="GEM41" s="9"/>
      <c r="GEN41" s="9"/>
      <c r="GEO41" s="9"/>
      <c r="GEP41" s="9"/>
      <c r="GEQ41" s="9"/>
      <c r="GER41" s="9"/>
      <c r="GES41" s="9"/>
      <c r="GET41" s="9"/>
      <c r="GEU41" s="9"/>
      <c r="GEV41" s="9"/>
      <c r="GEW41" s="9"/>
      <c r="GEX41" s="9"/>
      <c r="GEY41" s="9"/>
      <c r="GEZ41" s="9"/>
      <c r="GFA41" s="9"/>
      <c r="GFB41" s="9"/>
      <c r="GFC41" s="9"/>
      <c r="GFD41" s="9"/>
      <c r="GFE41" s="9"/>
      <c r="GFF41" s="9"/>
      <c r="GFG41" s="9"/>
      <c r="GFH41" s="9"/>
      <c r="GFI41" s="9"/>
      <c r="GFJ41" s="9"/>
      <c r="GFK41" s="9"/>
      <c r="GFL41" s="9"/>
      <c r="GFM41" s="9"/>
      <c r="GFN41" s="9"/>
      <c r="GFO41" s="9"/>
      <c r="GFP41" s="9"/>
      <c r="GFQ41" s="9"/>
      <c r="GFR41" s="9"/>
      <c r="GFS41" s="9"/>
      <c r="GFT41" s="9"/>
      <c r="GFU41" s="9"/>
      <c r="GFV41" s="9"/>
      <c r="GFW41" s="9"/>
      <c r="GFX41" s="9"/>
      <c r="GFY41" s="9"/>
      <c r="GFZ41" s="9"/>
      <c r="GGA41" s="9"/>
      <c r="GGB41" s="9"/>
      <c r="GGC41" s="9"/>
      <c r="GGD41" s="9"/>
      <c r="GGE41" s="9"/>
      <c r="GGF41" s="9"/>
      <c r="GGG41" s="9"/>
      <c r="GGH41" s="9"/>
      <c r="GGI41" s="9"/>
      <c r="GGJ41" s="9"/>
      <c r="GGK41" s="9"/>
      <c r="GGL41" s="9"/>
      <c r="GGM41" s="9"/>
      <c r="GGN41" s="9"/>
      <c r="GGO41" s="9"/>
      <c r="GGP41" s="9"/>
      <c r="GGQ41" s="9"/>
      <c r="GGR41" s="9"/>
      <c r="GGS41" s="9"/>
      <c r="GGT41" s="9"/>
      <c r="GGU41" s="9"/>
      <c r="GGV41" s="9"/>
      <c r="GGW41" s="9"/>
      <c r="GGX41" s="9"/>
      <c r="GGY41" s="9"/>
      <c r="GGZ41" s="9"/>
      <c r="GHA41" s="9"/>
      <c r="GHB41" s="9"/>
      <c r="GHC41" s="9"/>
      <c r="GHD41" s="9"/>
      <c r="GHE41" s="9"/>
      <c r="GHF41" s="9"/>
      <c r="GHG41" s="9"/>
      <c r="GHH41" s="9"/>
      <c r="GHI41" s="9"/>
      <c r="GHJ41" s="9"/>
      <c r="GHK41" s="9"/>
      <c r="GHL41" s="9"/>
      <c r="GHM41" s="9"/>
      <c r="GHN41" s="9"/>
      <c r="GHO41" s="9"/>
      <c r="GHP41" s="9"/>
      <c r="GHQ41" s="9"/>
      <c r="GHR41" s="9"/>
      <c r="GHS41" s="9"/>
      <c r="GHT41" s="9"/>
      <c r="GHU41" s="9"/>
      <c r="GHV41" s="9"/>
      <c r="GHW41" s="9"/>
      <c r="GHX41" s="9"/>
      <c r="GHY41" s="9"/>
      <c r="GHZ41" s="9"/>
      <c r="GIA41" s="9"/>
      <c r="GIB41" s="9"/>
      <c r="GIC41" s="9"/>
      <c r="GID41" s="9"/>
      <c r="GIE41" s="9"/>
      <c r="GIF41" s="9"/>
      <c r="GIG41" s="9"/>
      <c r="GIH41" s="9"/>
      <c r="GII41" s="9"/>
      <c r="GIJ41" s="9"/>
      <c r="GIK41" s="9"/>
      <c r="GIL41" s="9"/>
      <c r="GIM41" s="9"/>
      <c r="GIN41" s="9"/>
      <c r="GIO41" s="9"/>
      <c r="GIP41" s="9"/>
      <c r="GIQ41" s="9"/>
      <c r="GIR41" s="9"/>
      <c r="GIS41" s="9"/>
      <c r="GIT41" s="9"/>
      <c r="GIU41" s="9"/>
      <c r="GIV41" s="9"/>
      <c r="GIW41" s="9"/>
      <c r="GIX41" s="9"/>
      <c r="GIY41" s="9"/>
      <c r="GIZ41" s="9"/>
      <c r="GJA41" s="9"/>
      <c r="GJB41" s="9"/>
      <c r="GJC41" s="9"/>
      <c r="GJD41" s="9"/>
      <c r="GJE41" s="9"/>
      <c r="GJF41" s="9"/>
      <c r="GJG41" s="9"/>
      <c r="GJH41" s="9"/>
      <c r="GJI41" s="9"/>
      <c r="GJJ41" s="9"/>
      <c r="GJK41" s="9"/>
      <c r="GJL41" s="9"/>
      <c r="GJM41" s="9"/>
      <c r="GJN41" s="9"/>
      <c r="GJO41" s="9"/>
      <c r="GJP41" s="9"/>
      <c r="GJQ41" s="9"/>
      <c r="GJR41" s="9"/>
      <c r="GJS41" s="9"/>
      <c r="GJT41" s="9"/>
      <c r="GJU41" s="9"/>
      <c r="GJV41" s="9"/>
      <c r="GJW41" s="9"/>
      <c r="GJX41" s="9"/>
      <c r="GJY41" s="9"/>
      <c r="GJZ41" s="9"/>
      <c r="GKA41" s="9"/>
      <c r="GKB41" s="9"/>
      <c r="GKC41" s="9"/>
      <c r="GKD41" s="9"/>
      <c r="GKE41" s="9"/>
      <c r="GKF41" s="9"/>
      <c r="GKG41" s="9"/>
      <c r="GKH41" s="9"/>
      <c r="GKI41" s="9"/>
      <c r="GKJ41" s="9"/>
      <c r="GKK41" s="9"/>
      <c r="GKL41" s="9"/>
      <c r="GKM41" s="9"/>
      <c r="GKN41" s="9"/>
      <c r="GKO41" s="9"/>
      <c r="GKP41" s="9"/>
      <c r="GKQ41" s="9"/>
      <c r="GKR41" s="9"/>
      <c r="GKS41" s="9"/>
      <c r="GKT41" s="9"/>
      <c r="GKU41" s="9"/>
      <c r="GKV41" s="9"/>
      <c r="GKW41" s="9"/>
      <c r="GKX41" s="9"/>
      <c r="GKY41" s="9"/>
      <c r="GKZ41" s="9"/>
      <c r="GLA41" s="9"/>
      <c r="GLB41" s="9"/>
      <c r="GLC41" s="9"/>
      <c r="GLD41" s="9"/>
      <c r="GLE41" s="9"/>
      <c r="GLF41" s="9"/>
      <c r="GLG41" s="9"/>
      <c r="GLH41" s="9"/>
      <c r="GLI41" s="9"/>
      <c r="GLJ41" s="9"/>
      <c r="GLK41" s="9"/>
      <c r="GLL41" s="9"/>
      <c r="GLM41" s="9"/>
      <c r="GLN41" s="9"/>
      <c r="GLO41" s="9"/>
      <c r="GLP41" s="9"/>
      <c r="GLQ41" s="9"/>
      <c r="GLR41" s="9"/>
      <c r="GLS41" s="9"/>
      <c r="GLT41" s="9"/>
      <c r="GLU41" s="9"/>
      <c r="GLV41" s="9"/>
      <c r="GLW41" s="9"/>
      <c r="GLX41" s="9"/>
      <c r="GLY41" s="9"/>
      <c r="GLZ41" s="9"/>
      <c r="GMA41" s="9"/>
      <c r="GMB41" s="9"/>
      <c r="GMC41" s="9"/>
      <c r="GMD41" s="9"/>
      <c r="GME41" s="9"/>
      <c r="GMF41" s="9"/>
      <c r="GMG41" s="9"/>
      <c r="GMH41" s="9"/>
      <c r="GMI41" s="9"/>
      <c r="GMJ41" s="9"/>
      <c r="GMK41" s="9"/>
      <c r="GML41" s="9"/>
      <c r="GMM41" s="9"/>
      <c r="GMN41" s="9"/>
      <c r="GMO41" s="9"/>
      <c r="GMP41" s="9"/>
      <c r="GMQ41" s="9"/>
      <c r="GMR41" s="9"/>
      <c r="GMS41" s="9"/>
      <c r="GMT41" s="9"/>
      <c r="GMU41" s="9"/>
      <c r="GMV41" s="9"/>
      <c r="GMW41" s="9"/>
      <c r="GMX41" s="9"/>
      <c r="GMY41" s="9"/>
      <c r="GMZ41" s="9"/>
      <c r="GNA41" s="9"/>
      <c r="GNB41" s="9"/>
      <c r="GNC41" s="9"/>
      <c r="GND41" s="9"/>
      <c r="GNE41" s="9"/>
      <c r="GNF41" s="9"/>
      <c r="GNG41" s="9"/>
      <c r="GNH41" s="9"/>
      <c r="GNI41" s="9"/>
      <c r="GNJ41" s="9"/>
      <c r="GNK41" s="9"/>
      <c r="GNL41" s="9"/>
      <c r="GNM41" s="9"/>
      <c r="GNN41" s="9"/>
      <c r="GNO41" s="9"/>
      <c r="GNP41" s="9"/>
      <c r="GNQ41" s="9"/>
      <c r="GNR41" s="9"/>
      <c r="GNS41" s="9"/>
      <c r="GNT41" s="9"/>
      <c r="GNU41" s="9"/>
      <c r="GNV41" s="9"/>
      <c r="GNW41" s="9"/>
      <c r="GNX41" s="9"/>
      <c r="GNY41" s="9"/>
      <c r="GNZ41" s="9"/>
      <c r="GOA41" s="9"/>
      <c r="GOB41" s="9"/>
      <c r="GOC41" s="9"/>
      <c r="GOD41" s="9"/>
      <c r="GOE41" s="9"/>
      <c r="GOF41" s="9"/>
      <c r="GOG41" s="9"/>
      <c r="GOH41" s="9"/>
      <c r="GOI41" s="9"/>
      <c r="GOJ41" s="9"/>
      <c r="GOK41" s="9"/>
      <c r="GOL41" s="9"/>
      <c r="GOM41" s="9"/>
      <c r="GON41" s="9"/>
      <c r="GOO41" s="9"/>
      <c r="GOP41" s="9"/>
      <c r="GOQ41" s="9"/>
      <c r="GOR41" s="9"/>
      <c r="GOS41" s="9"/>
      <c r="GOT41" s="9"/>
      <c r="GOU41" s="9"/>
      <c r="GOV41" s="9"/>
      <c r="GOW41" s="9"/>
      <c r="GOX41" s="9"/>
      <c r="GOY41" s="9"/>
      <c r="GOZ41" s="9"/>
      <c r="GPA41" s="9"/>
      <c r="GPB41" s="9"/>
      <c r="GPC41" s="9"/>
      <c r="GPD41" s="9"/>
      <c r="GPE41" s="9"/>
      <c r="GPF41" s="9"/>
      <c r="GPG41" s="9"/>
      <c r="GPH41" s="9"/>
      <c r="GPI41" s="9"/>
      <c r="GPJ41" s="9"/>
      <c r="GPK41" s="9"/>
      <c r="GPL41" s="9"/>
      <c r="GPM41" s="9"/>
      <c r="GPN41" s="9"/>
      <c r="GPO41" s="9"/>
      <c r="GPP41" s="9"/>
      <c r="GPQ41" s="9"/>
      <c r="GPR41" s="9"/>
      <c r="GPS41" s="9"/>
      <c r="GPT41" s="9"/>
      <c r="GPU41" s="9"/>
      <c r="GPV41" s="9"/>
      <c r="GPW41" s="9"/>
      <c r="GPX41" s="9"/>
      <c r="GPY41" s="9"/>
      <c r="GPZ41" s="9"/>
      <c r="GQA41" s="9"/>
      <c r="GQB41" s="9"/>
      <c r="GQC41" s="9"/>
      <c r="GQD41" s="9"/>
      <c r="GQE41" s="9"/>
      <c r="GQF41" s="9"/>
      <c r="GQG41" s="9"/>
      <c r="GQH41" s="9"/>
      <c r="GQI41" s="9"/>
      <c r="GQJ41" s="9"/>
      <c r="GQK41" s="9"/>
      <c r="GQL41" s="9"/>
      <c r="GQM41" s="9"/>
      <c r="GQN41" s="9"/>
      <c r="GQO41" s="9"/>
      <c r="GQP41" s="9"/>
      <c r="GQQ41" s="9"/>
      <c r="GQR41" s="9"/>
      <c r="GQS41" s="9"/>
      <c r="GQT41" s="9"/>
      <c r="GQU41" s="9"/>
      <c r="GQV41" s="9"/>
      <c r="GQW41" s="9"/>
      <c r="GQX41" s="9"/>
      <c r="GQY41" s="9"/>
      <c r="GQZ41" s="9"/>
      <c r="GRA41" s="9"/>
      <c r="GRB41" s="9"/>
      <c r="GRC41" s="9"/>
      <c r="GRD41" s="9"/>
      <c r="GRE41" s="9"/>
      <c r="GRF41" s="9"/>
      <c r="GRG41" s="9"/>
      <c r="GRH41" s="9"/>
      <c r="GRI41" s="9"/>
      <c r="GRJ41" s="9"/>
      <c r="GRK41" s="9"/>
      <c r="GRL41" s="9"/>
      <c r="GRM41" s="9"/>
      <c r="GRN41" s="9"/>
      <c r="GRO41" s="9"/>
      <c r="GRP41" s="9"/>
      <c r="GRQ41" s="9"/>
      <c r="GRR41" s="9"/>
      <c r="GRS41" s="9"/>
      <c r="GRT41" s="9"/>
      <c r="GRU41" s="9"/>
      <c r="GRV41" s="9"/>
      <c r="GRW41" s="9"/>
      <c r="GRX41" s="9"/>
      <c r="GRY41" s="9"/>
      <c r="GRZ41" s="9"/>
      <c r="GSA41" s="9"/>
      <c r="GSB41" s="9"/>
      <c r="GSC41" s="9"/>
      <c r="GSD41" s="9"/>
      <c r="GSE41" s="9"/>
      <c r="GSF41" s="9"/>
      <c r="GSG41" s="9"/>
      <c r="GSH41" s="9"/>
      <c r="GSI41" s="9"/>
      <c r="GSJ41" s="9"/>
      <c r="GSK41" s="9"/>
      <c r="GSL41" s="9"/>
      <c r="GSM41" s="9"/>
      <c r="GSN41" s="9"/>
      <c r="GSO41" s="9"/>
      <c r="GSP41" s="9"/>
      <c r="GSQ41" s="9"/>
      <c r="GSR41" s="9"/>
      <c r="GSS41" s="9"/>
      <c r="GST41" s="9"/>
      <c r="GSU41" s="9"/>
      <c r="GSV41" s="9"/>
      <c r="GSW41" s="9"/>
      <c r="GSX41" s="9"/>
      <c r="GSY41" s="9"/>
      <c r="GSZ41" s="9"/>
      <c r="GTA41" s="9"/>
      <c r="GTB41" s="9"/>
      <c r="GTC41" s="9"/>
      <c r="GTD41" s="9"/>
      <c r="GTE41" s="9"/>
      <c r="GTF41" s="9"/>
      <c r="GTG41" s="9"/>
      <c r="GTH41" s="9"/>
      <c r="GTI41" s="9"/>
      <c r="GTJ41" s="9"/>
      <c r="GTK41" s="9"/>
      <c r="GTL41" s="9"/>
      <c r="GTM41" s="9"/>
      <c r="GTN41" s="9"/>
      <c r="GTO41" s="9"/>
      <c r="GTP41" s="9"/>
      <c r="GTQ41" s="9"/>
      <c r="GTR41" s="9"/>
      <c r="GTS41" s="9"/>
      <c r="GTT41" s="9"/>
      <c r="GTU41" s="9"/>
      <c r="GTV41" s="9"/>
      <c r="GTW41" s="9"/>
      <c r="GTX41" s="9"/>
      <c r="GTY41" s="9"/>
      <c r="GTZ41" s="9"/>
      <c r="GUA41" s="9"/>
      <c r="GUB41" s="9"/>
      <c r="GUC41" s="9"/>
      <c r="GUD41" s="9"/>
      <c r="GUE41" s="9"/>
      <c r="GUF41" s="9"/>
      <c r="GUG41" s="9"/>
      <c r="GUH41" s="9"/>
      <c r="GUI41" s="9"/>
      <c r="GUJ41" s="9"/>
      <c r="GUK41" s="9"/>
      <c r="GUL41" s="9"/>
      <c r="GUM41" s="9"/>
      <c r="GUN41" s="9"/>
      <c r="GUO41" s="9"/>
      <c r="GUP41" s="9"/>
      <c r="GUQ41" s="9"/>
      <c r="GUR41" s="9"/>
      <c r="GUS41" s="9"/>
      <c r="GUT41" s="9"/>
      <c r="GUU41" s="9"/>
      <c r="GUV41" s="9"/>
      <c r="GUW41" s="9"/>
      <c r="GUX41" s="9"/>
      <c r="GUY41" s="9"/>
      <c r="GUZ41" s="9"/>
      <c r="GVA41" s="9"/>
      <c r="GVB41" s="9"/>
      <c r="GVC41" s="9"/>
      <c r="GVD41" s="9"/>
      <c r="GVE41" s="9"/>
      <c r="GVF41" s="9"/>
      <c r="GVG41" s="9"/>
      <c r="GVH41" s="9"/>
      <c r="GVI41" s="9"/>
      <c r="GVJ41" s="9"/>
      <c r="GVK41" s="9"/>
      <c r="GVL41" s="9"/>
      <c r="GVM41" s="9"/>
      <c r="GVN41" s="9"/>
      <c r="GVO41" s="9"/>
      <c r="GVP41" s="9"/>
      <c r="GVQ41" s="9"/>
      <c r="GVR41" s="9"/>
      <c r="GVS41" s="9"/>
      <c r="GVT41" s="9"/>
      <c r="GVU41" s="9"/>
      <c r="GVV41" s="9"/>
      <c r="GVW41" s="9"/>
      <c r="GVX41" s="9"/>
      <c r="GVY41" s="9"/>
      <c r="GVZ41" s="9"/>
      <c r="GWA41" s="9"/>
      <c r="GWB41" s="9"/>
      <c r="GWC41" s="9"/>
      <c r="GWD41" s="9"/>
      <c r="GWE41" s="9"/>
      <c r="GWF41" s="9"/>
      <c r="GWG41" s="9"/>
      <c r="GWH41" s="9"/>
      <c r="GWI41" s="9"/>
      <c r="GWJ41" s="9"/>
      <c r="GWK41" s="9"/>
      <c r="GWL41" s="9"/>
      <c r="GWM41" s="9"/>
      <c r="GWN41" s="9"/>
      <c r="GWO41" s="9"/>
      <c r="GWP41" s="9"/>
      <c r="GWQ41" s="9"/>
      <c r="GWR41" s="9"/>
      <c r="GWS41" s="9"/>
      <c r="GWT41" s="9"/>
      <c r="GWU41" s="9"/>
      <c r="GWV41" s="9"/>
      <c r="GWW41" s="9"/>
      <c r="GWX41" s="9"/>
      <c r="GWY41" s="9"/>
      <c r="GWZ41" s="9"/>
      <c r="GXA41" s="9"/>
      <c r="GXB41" s="9"/>
      <c r="GXC41" s="9"/>
      <c r="GXD41" s="9"/>
      <c r="GXE41" s="9"/>
      <c r="GXF41" s="9"/>
      <c r="GXG41" s="9"/>
      <c r="GXH41" s="9"/>
      <c r="GXI41" s="9"/>
      <c r="GXJ41" s="9"/>
      <c r="GXK41" s="9"/>
      <c r="GXL41" s="9"/>
      <c r="GXM41" s="9"/>
      <c r="GXN41" s="9"/>
      <c r="GXO41" s="9"/>
      <c r="GXP41" s="9"/>
      <c r="GXQ41" s="9"/>
      <c r="GXR41" s="9"/>
      <c r="GXS41" s="9"/>
      <c r="GXT41" s="9"/>
      <c r="GXU41" s="9"/>
      <c r="GXV41" s="9"/>
      <c r="GXW41" s="9"/>
      <c r="GXX41" s="9"/>
      <c r="GXY41" s="9"/>
      <c r="GXZ41" s="9"/>
      <c r="GYA41" s="9"/>
      <c r="GYB41" s="9"/>
      <c r="GYC41" s="9"/>
      <c r="GYD41" s="9"/>
      <c r="GYE41" s="9"/>
      <c r="GYF41" s="9"/>
      <c r="GYG41" s="9"/>
      <c r="GYH41" s="9"/>
      <c r="GYI41" s="9"/>
      <c r="GYJ41" s="9"/>
      <c r="GYK41" s="9"/>
      <c r="GYL41" s="9"/>
      <c r="GYM41" s="9"/>
      <c r="GYN41" s="9"/>
      <c r="GYO41" s="9"/>
      <c r="GYP41" s="9"/>
      <c r="GYQ41" s="9"/>
      <c r="GYR41" s="9"/>
      <c r="GYS41" s="9"/>
      <c r="GYT41" s="9"/>
      <c r="GYU41" s="9"/>
      <c r="GYV41" s="9"/>
      <c r="GYW41" s="9"/>
      <c r="GYX41" s="9"/>
      <c r="GYY41" s="9"/>
      <c r="GYZ41" s="9"/>
      <c r="GZA41" s="9"/>
      <c r="GZB41" s="9"/>
      <c r="GZC41" s="9"/>
      <c r="GZD41" s="9"/>
      <c r="GZE41" s="9"/>
      <c r="GZF41" s="9"/>
      <c r="GZG41" s="9"/>
      <c r="GZH41" s="9"/>
      <c r="GZI41" s="9"/>
      <c r="GZJ41" s="9"/>
      <c r="GZK41" s="9"/>
      <c r="GZL41" s="9"/>
      <c r="GZM41" s="9"/>
      <c r="GZN41" s="9"/>
      <c r="GZO41" s="9"/>
      <c r="GZP41" s="9"/>
      <c r="GZQ41" s="9"/>
      <c r="GZR41" s="9"/>
      <c r="GZS41" s="9"/>
      <c r="GZT41" s="9"/>
      <c r="GZU41" s="9"/>
      <c r="GZV41" s="9"/>
      <c r="GZW41" s="9"/>
      <c r="GZX41" s="9"/>
      <c r="GZY41" s="9"/>
      <c r="GZZ41" s="9"/>
      <c r="HAA41" s="9"/>
      <c r="HAB41" s="9"/>
      <c r="HAC41" s="9"/>
      <c r="HAD41" s="9"/>
      <c r="HAE41" s="9"/>
      <c r="HAF41" s="9"/>
      <c r="HAG41" s="9"/>
      <c r="HAH41" s="9"/>
      <c r="HAI41" s="9"/>
      <c r="HAJ41" s="9"/>
      <c r="HAK41" s="9"/>
      <c r="HAL41" s="9"/>
      <c r="HAM41" s="9"/>
      <c r="HAN41" s="9"/>
      <c r="HAO41" s="9"/>
      <c r="HAP41" s="9"/>
      <c r="HAQ41" s="9"/>
      <c r="HAR41" s="9"/>
      <c r="HAS41" s="9"/>
      <c r="HAT41" s="9"/>
      <c r="HAU41" s="9"/>
      <c r="HAV41" s="9"/>
      <c r="HAW41" s="9"/>
      <c r="HAX41" s="9"/>
      <c r="HAY41" s="9"/>
      <c r="HAZ41" s="9"/>
      <c r="HBA41" s="9"/>
      <c r="HBB41" s="9"/>
      <c r="HBC41" s="9"/>
      <c r="HBD41" s="9"/>
      <c r="HBE41" s="9"/>
      <c r="HBF41" s="9"/>
      <c r="HBG41" s="9"/>
      <c r="HBH41" s="9"/>
      <c r="HBI41" s="9"/>
      <c r="HBJ41" s="9"/>
      <c r="HBK41" s="9"/>
      <c r="HBL41" s="9"/>
      <c r="HBM41" s="9"/>
      <c r="HBN41" s="9"/>
      <c r="HBO41" s="9"/>
      <c r="HBP41" s="9"/>
      <c r="HBQ41" s="9"/>
      <c r="HBR41" s="9"/>
      <c r="HBS41" s="9"/>
      <c r="HBT41" s="9"/>
      <c r="HBU41" s="9"/>
      <c r="HBV41" s="9"/>
      <c r="HBW41" s="9"/>
      <c r="HBX41" s="9"/>
      <c r="HBY41" s="9"/>
      <c r="HBZ41" s="9"/>
      <c r="HCA41" s="9"/>
      <c r="HCB41" s="9"/>
      <c r="HCC41" s="9"/>
      <c r="HCD41" s="9"/>
      <c r="HCE41" s="9"/>
      <c r="HCF41" s="9"/>
      <c r="HCG41" s="9"/>
      <c r="HCH41" s="9"/>
      <c r="HCI41" s="9"/>
      <c r="HCJ41" s="9"/>
      <c r="HCK41" s="9"/>
      <c r="HCL41" s="9"/>
      <c r="HCM41" s="9"/>
      <c r="HCN41" s="9"/>
      <c r="HCO41" s="9"/>
      <c r="HCP41" s="9"/>
      <c r="HCQ41" s="9"/>
      <c r="HCR41" s="9"/>
      <c r="HCS41" s="9"/>
      <c r="HCT41" s="9"/>
      <c r="HCU41" s="9"/>
      <c r="HCV41" s="9"/>
      <c r="HCW41" s="9"/>
      <c r="HCX41" s="9"/>
      <c r="HCY41" s="9"/>
      <c r="HCZ41" s="9"/>
      <c r="HDA41" s="9"/>
      <c r="HDB41" s="9"/>
      <c r="HDC41" s="9"/>
      <c r="HDD41" s="9"/>
      <c r="HDE41" s="9"/>
      <c r="HDF41" s="9"/>
      <c r="HDG41" s="9"/>
      <c r="HDH41" s="9"/>
      <c r="HDI41" s="9"/>
      <c r="HDJ41" s="9"/>
      <c r="HDK41" s="9"/>
      <c r="HDL41" s="9"/>
      <c r="HDM41" s="9"/>
      <c r="HDN41" s="9"/>
      <c r="HDO41" s="9"/>
      <c r="HDP41" s="9"/>
      <c r="HDQ41" s="9"/>
      <c r="HDR41" s="9"/>
      <c r="HDS41" s="9"/>
      <c r="HDT41" s="9"/>
      <c r="HDU41" s="9"/>
      <c r="HDV41" s="9"/>
      <c r="HDW41" s="9"/>
      <c r="HDX41" s="9"/>
      <c r="HDY41" s="9"/>
      <c r="HDZ41" s="9"/>
      <c r="HEA41" s="9"/>
      <c r="HEB41" s="9"/>
      <c r="HEC41" s="9"/>
      <c r="HED41" s="9"/>
      <c r="HEE41" s="9"/>
      <c r="HEF41" s="9"/>
      <c r="HEG41" s="9"/>
      <c r="HEH41" s="9"/>
      <c r="HEI41" s="9"/>
      <c r="HEJ41" s="9"/>
      <c r="HEK41" s="9"/>
      <c r="HEL41" s="9"/>
      <c r="HEM41" s="9"/>
      <c r="HEN41" s="9"/>
      <c r="HEO41" s="9"/>
      <c r="HEP41" s="9"/>
      <c r="HEQ41" s="9"/>
      <c r="HER41" s="9"/>
      <c r="HES41" s="9"/>
      <c r="HET41" s="9"/>
      <c r="HEU41" s="9"/>
      <c r="HEV41" s="9"/>
      <c r="HEW41" s="9"/>
      <c r="HEX41" s="9"/>
      <c r="HEY41" s="9"/>
      <c r="HEZ41" s="9"/>
      <c r="HFA41" s="9"/>
      <c r="HFB41" s="9"/>
      <c r="HFC41" s="9"/>
      <c r="HFD41" s="9"/>
      <c r="HFE41" s="9"/>
      <c r="HFF41" s="9"/>
      <c r="HFG41" s="9"/>
      <c r="HFH41" s="9"/>
      <c r="HFI41" s="9"/>
      <c r="HFJ41" s="9"/>
      <c r="HFK41" s="9"/>
      <c r="HFL41" s="9"/>
      <c r="HFM41" s="9"/>
      <c r="HFN41" s="9"/>
      <c r="HFO41" s="9"/>
      <c r="HFP41" s="9"/>
      <c r="HFQ41" s="9"/>
      <c r="HFR41" s="9"/>
      <c r="HFS41" s="9"/>
      <c r="HFT41" s="9"/>
      <c r="HFU41" s="9"/>
      <c r="HFV41" s="9"/>
      <c r="HFW41" s="9"/>
      <c r="HFX41" s="9"/>
      <c r="HFY41" s="9"/>
      <c r="HFZ41" s="9"/>
      <c r="HGA41" s="9"/>
      <c r="HGB41" s="9"/>
      <c r="HGC41" s="9"/>
      <c r="HGD41" s="9"/>
      <c r="HGE41" s="9"/>
      <c r="HGF41" s="9"/>
      <c r="HGG41" s="9"/>
      <c r="HGH41" s="9"/>
      <c r="HGI41" s="9"/>
      <c r="HGJ41" s="9"/>
      <c r="HGK41" s="9"/>
      <c r="HGL41" s="9"/>
      <c r="HGM41" s="9"/>
      <c r="HGN41" s="9"/>
      <c r="HGO41" s="9"/>
      <c r="HGP41" s="9"/>
      <c r="HGQ41" s="9"/>
      <c r="HGR41" s="9"/>
      <c r="HGS41" s="9"/>
      <c r="HGT41" s="9"/>
      <c r="HGU41" s="9"/>
      <c r="HGV41" s="9"/>
      <c r="HGW41" s="9"/>
      <c r="HGX41" s="9"/>
      <c r="HGY41" s="9"/>
      <c r="HGZ41" s="9"/>
      <c r="HHA41" s="9"/>
      <c r="HHB41" s="9"/>
      <c r="HHC41" s="9"/>
      <c r="HHD41" s="9"/>
      <c r="HHE41" s="9"/>
      <c r="HHF41" s="9"/>
      <c r="HHG41" s="9"/>
      <c r="HHH41" s="9"/>
      <c r="HHI41" s="9"/>
      <c r="HHJ41" s="9"/>
      <c r="HHK41" s="9"/>
      <c r="HHL41" s="9"/>
      <c r="HHM41" s="9"/>
      <c r="HHN41" s="9"/>
      <c r="HHO41" s="9"/>
      <c r="HHP41" s="9"/>
      <c r="HHQ41" s="9"/>
      <c r="HHR41" s="9"/>
      <c r="HHS41" s="9"/>
      <c r="HHT41" s="9"/>
      <c r="HHU41" s="9"/>
      <c r="HHV41" s="9"/>
      <c r="HHW41" s="9"/>
      <c r="HHX41" s="9"/>
      <c r="HHY41" s="9"/>
      <c r="HHZ41" s="9"/>
      <c r="HIA41" s="9"/>
      <c r="HIB41" s="9"/>
      <c r="HIC41" s="9"/>
      <c r="HID41" s="9"/>
      <c r="HIE41" s="9"/>
      <c r="HIF41" s="9"/>
      <c r="HIG41" s="9"/>
      <c r="HIH41" s="9"/>
      <c r="HII41" s="9"/>
      <c r="HIJ41" s="9"/>
      <c r="HIK41" s="9"/>
      <c r="HIL41" s="9"/>
      <c r="HIM41" s="9"/>
      <c r="HIN41" s="9"/>
      <c r="HIO41" s="9"/>
      <c r="HIP41" s="9"/>
      <c r="HIQ41" s="9"/>
      <c r="HIR41" s="9"/>
      <c r="HIS41" s="9"/>
      <c r="HIT41" s="9"/>
      <c r="HIU41" s="9"/>
      <c r="HIV41" s="9"/>
      <c r="HIW41" s="9"/>
      <c r="HIX41" s="9"/>
      <c r="HIY41" s="9"/>
      <c r="HIZ41" s="9"/>
      <c r="HJA41" s="9"/>
      <c r="HJB41" s="9"/>
      <c r="HJC41" s="9"/>
      <c r="HJD41" s="9"/>
      <c r="HJE41" s="9"/>
      <c r="HJF41" s="9"/>
      <c r="HJG41" s="9"/>
      <c r="HJH41" s="9"/>
      <c r="HJI41" s="9"/>
      <c r="HJJ41" s="9"/>
      <c r="HJK41" s="9"/>
      <c r="HJL41" s="9"/>
      <c r="HJM41" s="9"/>
      <c r="HJN41" s="9"/>
      <c r="HJO41" s="9"/>
      <c r="HJP41" s="9"/>
      <c r="HJQ41" s="9"/>
      <c r="HJR41" s="9"/>
      <c r="HJS41" s="9"/>
      <c r="HJT41" s="9"/>
      <c r="HJU41" s="9"/>
      <c r="HJV41" s="9"/>
      <c r="HJW41" s="9"/>
      <c r="HJX41" s="9"/>
      <c r="HJY41" s="9"/>
      <c r="HJZ41" s="9"/>
      <c r="HKA41" s="9"/>
      <c r="HKB41" s="9"/>
      <c r="HKC41" s="9"/>
      <c r="HKD41" s="9"/>
      <c r="HKE41" s="9"/>
      <c r="HKF41" s="9"/>
      <c r="HKG41" s="9"/>
      <c r="HKH41" s="9"/>
      <c r="HKI41" s="9"/>
      <c r="HKJ41" s="9"/>
      <c r="HKK41" s="9"/>
      <c r="HKL41" s="9"/>
      <c r="HKM41" s="9"/>
      <c r="HKN41" s="9"/>
      <c r="HKO41" s="9"/>
      <c r="HKP41" s="9"/>
      <c r="HKQ41" s="9"/>
      <c r="HKR41" s="9"/>
      <c r="HKS41" s="9"/>
      <c r="HKT41" s="9"/>
      <c r="HKU41" s="9"/>
      <c r="HKV41" s="9"/>
      <c r="HKW41" s="9"/>
      <c r="HKX41" s="9"/>
      <c r="HKY41" s="9"/>
      <c r="HKZ41" s="9"/>
      <c r="HLA41" s="9"/>
      <c r="HLB41" s="9"/>
      <c r="HLC41" s="9"/>
      <c r="HLD41" s="9"/>
      <c r="HLE41" s="9"/>
      <c r="HLF41" s="9"/>
      <c r="HLG41" s="9"/>
      <c r="HLH41" s="9"/>
      <c r="HLI41" s="9"/>
      <c r="HLJ41" s="9"/>
      <c r="HLK41" s="9"/>
      <c r="HLL41" s="9"/>
      <c r="HLM41" s="9"/>
      <c r="HLN41" s="9"/>
      <c r="HLO41" s="9"/>
      <c r="HLP41" s="9"/>
      <c r="HLQ41" s="9"/>
      <c r="HLR41" s="9"/>
      <c r="HLS41" s="9"/>
      <c r="HLT41" s="9"/>
      <c r="HLU41" s="9"/>
      <c r="HLV41" s="9"/>
      <c r="HLW41" s="9"/>
      <c r="HLX41" s="9"/>
      <c r="HLY41" s="9"/>
      <c r="HLZ41" s="9"/>
      <c r="HMA41" s="9"/>
      <c r="HMB41" s="9"/>
      <c r="HMC41" s="9"/>
      <c r="HMD41" s="9"/>
      <c r="HME41" s="9"/>
      <c r="HMF41" s="9"/>
      <c r="HMG41" s="9"/>
      <c r="HMH41" s="9"/>
      <c r="HMI41" s="9"/>
      <c r="HMJ41" s="9"/>
      <c r="HMK41" s="9"/>
      <c r="HML41" s="9"/>
      <c r="HMM41" s="9"/>
      <c r="HMN41" s="9"/>
      <c r="HMO41" s="9"/>
      <c r="HMP41" s="9"/>
      <c r="HMQ41" s="9"/>
      <c r="HMR41" s="9"/>
      <c r="HMS41" s="9"/>
      <c r="HMT41" s="9"/>
      <c r="HMU41" s="9"/>
      <c r="HMV41" s="9"/>
      <c r="HMW41" s="9"/>
      <c r="HMX41" s="9"/>
      <c r="HMY41" s="9"/>
      <c r="HMZ41" s="9"/>
      <c r="HNA41" s="9"/>
      <c r="HNB41" s="9"/>
      <c r="HNC41" s="9"/>
      <c r="HND41" s="9"/>
      <c r="HNE41" s="9"/>
      <c r="HNF41" s="9"/>
      <c r="HNG41" s="9"/>
      <c r="HNH41" s="9"/>
      <c r="HNI41" s="9"/>
      <c r="HNJ41" s="9"/>
      <c r="HNK41" s="9"/>
      <c r="HNL41" s="9"/>
      <c r="HNM41" s="9"/>
      <c r="HNN41" s="9"/>
      <c r="HNO41" s="9"/>
      <c r="HNP41" s="9"/>
      <c r="HNQ41" s="9"/>
      <c r="HNR41" s="9"/>
      <c r="HNS41" s="9"/>
      <c r="HNT41" s="9"/>
      <c r="HNU41" s="9"/>
      <c r="HNV41" s="9"/>
      <c r="HNW41" s="9"/>
      <c r="HNX41" s="9"/>
      <c r="HNY41" s="9"/>
      <c r="HNZ41" s="9"/>
      <c r="HOA41" s="9"/>
      <c r="HOB41" s="9"/>
      <c r="HOC41" s="9"/>
      <c r="HOD41" s="9"/>
      <c r="HOE41" s="9"/>
      <c r="HOF41" s="9"/>
      <c r="HOG41" s="9"/>
      <c r="HOH41" s="9"/>
      <c r="HOI41" s="9"/>
      <c r="HOJ41" s="9"/>
      <c r="HOK41" s="9"/>
      <c r="HOL41" s="9"/>
      <c r="HOM41" s="9"/>
      <c r="HON41" s="9"/>
      <c r="HOO41" s="9"/>
      <c r="HOP41" s="9"/>
      <c r="HOQ41" s="9"/>
      <c r="HOR41" s="9"/>
      <c r="HOS41" s="9"/>
      <c r="HOT41" s="9"/>
      <c r="HOU41" s="9"/>
      <c r="HOV41" s="9"/>
      <c r="HOW41" s="9"/>
      <c r="HOX41" s="9"/>
      <c r="HOY41" s="9"/>
      <c r="HOZ41" s="9"/>
      <c r="HPA41" s="9"/>
      <c r="HPB41" s="9"/>
      <c r="HPC41" s="9"/>
      <c r="HPD41" s="9"/>
      <c r="HPE41" s="9"/>
      <c r="HPF41" s="9"/>
      <c r="HPG41" s="9"/>
      <c r="HPH41" s="9"/>
      <c r="HPI41" s="9"/>
      <c r="HPJ41" s="9"/>
      <c r="HPK41" s="9"/>
      <c r="HPL41" s="9"/>
      <c r="HPM41" s="9"/>
      <c r="HPN41" s="9"/>
      <c r="HPO41" s="9"/>
      <c r="HPP41" s="9"/>
      <c r="HPQ41" s="9"/>
      <c r="HPR41" s="9"/>
      <c r="HPS41" s="9"/>
      <c r="HPT41" s="9"/>
      <c r="HPU41" s="9"/>
      <c r="HPV41" s="9"/>
      <c r="HPW41" s="9"/>
      <c r="HPX41" s="9"/>
      <c r="HPY41" s="9"/>
      <c r="HPZ41" s="9"/>
      <c r="HQA41" s="9"/>
      <c r="HQB41" s="9"/>
      <c r="HQC41" s="9"/>
      <c r="HQD41" s="9"/>
      <c r="HQE41" s="9"/>
      <c r="HQF41" s="9"/>
      <c r="HQG41" s="9"/>
      <c r="HQH41" s="9"/>
      <c r="HQI41" s="9"/>
      <c r="HQJ41" s="9"/>
      <c r="HQK41" s="9"/>
      <c r="HQL41" s="9"/>
      <c r="HQM41" s="9"/>
      <c r="HQN41" s="9"/>
      <c r="HQO41" s="9"/>
      <c r="HQP41" s="9"/>
      <c r="HQQ41" s="9"/>
      <c r="HQR41" s="9"/>
      <c r="HQS41" s="9"/>
      <c r="HQT41" s="9"/>
      <c r="HQU41" s="9"/>
      <c r="HQV41" s="9"/>
      <c r="HQW41" s="9"/>
      <c r="HQX41" s="9"/>
      <c r="HQY41" s="9"/>
      <c r="HQZ41" s="9"/>
      <c r="HRA41" s="9"/>
      <c r="HRB41" s="9"/>
      <c r="HRC41" s="9"/>
      <c r="HRD41" s="9"/>
      <c r="HRE41" s="9"/>
      <c r="HRF41" s="9"/>
      <c r="HRG41" s="9"/>
      <c r="HRH41" s="9"/>
      <c r="HRI41" s="9"/>
      <c r="HRJ41" s="9"/>
      <c r="HRK41" s="9"/>
      <c r="HRL41" s="9"/>
      <c r="HRM41" s="9"/>
      <c r="HRN41" s="9"/>
      <c r="HRO41" s="9"/>
      <c r="HRP41" s="9"/>
      <c r="HRQ41" s="9"/>
      <c r="HRR41" s="9"/>
      <c r="HRS41" s="9"/>
      <c r="HRT41" s="9"/>
      <c r="HRU41" s="9"/>
      <c r="HRV41" s="9"/>
      <c r="HRW41" s="9"/>
      <c r="HRX41" s="9"/>
      <c r="HRY41" s="9"/>
      <c r="HRZ41" s="9"/>
      <c r="HSA41" s="9"/>
      <c r="HSB41" s="9"/>
      <c r="HSC41" s="9"/>
      <c r="HSD41" s="9"/>
      <c r="HSE41" s="9"/>
      <c r="HSF41" s="9"/>
      <c r="HSG41" s="9"/>
      <c r="HSH41" s="9"/>
      <c r="HSI41" s="9"/>
      <c r="HSJ41" s="9"/>
      <c r="HSK41" s="9"/>
      <c r="HSL41" s="9"/>
      <c r="HSM41" s="9"/>
      <c r="HSN41" s="9"/>
      <c r="HSO41" s="9"/>
      <c r="HSP41" s="9"/>
      <c r="HSQ41" s="9"/>
      <c r="HSR41" s="9"/>
      <c r="HSS41" s="9"/>
      <c r="HST41" s="9"/>
      <c r="HSU41" s="9"/>
      <c r="HSV41" s="9"/>
      <c r="HSW41" s="9"/>
      <c r="HSX41" s="9"/>
      <c r="HSY41" s="9"/>
      <c r="HSZ41" s="9"/>
      <c r="HTA41" s="9"/>
      <c r="HTB41" s="9"/>
      <c r="HTC41" s="9"/>
      <c r="HTD41" s="9"/>
      <c r="HTE41" s="9"/>
      <c r="HTF41" s="9"/>
      <c r="HTG41" s="9"/>
      <c r="HTH41" s="9"/>
      <c r="HTI41" s="9"/>
      <c r="HTJ41" s="9"/>
      <c r="HTK41" s="9"/>
      <c r="HTL41" s="9"/>
      <c r="HTM41" s="9"/>
      <c r="HTN41" s="9"/>
      <c r="HTO41" s="9"/>
      <c r="HTP41" s="9"/>
      <c r="HTQ41" s="9"/>
      <c r="HTR41" s="9"/>
      <c r="HTS41" s="9"/>
      <c r="HTT41" s="9"/>
      <c r="HTU41" s="9"/>
      <c r="HTV41" s="9"/>
      <c r="HTW41" s="9"/>
      <c r="HTX41" s="9"/>
      <c r="HTY41" s="9"/>
      <c r="HTZ41" s="9"/>
      <c r="HUA41" s="9"/>
      <c r="HUB41" s="9"/>
      <c r="HUC41" s="9"/>
      <c r="HUD41" s="9"/>
      <c r="HUE41" s="9"/>
      <c r="HUF41" s="9"/>
      <c r="HUG41" s="9"/>
      <c r="HUH41" s="9"/>
      <c r="HUI41" s="9"/>
      <c r="HUJ41" s="9"/>
      <c r="HUK41" s="9"/>
      <c r="HUL41" s="9"/>
      <c r="HUM41" s="9"/>
      <c r="HUN41" s="9"/>
      <c r="HUO41" s="9"/>
      <c r="HUP41" s="9"/>
      <c r="HUQ41" s="9"/>
      <c r="HUR41" s="9"/>
      <c r="HUS41" s="9"/>
      <c r="HUT41" s="9"/>
      <c r="HUU41" s="9"/>
      <c r="HUV41" s="9"/>
      <c r="HUW41" s="9"/>
      <c r="HUX41" s="9"/>
      <c r="HUY41" s="9"/>
      <c r="HUZ41" s="9"/>
      <c r="HVA41" s="9"/>
      <c r="HVB41" s="9"/>
      <c r="HVC41" s="9"/>
      <c r="HVD41" s="9"/>
      <c r="HVE41" s="9"/>
      <c r="HVF41" s="9"/>
      <c r="HVG41" s="9"/>
      <c r="HVH41" s="9"/>
      <c r="HVI41" s="9"/>
      <c r="HVJ41" s="9"/>
      <c r="HVK41" s="9"/>
      <c r="HVL41" s="9"/>
      <c r="HVM41" s="9"/>
      <c r="HVN41" s="9"/>
      <c r="HVO41" s="9"/>
      <c r="HVP41" s="9"/>
      <c r="HVQ41" s="9"/>
      <c r="HVR41" s="9"/>
      <c r="HVS41" s="9"/>
      <c r="HVT41" s="9"/>
      <c r="HVU41" s="9"/>
      <c r="HVV41" s="9"/>
      <c r="HVW41" s="9"/>
      <c r="HVX41" s="9"/>
      <c r="HVY41" s="9"/>
      <c r="HVZ41" s="9"/>
      <c r="HWA41" s="9"/>
      <c r="HWB41" s="9"/>
      <c r="HWC41" s="9"/>
      <c r="HWD41" s="9"/>
      <c r="HWE41" s="9"/>
      <c r="HWF41" s="9"/>
      <c r="HWG41" s="9"/>
      <c r="HWH41" s="9"/>
      <c r="HWI41" s="9"/>
      <c r="HWJ41" s="9"/>
      <c r="HWK41" s="9"/>
      <c r="HWL41" s="9"/>
      <c r="HWM41" s="9"/>
      <c r="HWN41" s="9"/>
      <c r="HWO41" s="9"/>
      <c r="HWP41" s="9"/>
      <c r="HWQ41" s="9"/>
      <c r="HWR41" s="9"/>
      <c r="HWS41" s="9"/>
      <c r="HWT41" s="9"/>
      <c r="HWU41" s="9"/>
      <c r="HWV41" s="9"/>
      <c r="HWW41" s="9"/>
      <c r="HWX41" s="9"/>
      <c r="HWY41" s="9"/>
      <c r="HWZ41" s="9"/>
      <c r="HXA41" s="9"/>
      <c r="HXB41" s="9"/>
      <c r="HXC41" s="9"/>
      <c r="HXD41" s="9"/>
      <c r="HXE41" s="9"/>
      <c r="HXF41" s="9"/>
      <c r="HXG41" s="9"/>
      <c r="HXH41" s="9"/>
      <c r="HXI41" s="9"/>
      <c r="HXJ41" s="9"/>
      <c r="HXK41" s="9"/>
      <c r="HXL41" s="9"/>
      <c r="HXM41" s="9"/>
      <c r="HXN41" s="9"/>
      <c r="HXO41" s="9"/>
      <c r="HXP41" s="9"/>
      <c r="HXQ41" s="9"/>
      <c r="HXR41" s="9"/>
      <c r="HXS41" s="9"/>
      <c r="HXT41" s="9"/>
      <c r="HXU41" s="9"/>
      <c r="HXV41" s="9"/>
      <c r="HXW41" s="9"/>
      <c r="HXX41" s="9"/>
      <c r="HXY41" s="9"/>
      <c r="HXZ41" s="9"/>
      <c r="HYA41" s="9"/>
      <c r="HYB41" s="9"/>
      <c r="HYC41" s="9"/>
      <c r="HYD41" s="9"/>
      <c r="HYE41" s="9"/>
      <c r="HYF41" s="9"/>
      <c r="HYG41" s="9"/>
      <c r="HYH41" s="9"/>
      <c r="HYI41" s="9"/>
      <c r="HYJ41" s="9"/>
      <c r="HYK41" s="9"/>
      <c r="HYL41" s="9"/>
      <c r="HYM41" s="9"/>
      <c r="HYN41" s="9"/>
      <c r="HYO41" s="9"/>
      <c r="HYP41" s="9"/>
      <c r="HYQ41" s="9"/>
      <c r="HYR41" s="9"/>
      <c r="HYS41" s="9"/>
      <c r="HYT41" s="9"/>
      <c r="HYU41" s="9"/>
      <c r="HYV41" s="9"/>
      <c r="HYW41" s="9"/>
      <c r="HYX41" s="9"/>
      <c r="HYY41" s="9"/>
      <c r="HYZ41" s="9"/>
      <c r="HZA41" s="9"/>
      <c r="HZB41" s="9"/>
      <c r="HZC41" s="9"/>
      <c r="HZD41" s="9"/>
      <c r="HZE41" s="9"/>
      <c r="HZF41" s="9"/>
      <c r="HZG41" s="9"/>
      <c r="HZH41" s="9"/>
      <c r="HZI41" s="9"/>
      <c r="HZJ41" s="9"/>
      <c r="HZK41" s="9"/>
      <c r="HZL41" s="9"/>
      <c r="HZM41" s="9"/>
      <c r="HZN41" s="9"/>
      <c r="HZO41" s="9"/>
      <c r="HZP41" s="9"/>
      <c r="HZQ41" s="9"/>
      <c r="HZR41" s="9"/>
      <c r="HZS41" s="9"/>
      <c r="HZT41" s="9"/>
      <c r="HZU41" s="9"/>
      <c r="HZV41" s="9"/>
      <c r="HZW41" s="9"/>
      <c r="HZX41" s="9"/>
      <c r="HZY41" s="9"/>
      <c r="HZZ41" s="9"/>
      <c r="IAA41" s="9"/>
      <c r="IAB41" s="9"/>
      <c r="IAC41" s="9"/>
      <c r="IAD41" s="9"/>
      <c r="IAE41" s="9"/>
      <c r="IAF41" s="9"/>
      <c r="IAG41" s="9"/>
      <c r="IAH41" s="9"/>
      <c r="IAI41" s="9"/>
      <c r="IAJ41" s="9"/>
      <c r="IAK41" s="9"/>
      <c r="IAL41" s="9"/>
      <c r="IAM41" s="9"/>
      <c r="IAN41" s="9"/>
      <c r="IAO41" s="9"/>
      <c r="IAP41" s="9"/>
      <c r="IAQ41" s="9"/>
      <c r="IAR41" s="9"/>
      <c r="IAS41" s="9"/>
      <c r="IAT41" s="9"/>
      <c r="IAU41" s="9"/>
      <c r="IAV41" s="9"/>
      <c r="IAW41" s="9"/>
      <c r="IAX41" s="9"/>
      <c r="IAY41" s="9"/>
      <c r="IAZ41" s="9"/>
      <c r="IBA41" s="9"/>
      <c r="IBB41" s="9"/>
      <c r="IBC41" s="9"/>
      <c r="IBD41" s="9"/>
      <c r="IBE41" s="9"/>
      <c r="IBF41" s="9"/>
      <c r="IBG41" s="9"/>
      <c r="IBH41" s="9"/>
      <c r="IBI41" s="9"/>
      <c r="IBJ41" s="9"/>
      <c r="IBK41" s="9"/>
      <c r="IBL41" s="9"/>
      <c r="IBM41" s="9"/>
      <c r="IBN41" s="9"/>
      <c r="IBO41" s="9"/>
      <c r="IBP41" s="9"/>
      <c r="IBQ41" s="9"/>
      <c r="IBR41" s="9"/>
      <c r="IBS41" s="9"/>
      <c r="IBT41" s="9"/>
      <c r="IBU41" s="9"/>
      <c r="IBV41" s="9"/>
      <c r="IBW41" s="9"/>
      <c r="IBX41" s="9"/>
      <c r="IBY41" s="9"/>
      <c r="IBZ41" s="9"/>
      <c r="ICA41" s="9"/>
      <c r="ICB41" s="9"/>
      <c r="ICC41" s="9"/>
      <c r="ICD41" s="9"/>
      <c r="ICE41" s="9"/>
      <c r="ICF41" s="9"/>
      <c r="ICG41" s="9"/>
      <c r="ICH41" s="9"/>
      <c r="ICI41" s="9"/>
      <c r="ICJ41" s="9"/>
      <c r="ICK41" s="9"/>
      <c r="ICL41" s="9"/>
      <c r="ICM41" s="9"/>
      <c r="ICN41" s="9"/>
      <c r="ICO41" s="9"/>
      <c r="ICP41" s="9"/>
      <c r="ICQ41" s="9"/>
      <c r="ICR41" s="9"/>
      <c r="ICS41" s="9"/>
      <c r="ICT41" s="9"/>
      <c r="ICU41" s="9"/>
      <c r="ICV41" s="9"/>
      <c r="ICW41" s="9"/>
      <c r="ICX41" s="9"/>
      <c r="ICY41" s="9"/>
      <c r="ICZ41" s="9"/>
      <c r="IDA41" s="9"/>
      <c r="IDB41" s="9"/>
      <c r="IDC41" s="9"/>
      <c r="IDD41" s="9"/>
      <c r="IDE41" s="9"/>
      <c r="IDF41" s="9"/>
      <c r="IDG41" s="9"/>
      <c r="IDH41" s="9"/>
      <c r="IDI41" s="9"/>
      <c r="IDJ41" s="9"/>
      <c r="IDK41" s="9"/>
      <c r="IDL41" s="9"/>
      <c r="IDM41" s="9"/>
      <c r="IDN41" s="9"/>
      <c r="IDO41" s="9"/>
      <c r="IDP41" s="9"/>
      <c r="IDQ41" s="9"/>
      <c r="IDR41" s="9"/>
      <c r="IDS41" s="9"/>
      <c r="IDT41" s="9"/>
      <c r="IDU41" s="9"/>
      <c r="IDV41" s="9"/>
      <c r="IDW41" s="9"/>
      <c r="IDX41" s="9"/>
      <c r="IDY41" s="9"/>
      <c r="IDZ41" s="9"/>
      <c r="IEA41" s="9"/>
      <c r="IEB41" s="9"/>
      <c r="IEC41" s="9"/>
      <c r="IED41" s="9"/>
      <c r="IEE41" s="9"/>
      <c r="IEF41" s="9"/>
      <c r="IEG41" s="9"/>
      <c r="IEH41" s="9"/>
      <c r="IEI41" s="9"/>
      <c r="IEJ41" s="9"/>
      <c r="IEK41" s="9"/>
      <c r="IEL41" s="9"/>
      <c r="IEM41" s="9"/>
      <c r="IEN41" s="9"/>
      <c r="IEO41" s="9"/>
      <c r="IEP41" s="9"/>
      <c r="IEQ41" s="9"/>
      <c r="IER41" s="9"/>
      <c r="IES41" s="9"/>
      <c r="IET41" s="9"/>
      <c r="IEU41" s="9"/>
      <c r="IEV41" s="9"/>
      <c r="IEW41" s="9"/>
      <c r="IEX41" s="9"/>
      <c r="IEY41" s="9"/>
      <c r="IEZ41" s="9"/>
      <c r="IFA41" s="9"/>
      <c r="IFB41" s="9"/>
      <c r="IFC41" s="9"/>
      <c r="IFD41" s="9"/>
      <c r="IFE41" s="9"/>
      <c r="IFF41" s="9"/>
      <c r="IFG41" s="9"/>
      <c r="IFH41" s="9"/>
      <c r="IFI41" s="9"/>
      <c r="IFJ41" s="9"/>
      <c r="IFK41" s="9"/>
      <c r="IFL41" s="9"/>
      <c r="IFM41" s="9"/>
      <c r="IFN41" s="9"/>
      <c r="IFO41" s="9"/>
      <c r="IFP41" s="9"/>
      <c r="IFQ41" s="9"/>
      <c r="IFR41" s="9"/>
      <c r="IFS41" s="9"/>
      <c r="IFT41" s="9"/>
      <c r="IFU41" s="9"/>
      <c r="IFV41" s="9"/>
      <c r="IFW41" s="9"/>
      <c r="IFX41" s="9"/>
      <c r="IFY41" s="9"/>
      <c r="IFZ41" s="9"/>
      <c r="IGA41" s="9"/>
      <c r="IGB41" s="9"/>
      <c r="IGC41" s="9"/>
      <c r="IGD41" s="9"/>
      <c r="IGE41" s="9"/>
      <c r="IGF41" s="9"/>
      <c r="IGG41" s="9"/>
      <c r="IGH41" s="9"/>
      <c r="IGI41" s="9"/>
      <c r="IGJ41" s="9"/>
      <c r="IGK41" s="9"/>
      <c r="IGL41" s="9"/>
      <c r="IGM41" s="9"/>
      <c r="IGN41" s="9"/>
      <c r="IGO41" s="9"/>
      <c r="IGP41" s="9"/>
      <c r="IGQ41" s="9"/>
      <c r="IGR41" s="9"/>
      <c r="IGS41" s="9"/>
      <c r="IGT41" s="9"/>
      <c r="IGU41" s="9"/>
      <c r="IGV41" s="9"/>
      <c r="IGW41" s="9"/>
      <c r="IGX41" s="9"/>
      <c r="IGY41" s="9"/>
      <c r="IGZ41" s="9"/>
      <c r="IHA41" s="9"/>
      <c r="IHB41" s="9"/>
      <c r="IHC41" s="9"/>
      <c r="IHD41" s="9"/>
      <c r="IHE41" s="9"/>
      <c r="IHF41" s="9"/>
      <c r="IHG41" s="9"/>
      <c r="IHH41" s="9"/>
      <c r="IHI41" s="9"/>
      <c r="IHJ41" s="9"/>
      <c r="IHK41" s="9"/>
      <c r="IHL41" s="9"/>
      <c r="IHM41" s="9"/>
      <c r="IHN41" s="9"/>
      <c r="IHO41" s="9"/>
      <c r="IHP41" s="9"/>
      <c r="IHQ41" s="9"/>
      <c r="IHR41" s="9"/>
      <c r="IHS41" s="9"/>
      <c r="IHT41" s="9"/>
      <c r="IHU41" s="9"/>
      <c r="IHV41" s="9"/>
      <c r="IHW41" s="9"/>
      <c r="IHX41" s="9"/>
      <c r="IHY41" s="9"/>
      <c r="IHZ41" s="9"/>
      <c r="IIA41" s="9"/>
      <c r="IIB41" s="9"/>
      <c r="IIC41" s="9"/>
      <c r="IID41" s="9"/>
      <c r="IIE41" s="9"/>
      <c r="IIF41" s="9"/>
      <c r="IIG41" s="9"/>
      <c r="IIH41" s="9"/>
      <c r="III41" s="9"/>
      <c r="IIJ41" s="9"/>
      <c r="IIK41" s="9"/>
      <c r="IIL41" s="9"/>
      <c r="IIM41" s="9"/>
      <c r="IIN41" s="9"/>
      <c r="IIO41" s="9"/>
      <c r="IIP41" s="9"/>
      <c r="IIQ41" s="9"/>
      <c r="IIR41" s="9"/>
      <c r="IIS41" s="9"/>
      <c r="IIT41" s="9"/>
      <c r="IIU41" s="9"/>
      <c r="IIV41" s="9"/>
      <c r="IIW41" s="9"/>
      <c r="IIX41" s="9"/>
      <c r="IIY41" s="9"/>
      <c r="IIZ41" s="9"/>
      <c r="IJA41" s="9"/>
      <c r="IJB41" s="9"/>
      <c r="IJC41" s="9"/>
      <c r="IJD41" s="9"/>
      <c r="IJE41" s="9"/>
      <c r="IJF41" s="9"/>
      <c r="IJG41" s="9"/>
      <c r="IJH41" s="9"/>
      <c r="IJI41" s="9"/>
      <c r="IJJ41" s="9"/>
      <c r="IJK41" s="9"/>
      <c r="IJL41" s="9"/>
      <c r="IJM41" s="9"/>
      <c r="IJN41" s="9"/>
      <c r="IJO41" s="9"/>
      <c r="IJP41" s="9"/>
      <c r="IJQ41" s="9"/>
      <c r="IJR41" s="9"/>
      <c r="IJS41" s="9"/>
      <c r="IJT41" s="9"/>
      <c r="IJU41" s="9"/>
      <c r="IJV41" s="9"/>
      <c r="IJW41" s="9"/>
      <c r="IJX41" s="9"/>
      <c r="IJY41" s="9"/>
      <c r="IJZ41" s="9"/>
      <c r="IKA41" s="9"/>
      <c r="IKB41" s="9"/>
      <c r="IKC41" s="9"/>
      <c r="IKD41" s="9"/>
      <c r="IKE41" s="9"/>
      <c r="IKF41" s="9"/>
      <c r="IKG41" s="9"/>
      <c r="IKH41" s="9"/>
      <c r="IKI41" s="9"/>
      <c r="IKJ41" s="9"/>
      <c r="IKK41" s="9"/>
      <c r="IKL41" s="9"/>
      <c r="IKM41" s="9"/>
      <c r="IKN41" s="9"/>
      <c r="IKO41" s="9"/>
      <c r="IKP41" s="9"/>
      <c r="IKQ41" s="9"/>
      <c r="IKR41" s="9"/>
      <c r="IKS41" s="9"/>
      <c r="IKT41" s="9"/>
      <c r="IKU41" s="9"/>
      <c r="IKV41" s="9"/>
      <c r="IKW41" s="9"/>
      <c r="IKX41" s="9"/>
      <c r="IKY41" s="9"/>
      <c r="IKZ41" s="9"/>
      <c r="ILA41" s="9"/>
      <c r="ILB41" s="9"/>
      <c r="ILC41" s="9"/>
      <c r="ILD41" s="9"/>
      <c r="ILE41" s="9"/>
      <c r="ILF41" s="9"/>
      <c r="ILG41" s="9"/>
      <c r="ILH41" s="9"/>
      <c r="ILI41" s="9"/>
      <c r="ILJ41" s="9"/>
      <c r="ILK41" s="9"/>
      <c r="ILL41" s="9"/>
      <c r="ILM41" s="9"/>
      <c r="ILN41" s="9"/>
      <c r="ILO41" s="9"/>
      <c r="ILP41" s="9"/>
      <c r="ILQ41" s="9"/>
      <c r="ILR41" s="9"/>
      <c r="ILS41" s="9"/>
      <c r="ILT41" s="9"/>
      <c r="ILU41" s="9"/>
      <c r="ILV41" s="9"/>
      <c r="ILW41" s="9"/>
      <c r="ILX41" s="9"/>
      <c r="ILY41" s="9"/>
      <c r="ILZ41" s="9"/>
      <c r="IMA41" s="9"/>
      <c r="IMB41" s="9"/>
      <c r="IMC41" s="9"/>
      <c r="IMD41" s="9"/>
      <c r="IME41" s="9"/>
      <c r="IMF41" s="9"/>
      <c r="IMG41" s="9"/>
      <c r="IMH41" s="9"/>
      <c r="IMI41" s="9"/>
      <c r="IMJ41" s="9"/>
      <c r="IMK41" s="9"/>
      <c r="IML41" s="9"/>
      <c r="IMM41" s="9"/>
      <c r="IMN41" s="9"/>
      <c r="IMO41" s="9"/>
      <c r="IMP41" s="9"/>
      <c r="IMQ41" s="9"/>
      <c r="IMR41" s="9"/>
      <c r="IMS41" s="9"/>
      <c r="IMT41" s="9"/>
      <c r="IMU41" s="9"/>
      <c r="IMV41" s="9"/>
      <c r="IMW41" s="9"/>
      <c r="IMX41" s="9"/>
      <c r="IMY41" s="9"/>
      <c r="IMZ41" s="9"/>
      <c r="INA41" s="9"/>
      <c r="INB41" s="9"/>
      <c r="INC41" s="9"/>
      <c r="IND41" s="9"/>
      <c r="INE41" s="9"/>
      <c r="INF41" s="9"/>
      <c r="ING41" s="9"/>
      <c r="INH41" s="9"/>
      <c r="INI41" s="9"/>
      <c r="INJ41" s="9"/>
      <c r="INK41" s="9"/>
      <c r="INL41" s="9"/>
      <c r="INM41" s="9"/>
      <c r="INN41" s="9"/>
      <c r="INO41" s="9"/>
      <c r="INP41" s="9"/>
      <c r="INQ41" s="9"/>
      <c r="INR41" s="9"/>
      <c r="INS41" s="9"/>
      <c r="INT41" s="9"/>
      <c r="INU41" s="9"/>
      <c r="INV41" s="9"/>
      <c r="INW41" s="9"/>
      <c r="INX41" s="9"/>
      <c r="INY41" s="9"/>
      <c r="INZ41" s="9"/>
      <c r="IOA41" s="9"/>
      <c r="IOB41" s="9"/>
      <c r="IOC41" s="9"/>
      <c r="IOD41" s="9"/>
      <c r="IOE41" s="9"/>
      <c r="IOF41" s="9"/>
      <c r="IOG41" s="9"/>
      <c r="IOH41" s="9"/>
      <c r="IOI41" s="9"/>
      <c r="IOJ41" s="9"/>
      <c r="IOK41" s="9"/>
      <c r="IOL41" s="9"/>
      <c r="IOM41" s="9"/>
      <c r="ION41" s="9"/>
      <c r="IOO41" s="9"/>
      <c r="IOP41" s="9"/>
      <c r="IOQ41" s="9"/>
      <c r="IOR41" s="9"/>
      <c r="IOS41" s="9"/>
      <c r="IOT41" s="9"/>
      <c r="IOU41" s="9"/>
      <c r="IOV41" s="9"/>
      <c r="IOW41" s="9"/>
      <c r="IOX41" s="9"/>
      <c r="IOY41" s="9"/>
      <c r="IOZ41" s="9"/>
      <c r="IPA41" s="9"/>
      <c r="IPB41" s="9"/>
      <c r="IPC41" s="9"/>
      <c r="IPD41" s="9"/>
      <c r="IPE41" s="9"/>
      <c r="IPF41" s="9"/>
      <c r="IPG41" s="9"/>
      <c r="IPH41" s="9"/>
      <c r="IPI41" s="9"/>
      <c r="IPJ41" s="9"/>
      <c r="IPK41" s="9"/>
      <c r="IPL41" s="9"/>
      <c r="IPM41" s="9"/>
      <c r="IPN41" s="9"/>
      <c r="IPO41" s="9"/>
      <c r="IPP41" s="9"/>
      <c r="IPQ41" s="9"/>
      <c r="IPR41" s="9"/>
      <c r="IPS41" s="9"/>
      <c r="IPT41" s="9"/>
      <c r="IPU41" s="9"/>
      <c r="IPV41" s="9"/>
      <c r="IPW41" s="9"/>
      <c r="IPX41" s="9"/>
      <c r="IPY41" s="9"/>
      <c r="IPZ41" s="9"/>
      <c r="IQA41" s="9"/>
      <c r="IQB41" s="9"/>
      <c r="IQC41" s="9"/>
      <c r="IQD41" s="9"/>
      <c r="IQE41" s="9"/>
      <c r="IQF41" s="9"/>
      <c r="IQG41" s="9"/>
      <c r="IQH41" s="9"/>
      <c r="IQI41" s="9"/>
      <c r="IQJ41" s="9"/>
      <c r="IQK41" s="9"/>
      <c r="IQL41" s="9"/>
      <c r="IQM41" s="9"/>
      <c r="IQN41" s="9"/>
      <c r="IQO41" s="9"/>
      <c r="IQP41" s="9"/>
      <c r="IQQ41" s="9"/>
      <c r="IQR41" s="9"/>
      <c r="IQS41" s="9"/>
      <c r="IQT41" s="9"/>
      <c r="IQU41" s="9"/>
      <c r="IQV41" s="9"/>
      <c r="IQW41" s="9"/>
      <c r="IQX41" s="9"/>
      <c r="IQY41" s="9"/>
      <c r="IQZ41" s="9"/>
      <c r="IRA41" s="9"/>
      <c r="IRB41" s="9"/>
      <c r="IRC41" s="9"/>
      <c r="IRD41" s="9"/>
      <c r="IRE41" s="9"/>
      <c r="IRF41" s="9"/>
      <c r="IRG41" s="9"/>
      <c r="IRH41" s="9"/>
      <c r="IRI41" s="9"/>
      <c r="IRJ41" s="9"/>
      <c r="IRK41" s="9"/>
      <c r="IRL41" s="9"/>
      <c r="IRM41" s="9"/>
      <c r="IRN41" s="9"/>
      <c r="IRO41" s="9"/>
      <c r="IRP41" s="9"/>
      <c r="IRQ41" s="9"/>
      <c r="IRR41" s="9"/>
      <c r="IRS41" s="9"/>
      <c r="IRT41" s="9"/>
      <c r="IRU41" s="9"/>
      <c r="IRV41" s="9"/>
      <c r="IRW41" s="9"/>
      <c r="IRX41" s="9"/>
      <c r="IRY41" s="9"/>
      <c r="IRZ41" s="9"/>
      <c r="ISA41" s="9"/>
      <c r="ISB41" s="9"/>
      <c r="ISC41" s="9"/>
      <c r="ISD41" s="9"/>
      <c r="ISE41" s="9"/>
      <c r="ISF41" s="9"/>
      <c r="ISG41" s="9"/>
      <c r="ISH41" s="9"/>
      <c r="ISI41" s="9"/>
      <c r="ISJ41" s="9"/>
      <c r="ISK41" s="9"/>
      <c r="ISL41" s="9"/>
      <c r="ISM41" s="9"/>
      <c r="ISN41" s="9"/>
      <c r="ISO41" s="9"/>
      <c r="ISP41" s="9"/>
      <c r="ISQ41" s="9"/>
      <c r="ISR41" s="9"/>
      <c r="ISS41" s="9"/>
      <c r="IST41" s="9"/>
      <c r="ISU41" s="9"/>
      <c r="ISV41" s="9"/>
      <c r="ISW41" s="9"/>
      <c r="ISX41" s="9"/>
      <c r="ISY41" s="9"/>
      <c r="ISZ41" s="9"/>
      <c r="ITA41" s="9"/>
      <c r="ITB41" s="9"/>
      <c r="ITC41" s="9"/>
      <c r="ITD41" s="9"/>
      <c r="ITE41" s="9"/>
      <c r="ITF41" s="9"/>
      <c r="ITG41" s="9"/>
      <c r="ITH41" s="9"/>
      <c r="ITI41" s="9"/>
      <c r="ITJ41" s="9"/>
      <c r="ITK41" s="9"/>
      <c r="ITL41" s="9"/>
      <c r="ITM41" s="9"/>
      <c r="ITN41" s="9"/>
      <c r="ITO41" s="9"/>
      <c r="ITP41" s="9"/>
      <c r="ITQ41" s="9"/>
      <c r="ITR41" s="9"/>
      <c r="ITS41" s="9"/>
      <c r="ITT41" s="9"/>
      <c r="ITU41" s="9"/>
      <c r="ITV41" s="9"/>
      <c r="ITW41" s="9"/>
      <c r="ITX41" s="9"/>
      <c r="ITY41" s="9"/>
      <c r="ITZ41" s="9"/>
      <c r="IUA41" s="9"/>
      <c r="IUB41" s="9"/>
      <c r="IUC41" s="9"/>
      <c r="IUD41" s="9"/>
      <c r="IUE41" s="9"/>
      <c r="IUF41" s="9"/>
      <c r="IUG41" s="9"/>
      <c r="IUH41" s="9"/>
      <c r="IUI41" s="9"/>
      <c r="IUJ41" s="9"/>
      <c r="IUK41" s="9"/>
      <c r="IUL41" s="9"/>
      <c r="IUM41" s="9"/>
      <c r="IUN41" s="9"/>
      <c r="IUO41" s="9"/>
      <c r="IUP41" s="9"/>
      <c r="IUQ41" s="9"/>
      <c r="IUR41" s="9"/>
      <c r="IUS41" s="9"/>
      <c r="IUT41" s="9"/>
      <c r="IUU41" s="9"/>
      <c r="IUV41" s="9"/>
      <c r="IUW41" s="9"/>
      <c r="IUX41" s="9"/>
      <c r="IUY41" s="9"/>
      <c r="IUZ41" s="9"/>
      <c r="IVA41" s="9"/>
      <c r="IVB41" s="9"/>
      <c r="IVC41" s="9"/>
      <c r="IVD41" s="9"/>
      <c r="IVE41" s="9"/>
      <c r="IVF41" s="9"/>
      <c r="IVG41" s="9"/>
      <c r="IVH41" s="9"/>
      <c r="IVI41" s="9"/>
      <c r="IVJ41" s="9"/>
      <c r="IVK41" s="9"/>
      <c r="IVL41" s="9"/>
      <c r="IVM41" s="9"/>
      <c r="IVN41" s="9"/>
      <c r="IVO41" s="9"/>
      <c r="IVP41" s="9"/>
      <c r="IVQ41" s="9"/>
      <c r="IVR41" s="9"/>
      <c r="IVS41" s="9"/>
      <c r="IVT41" s="9"/>
      <c r="IVU41" s="9"/>
      <c r="IVV41" s="9"/>
      <c r="IVW41" s="9"/>
      <c r="IVX41" s="9"/>
      <c r="IVY41" s="9"/>
      <c r="IVZ41" s="9"/>
      <c r="IWA41" s="9"/>
      <c r="IWB41" s="9"/>
      <c r="IWC41" s="9"/>
      <c r="IWD41" s="9"/>
      <c r="IWE41" s="9"/>
      <c r="IWF41" s="9"/>
      <c r="IWG41" s="9"/>
      <c r="IWH41" s="9"/>
      <c r="IWI41" s="9"/>
      <c r="IWJ41" s="9"/>
      <c r="IWK41" s="9"/>
      <c r="IWL41" s="9"/>
      <c r="IWM41" s="9"/>
      <c r="IWN41" s="9"/>
      <c r="IWO41" s="9"/>
      <c r="IWP41" s="9"/>
      <c r="IWQ41" s="9"/>
      <c r="IWR41" s="9"/>
      <c r="IWS41" s="9"/>
      <c r="IWT41" s="9"/>
      <c r="IWU41" s="9"/>
      <c r="IWV41" s="9"/>
      <c r="IWW41" s="9"/>
      <c r="IWX41" s="9"/>
      <c r="IWY41" s="9"/>
      <c r="IWZ41" s="9"/>
      <c r="IXA41" s="9"/>
      <c r="IXB41" s="9"/>
      <c r="IXC41" s="9"/>
      <c r="IXD41" s="9"/>
      <c r="IXE41" s="9"/>
      <c r="IXF41" s="9"/>
      <c r="IXG41" s="9"/>
      <c r="IXH41" s="9"/>
      <c r="IXI41" s="9"/>
      <c r="IXJ41" s="9"/>
      <c r="IXK41" s="9"/>
      <c r="IXL41" s="9"/>
      <c r="IXM41" s="9"/>
      <c r="IXN41" s="9"/>
      <c r="IXO41" s="9"/>
      <c r="IXP41" s="9"/>
      <c r="IXQ41" s="9"/>
      <c r="IXR41" s="9"/>
      <c r="IXS41" s="9"/>
      <c r="IXT41" s="9"/>
      <c r="IXU41" s="9"/>
      <c r="IXV41" s="9"/>
      <c r="IXW41" s="9"/>
      <c r="IXX41" s="9"/>
      <c r="IXY41" s="9"/>
      <c r="IXZ41" s="9"/>
      <c r="IYA41" s="9"/>
      <c r="IYB41" s="9"/>
      <c r="IYC41" s="9"/>
      <c r="IYD41" s="9"/>
      <c r="IYE41" s="9"/>
      <c r="IYF41" s="9"/>
      <c r="IYG41" s="9"/>
      <c r="IYH41" s="9"/>
      <c r="IYI41" s="9"/>
      <c r="IYJ41" s="9"/>
      <c r="IYK41" s="9"/>
      <c r="IYL41" s="9"/>
      <c r="IYM41" s="9"/>
      <c r="IYN41" s="9"/>
      <c r="IYO41" s="9"/>
      <c r="IYP41" s="9"/>
      <c r="IYQ41" s="9"/>
      <c r="IYR41" s="9"/>
      <c r="IYS41" s="9"/>
      <c r="IYT41" s="9"/>
      <c r="IYU41" s="9"/>
      <c r="IYV41" s="9"/>
      <c r="IYW41" s="9"/>
      <c r="IYX41" s="9"/>
      <c r="IYY41" s="9"/>
      <c r="IYZ41" s="9"/>
      <c r="IZA41" s="9"/>
      <c r="IZB41" s="9"/>
      <c r="IZC41" s="9"/>
      <c r="IZD41" s="9"/>
      <c r="IZE41" s="9"/>
      <c r="IZF41" s="9"/>
      <c r="IZG41" s="9"/>
      <c r="IZH41" s="9"/>
      <c r="IZI41" s="9"/>
      <c r="IZJ41" s="9"/>
      <c r="IZK41" s="9"/>
      <c r="IZL41" s="9"/>
      <c r="IZM41" s="9"/>
      <c r="IZN41" s="9"/>
      <c r="IZO41" s="9"/>
      <c r="IZP41" s="9"/>
      <c r="IZQ41" s="9"/>
      <c r="IZR41" s="9"/>
      <c r="IZS41" s="9"/>
      <c r="IZT41" s="9"/>
      <c r="IZU41" s="9"/>
      <c r="IZV41" s="9"/>
      <c r="IZW41" s="9"/>
      <c r="IZX41" s="9"/>
      <c r="IZY41" s="9"/>
      <c r="IZZ41" s="9"/>
      <c r="JAA41" s="9"/>
      <c r="JAB41" s="9"/>
      <c r="JAC41" s="9"/>
      <c r="JAD41" s="9"/>
      <c r="JAE41" s="9"/>
      <c r="JAF41" s="9"/>
      <c r="JAG41" s="9"/>
      <c r="JAH41" s="9"/>
      <c r="JAI41" s="9"/>
      <c r="JAJ41" s="9"/>
      <c r="JAK41" s="9"/>
      <c r="JAL41" s="9"/>
      <c r="JAM41" s="9"/>
      <c r="JAN41" s="9"/>
      <c r="JAO41" s="9"/>
      <c r="JAP41" s="9"/>
      <c r="JAQ41" s="9"/>
      <c r="JAR41" s="9"/>
      <c r="JAS41" s="9"/>
      <c r="JAT41" s="9"/>
      <c r="JAU41" s="9"/>
      <c r="JAV41" s="9"/>
      <c r="JAW41" s="9"/>
      <c r="JAX41" s="9"/>
      <c r="JAY41" s="9"/>
      <c r="JAZ41" s="9"/>
      <c r="JBA41" s="9"/>
      <c r="JBB41" s="9"/>
      <c r="JBC41" s="9"/>
      <c r="JBD41" s="9"/>
      <c r="JBE41" s="9"/>
      <c r="JBF41" s="9"/>
      <c r="JBG41" s="9"/>
      <c r="JBH41" s="9"/>
      <c r="JBI41" s="9"/>
      <c r="JBJ41" s="9"/>
      <c r="JBK41" s="9"/>
      <c r="JBL41" s="9"/>
      <c r="JBM41" s="9"/>
      <c r="JBN41" s="9"/>
      <c r="JBO41" s="9"/>
      <c r="JBP41" s="9"/>
      <c r="JBQ41" s="9"/>
      <c r="JBR41" s="9"/>
      <c r="JBS41" s="9"/>
      <c r="JBT41" s="9"/>
      <c r="JBU41" s="9"/>
      <c r="JBV41" s="9"/>
      <c r="JBW41" s="9"/>
      <c r="JBX41" s="9"/>
      <c r="JBY41" s="9"/>
      <c r="JBZ41" s="9"/>
      <c r="JCA41" s="9"/>
      <c r="JCB41" s="9"/>
      <c r="JCC41" s="9"/>
      <c r="JCD41" s="9"/>
      <c r="JCE41" s="9"/>
      <c r="JCF41" s="9"/>
      <c r="JCG41" s="9"/>
      <c r="JCH41" s="9"/>
      <c r="JCI41" s="9"/>
      <c r="JCJ41" s="9"/>
      <c r="JCK41" s="9"/>
      <c r="JCL41" s="9"/>
      <c r="JCM41" s="9"/>
      <c r="JCN41" s="9"/>
      <c r="JCO41" s="9"/>
      <c r="JCP41" s="9"/>
      <c r="JCQ41" s="9"/>
      <c r="JCR41" s="9"/>
      <c r="JCS41" s="9"/>
      <c r="JCT41" s="9"/>
      <c r="JCU41" s="9"/>
      <c r="JCV41" s="9"/>
      <c r="JCW41" s="9"/>
      <c r="JCX41" s="9"/>
      <c r="JCY41" s="9"/>
      <c r="JCZ41" s="9"/>
      <c r="JDA41" s="9"/>
      <c r="JDB41" s="9"/>
      <c r="JDC41" s="9"/>
      <c r="JDD41" s="9"/>
      <c r="JDE41" s="9"/>
      <c r="JDF41" s="9"/>
      <c r="JDG41" s="9"/>
      <c r="JDH41" s="9"/>
      <c r="JDI41" s="9"/>
      <c r="JDJ41" s="9"/>
      <c r="JDK41" s="9"/>
      <c r="JDL41" s="9"/>
      <c r="JDM41" s="9"/>
      <c r="JDN41" s="9"/>
      <c r="JDO41" s="9"/>
      <c r="JDP41" s="9"/>
      <c r="JDQ41" s="9"/>
      <c r="JDR41" s="9"/>
      <c r="JDS41" s="9"/>
      <c r="JDT41" s="9"/>
      <c r="JDU41" s="9"/>
      <c r="JDV41" s="9"/>
      <c r="JDW41" s="9"/>
      <c r="JDX41" s="9"/>
      <c r="JDY41" s="9"/>
      <c r="JDZ41" s="9"/>
      <c r="JEA41" s="9"/>
      <c r="JEB41" s="9"/>
      <c r="JEC41" s="9"/>
      <c r="JED41" s="9"/>
      <c r="JEE41" s="9"/>
      <c r="JEF41" s="9"/>
      <c r="JEG41" s="9"/>
      <c r="JEH41" s="9"/>
      <c r="JEI41" s="9"/>
      <c r="JEJ41" s="9"/>
      <c r="JEK41" s="9"/>
      <c r="JEL41" s="9"/>
      <c r="JEM41" s="9"/>
      <c r="JEN41" s="9"/>
      <c r="JEO41" s="9"/>
      <c r="JEP41" s="9"/>
      <c r="JEQ41" s="9"/>
      <c r="JER41" s="9"/>
      <c r="JES41" s="9"/>
      <c r="JET41" s="9"/>
      <c r="JEU41" s="9"/>
      <c r="JEV41" s="9"/>
      <c r="JEW41" s="9"/>
      <c r="JEX41" s="9"/>
      <c r="JEY41" s="9"/>
      <c r="JEZ41" s="9"/>
      <c r="JFA41" s="9"/>
      <c r="JFB41" s="9"/>
      <c r="JFC41" s="9"/>
      <c r="JFD41" s="9"/>
      <c r="JFE41" s="9"/>
      <c r="JFF41" s="9"/>
      <c r="JFG41" s="9"/>
      <c r="JFH41" s="9"/>
      <c r="JFI41" s="9"/>
      <c r="JFJ41" s="9"/>
      <c r="JFK41" s="9"/>
      <c r="JFL41" s="9"/>
      <c r="JFM41" s="9"/>
      <c r="JFN41" s="9"/>
      <c r="JFO41" s="9"/>
      <c r="JFP41" s="9"/>
      <c r="JFQ41" s="9"/>
      <c r="JFR41" s="9"/>
      <c r="JFS41" s="9"/>
      <c r="JFT41" s="9"/>
      <c r="JFU41" s="9"/>
      <c r="JFV41" s="9"/>
      <c r="JFW41" s="9"/>
      <c r="JFX41" s="9"/>
      <c r="JFY41" s="9"/>
      <c r="JFZ41" s="9"/>
      <c r="JGA41" s="9"/>
      <c r="JGB41" s="9"/>
      <c r="JGC41" s="9"/>
      <c r="JGD41" s="9"/>
      <c r="JGE41" s="9"/>
      <c r="JGF41" s="9"/>
      <c r="JGG41" s="9"/>
      <c r="JGH41" s="9"/>
      <c r="JGI41" s="9"/>
      <c r="JGJ41" s="9"/>
      <c r="JGK41" s="9"/>
      <c r="JGL41" s="9"/>
      <c r="JGM41" s="9"/>
      <c r="JGN41" s="9"/>
      <c r="JGO41" s="9"/>
      <c r="JGP41" s="9"/>
      <c r="JGQ41" s="9"/>
      <c r="JGR41" s="9"/>
      <c r="JGS41" s="9"/>
      <c r="JGT41" s="9"/>
      <c r="JGU41" s="9"/>
      <c r="JGV41" s="9"/>
      <c r="JGW41" s="9"/>
      <c r="JGX41" s="9"/>
      <c r="JGY41" s="9"/>
      <c r="JGZ41" s="9"/>
      <c r="JHA41" s="9"/>
      <c r="JHB41" s="9"/>
      <c r="JHC41" s="9"/>
      <c r="JHD41" s="9"/>
      <c r="JHE41" s="9"/>
      <c r="JHF41" s="9"/>
      <c r="JHG41" s="9"/>
      <c r="JHH41" s="9"/>
      <c r="JHI41" s="9"/>
      <c r="JHJ41" s="9"/>
      <c r="JHK41" s="9"/>
      <c r="JHL41" s="9"/>
      <c r="JHM41" s="9"/>
      <c r="JHN41" s="9"/>
      <c r="JHO41" s="9"/>
      <c r="JHP41" s="9"/>
      <c r="JHQ41" s="9"/>
      <c r="JHR41" s="9"/>
      <c r="JHS41" s="9"/>
      <c r="JHT41" s="9"/>
      <c r="JHU41" s="9"/>
      <c r="JHV41" s="9"/>
      <c r="JHW41" s="9"/>
      <c r="JHX41" s="9"/>
      <c r="JHY41" s="9"/>
      <c r="JHZ41" s="9"/>
      <c r="JIA41" s="9"/>
      <c r="JIB41" s="9"/>
      <c r="JIC41" s="9"/>
      <c r="JID41" s="9"/>
      <c r="JIE41" s="9"/>
      <c r="JIF41" s="9"/>
      <c r="JIG41" s="9"/>
      <c r="JIH41" s="9"/>
      <c r="JII41" s="9"/>
      <c r="JIJ41" s="9"/>
      <c r="JIK41" s="9"/>
      <c r="JIL41" s="9"/>
      <c r="JIM41" s="9"/>
      <c r="JIN41" s="9"/>
      <c r="JIO41" s="9"/>
      <c r="JIP41" s="9"/>
      <c r="JIQ41" s="9"/>
      <c r="JIR41" s="9"/>
      <c r="JIS41" s="9"/>
      <c r="JIT41" s="9"/>
      <c r="JIU41" s="9"/>
      <c r="JIV41" s="9"/>
      <c r="JIW41" s="9"/>
      <c r="JIX41" s="9"/>
      <c r="JIY41" s="9"/>
      <c r="JIZ41" s="9"/>
      <c r="JJA41" s="9"/>
      <c r="JJB41" s="9"/>
      <c r="JJC41" s="9"/>
      <c r="JJD41" s="9"/>
      <c r="JJE41" s="9"/>
      <c r="JJF41" s="9"/>
      <c r="JJG41" s="9"/>
      <c r="JJH41" s="9"/>
      <c r="JJI41" s="9"/>
      <c r="JJJ41" s="9"/>
      <c r="JJK41" s="9"/>
      <c r="JJL41" s="9"/>
      <c r="JJM41" s="9"/>
      <c r="JJN41" s="9"/>
      <c r="JJO41" s="9"/>
      <c r="JJP41" s="9"/>
      <c r="JJQ41" s="9"/>
      <c r="JJR41" s="9"/>
      <c r="JJS41" s="9"/>
      <c r="JJT41" s="9"/>
      <c r="JJU41" s="9"/>
      <c r="JJV41" s="9"/>
      <c r="JJW41" s="9"/>
      <c r="JJX41" s="9"/>
      <c r="JJY41" s="9"/>
      <c r="JJZ41" s="9"/>
      <c r="JKA41" s="9"/>
      <c r="JKB41" s="9"/>
      <c r="JKC41" s="9"/>
      <c r="JKD41" s="9"/>
      <c r="JKE41" s="9"/>
      <c r="JKF41" s="9"/>
      <c r="JKG41" s="9"/>
      <c r="JKH41" s="9"/>
      <c r="JKI41" s="9"/>
      <c r="JKJ41" s="9"/>
      <c r="JKK41" s="9"/>
      <c r="JKL41" s="9"/>
      <c r="JKM41" s="9"/>
      <c r="JKN41" s="9"/>
      <c r="JKO41" s="9"/>
      <c r="JKP41" s="9"/>
      <c r="JKQ41" s="9"/>
      <c r="JKR41" s="9"/>
      <c r="JKS41" s="9"/>
      <c r="JKT41" s="9"/>
      <c r="JKU41" s="9"/>
      <c r="JKV41" s="9"/>
      <c r="JKW41" s="9"/>
      <c r="JKX41" s="9"/>
      <c r="JKY41" s="9"/>
      <c r="JKZ41" s="9"/>
      <c r="JLA41" s="9"/>
      <c r="JLB41" s="9"/>
      <c r="JLC41" s="9"/>
      <c r="JLD41" s="9"/>
      <c r="JLE41" s="9"/>
      <c r="JLF41" s="9"/>
      <c r="JLG41" s="9"/>
      <c r="JLH41" s="9"/>
      <c r="JLI41" s="9"/>
      <c r="JLJ41" s="9"/>
      <c r="JLK41" s="9"/>
      <c r="JLL41" s="9"/>
      <c r="JLM41" s="9"/>
      <c r="JLN41" s="9"/>
      <c r="JLO41" s="9"/>
      <c r="JLP41" s="9"/>
      <c r="JLQ41" s="9"/>
      <c r="JLR41" s="9"/>
      <c r="JLS41" s="9"/>
      <c r="JLT41" s="9"/>
      <c r="JLU41" s="9"/>
      <c r="JLV41" s="9"/>
      <c r="JLW41" s="9"/>
      <c r="JLX41" s="9"/>
      <c r="JLY41" s="9"/>
      <c r="JLZ41" s="9"/>
      <c r="JMA41" s="9"/>
      <c r="JMB41" s="9"/>
      <c r="JMC41" s="9"/>
      <c r="JMD41" s="9"/>
      <c r="JME41" s="9"/>
      <c r="JMF41" s="9"/>
      <c r="JMG41" s="9"/>
      <c r="JMH41" s="9"/>
      <c r="JMI41" s="9"/>
      <c r="JMJ41" s="9"/>
      <c r="JMK41" s="9"/>
      <c r="JML41" s="9"/>
      <c r="JMM41" s="9"/>
      <c r="JMN41" s="9"/>
      <c r="JMO41" s="9"/>
      <c r="JMP41" s="9"/>
      <c r="JMQ41" s="9"/>
      <c r="JMR41" s="9"/>
      <c r="JMS41" s="9"/>
      <c r="JMT41" s="9"/>
      <c r="JMU41" s="9"/>
      <c r="JMV41" s="9"/>
      <c r="JMW41" s="9"/>
      <c r="JMX41" s="9"/>
      <c r="JMY41" s="9"/>
      <c r="JMZ41" s="9"/>
      <c r="JNA41" s="9"/>
      <c r="JNB41" s="9"/>
      <c r="JNC41" s="9"/>
      <c r="JND41" s="9"/>
      <c r="JNE41" s="9"/>
      <c r="JNF41" s="9"/>
      <c r="JNG41" s="9"/>
      <c r="JNH41" s="9"/>
      <c r="JNI41" s="9"/>
      <c r="JNJ41" s="9"/>
      <c r="JNK41" s="9"/>
      <c r="JNL41" s="9"/>
      <c r="JNM41" s="9"/>
      <c r="JNN41" s="9"/>
      <c r="JNO41" s="9"/>
      <c r="JNP41" s="9"/>
      <c r="JNQ41" s="9"/>
      <c r="JNR41" s="9"/>
      <c r="JNS41" s="9"/>
      <c r="JNT41" s="9"/>
      <c r="JNU41" s="9"/>
      <c r="JNV41" s="9"/>
      <c r="JNW41" s="9"/>
      <c r="JNX41" s="9"/>
      <c r="JNY41" s="9"/>
      <c r="JNZ41" s="9"/>
      <c r="JOA41" s="9"/>
      <c r="JOB41" s="9"/>
      <c r="JOC41" s="9"/>
      <c r="JOD41" s="9"/>
      <c r="JOE41" s="9"/>
      <c r="JOF41" s="9"/>
      <c r="JOG41" s="9"/>
      <c r="JOH41" s="9"/>
      <c r="JOI41" s="9"/>
      <c r="JOJ41" s="9"/>
      <c r="JOK41" s="9"/>
      <c r="JOL41" s="9"/>
      <c r="JOM41" s="9"/>
      <c r="JON41" s="9"/>
      <c r="JOO41" s="9"/>
      <c r="JOP41" s="9"/>
      <c r="JOQ41" s="9"/>
      <c r="JOR41" s="9"/>
      <c r="JOS41" s="9"/>
      <c r="JOT41" s="9"/>
      <c r="JOU41" s="9"/>
      <c r="JOV41" s="9"/>
      <c r="JOW41" s="9"/>
      <c r="JOX41" s="9"/>
      <c r="JOY41" s="9"/>
      <c r="JOZ41" s="9"/>
      <c r="JPA41" s="9"/>
      <c r="JPB41" s="9"/>
      <c r="JPC41" s="9"/>
      <c r="JPD41" s="9"/>
      <c r="JPE41" s="9"/>
      <c r="JPF41" s="9"/>
      <c r="JPG41" s="9"/>
      <c r="JPH41" s="9"/>
      <c r="JPI41" s="9"/>
      <c r="JPJ41" s="9"/>
      <c r="JPK41" s="9"/>
      <c r="JPL41" s="9"/>
      <c r="JPM41" s="9"/>
      <c r="JPN41" s="9"/>
      <c r="JPO41" s="9"/>
      <c r="JPP41" s="9"/>
      <c r="JPQ41" s="9"/>
      <c r="JPR41" s="9"/>
      <c r="JPS41" s="9"/>
      <c r="JPT41" s="9"/>
      <c r="JPU41" s="9"/>
      <c r="JPV41" s="9"/>
      <c r="JPW41" s="9"/>
      <c r="JPX41" s="9"/>
      <c r="JPY41" s="9"/>
      <c r="JPZ41" s="9"/>
      <c r="JQA41" s="9"/>
      <c r="JQB41" s="9"/>
      <c r="JQC41" s="9"/>
      <c r="JQD41" s="9"/>
      <c r="JQE41" s="9"/>
      <c r="JQF41" s="9"/>
      <c r="JQG41" s="9"/>
      <c r="JQH41" s="9"/>
      <c r="JQI41" s="9"/>
      <c r="JQJ41" s="9"/>
      <c r="JQK41" s="9"/>
      <c r="JQL41" s="9"/>
      <c r="JQM41" s="9"/>
      <c r="JQN41" s="9"/>
      <c r="JQO41" s="9"/>
      <c r="JQP41" s="9"/>
      <c r="JQQ41" s="9"/>
      <c r="JQR41" s="9"/>
      <c r="JQS41" s="9"/>
      <c r="JQT41" s="9"/>
      <c r="JQU41" s="9"/>
      <c r="JQV41" s="9"/>
      <c r="JQW41" s="9"/>
      <c r="JQX41" s="9"/>
      <c r="JQY41" s="9"/>
      <c r="JQZ41" s="9"/>
      <c r="JRA41" s="9"/>
      <c r="JRB41" s="9"/>
      <c r="JRC41" s="9"/>
      <c r="JRD41" s="9"/>
      <c r="JRE41" s="9"/>
      <c r="JRF41" s="9"/>
      <c r="JRG41" s="9"/>
      <c r="JRH41" s="9"/>
      <c r="JRI41" s="9"/>
      <c r="JRJ41" s="9"/>
      <c r="JRK41" s="9"/>
      <c r="JRL41" s="9"/>
      <c r="JRM41" s="9"/>
      <c r="JRN41" s="9"/>
      <c r="JRO41" s="9"/>
      <c r="JRP41" s="9"/>
      <c r="JRQ41" s="9"/>
      <c r="JRR41" s="9"/>
      <c r="JRS41" s="9"/>
      <c r="JRT41" s="9"/>
      <c r="JRU41" s="9"/>
      <c r="JRV41" s="9"/>
      <c r="JRW41" s="9"/>
      <c r="JRX41" s="9"/>
      <c r="JRY41" s="9"/>
      <c r="JRZ41" s="9"/>
      <c r="JSA41" s="9"/>
      <c r="JSB41" s="9"/>
      <c r="JSC41" s="9"/>
      <c r="JSD41" s="9"/>
      <c r="JSE41" s="9"/>
      <c r="JSF41" s="9"/>
      <c r="JSG41" s="9"/>
      <c r="JSH41" s="9"/>
      <c r="JSI41" s="9"/>
      <c r="JSJ41" s="9"/>
      <c r="JSK41" s="9"/>
      <c r="JSL41" s="9"/>
      <c r="JSM41" s="9"/>
      <c r="JSN41" s="9"/>
      <c r="JSO41" s="9"/>
      <c r="JSP41" s="9"/>
      <c r="JSQ41" s="9"/>
      <c r="JSR41" s="9"/>
      <c r="JSS41" s="9"/>
      <c r="JST41" s="9"/>
      <c r="JSU41" s="9"/>
      <c r="JSV41" s="9"/>
      <c r="JSW41" s="9"/>
      <c r="JSX41" s="9"/>
      <c r="JSY41" s="9"/>
      <c r="JSZ41" s="9"/>
      <c r="JTA41" s="9"/>
      <c r="JTB41" s="9"/>
      <c r="JTC41" s="9"/>
      <c r="JTD41" s="9"/>
      <c r="JTE41" s="9"/>
      <c r="JTF41" s="9"/>
      <c r="JTG41" s="9"/>
      <c r="JTH41" s="9"/>
      <c r="JTI41" s="9"/>
      <c r="JTJ41" s="9"/>
      <c r="JTK41" s="9"/>
      <c r="JTL41" s="9"/>
      <c r="JTM41" s="9"/>
      <c r="JTN41" s="9"/>
      <c r="JTO41" s="9"/>
      <c r="JTP41" s="9"/>
      <c r="JTQ41" s="9"/>
      <c r="JTR41" s="9"/>
      <c r="JTS41" s="9"/>
      <c r="JTT41" s="9"/>
      <c r="JTU41" s="9"/>
      <c r="JTV41" s="9"/>
      <c r="JTW41" s="9"/>
      <c r="JTX41" s="9"/>
      <c r="JTY41" s="9"/>
      <c r="JTZ41" s="9"/>
      <c r="JUA41" s="9"/>
      <c r="JUB41" s="9"/>
      <c r="JUC41" s="9"/>
      <c r="JUD41" s="9"/>
      <c r="JUE41" s="9"/>
      <c r="JUF41" s="9"/>
      <c r="JUG41" s="9"/>
      <c r="JUH41" s="9"/>
      <c r="JUI41" s="9"/>
      <c r="JUJ41" s="9"/>
      <c r="JUK41" s="9"/>
      <c r="JUL41" s="9"/>
      <c r="JUM41" s="9"/>
      <c r="JUN41" s="9"/>
      <c r="JUO41" s="9"/>
      <c r="JUP41" s="9"/>
      <c r="JUQ41" s="9"/>
      <c r="JUR41" s="9"/>
      <c r="JUS41" s="9"/>
      <c r="JUT41" s="9"/>
      <c r="JUU41" s="9"/>
      <c r="JUV41" s="9"/>
      <c r="JUW41" s="9"/>
      <c r="JUX41" s="9"/>
      <c r="JUY41" s="9"/>
      <c r="JUZ41" s="9"/>
      <c r="JVA41" s="9"/>
      <c r="JVB41" s="9"/>
      <c r="JVC41" s="9"/>
      <c r="JVD41" s="9"/>
      <c r="JVE41" s="9"/>
      <c r="JVF41" s="9"/>
      <c r="JVG41" s="9"/>
      <c r="JVH41" s="9"/>
      <c r="JVI41" s="9"/>
      <c r="JVJ41" s="9"/>
      <c r="JVK41" s="9"/>
      <c r="JVL41" s="9"/>
      <c r="JVM41" s="9"/>
      <c r="JVN41" s="9"/>
      <c r="JVO41" s="9"/>
      <c r="JVP41" s="9"/>
      <c r="JVQ41" s="9"/>
      <c r="JVR41" s="9"/>
      <c r="JVS41" s="9"/>
      <c r="JVT41" s="9"/>
      <c r="JVU41" s="9"/>
      <c r="JVV41" s="9"/>
      <c r="JVW41" s="9"/>
      <c r="JVX41" s="9"/>
      <c r="JVY41" s="9"/>
      <c r="JVZ41" s="9"/>
      <c r="JWA41" s="9"/>
      <c r="JWB41" s="9"/>
      <c r="JWC41" s="9"/>
      <c r="JWD41" s="9"/>
      <c r="JWE41" s="9"/>
      <c r="JWF41" s="9"/>
      <c r="JWG41" s="9"/>
      <c r="JWH41" s="9"/>
      <c r="JWI41" s="9"/>
      <c r="JWJ41" s="9"/>
      <c r="JWK41" s="9"/>
      <c r="JWL41" s="9"/>
      <c r="JWM41" s="9"/>
      <c r="JWN41" s="9"/>
      <c r="JWO41" s="9"/>
      <c r="JWP41" s="9"/>
      <c r="JWQ41" s="9"/>
      <c r="JWR41" s="9"/>
      <c r="JWS41" s="9"/>
      <c r="JWT41" s="9"/>
      <c r="JWU41" s="9"/>
      <c r="JWV41" s="9"/>
      <c r="JWW41" s="9"/>
      <c r="JWX41" s="9"/>
      <c r="JWY41" s="9"/>
      <c r="JWZ41" s="9"/>
      <c r="JXA41" s="9"/>
      <c r="JXB41" s="9"/>
      <c r="JXC41" s="9"/>
      <c r="JXD41" s="9"/>
      <c r="JXE41" s="9"/>
      <c r="JXF41" s="9"/>
      <c r="JXG41" s="9"/>
      <c r="JXH41" s="9"/>
      <c r="JXI41" s="9"/>
      <c r="JXJ41" s="9"/>
      <c r="JXK41" s="9"/>
      <c r="JXL41" s="9"/>
      <c r="JXM41" s="9"/>
      <c r="JXN41" s="9"/>
      <c r="JXO41" s="9"/>
      <c r="JXP41" s="9"/>
      <c r="JXQ41" s="9"/>
      <c r="JXR41" s="9"/>
      <c r="JXS41" s="9"/>
      <c r="JXT41" s="9"/>
      <c r="JXU41" s="9"/>
      <c r="JXV41" s="9"/>
      <c r="JXW41" s="9"/>
      <c r="JXX41" s="9"/>
      <c r="JXY41" s="9"/>
      <c r="JXZ41" s="9"/>
      <c r="JYA41" s="9"/>
      <c r="JYB41" s="9"/>
      <c r="JYC41" s="9"/>
      <c r="JYD41" s="9"/>
      <c r="JYE41" s="9"/>
      <c r="JYF41" s="9"/>
      <c r="JYG41" s="9"/>
      <c r="JYH41" s="9"/>
      <c r="JYI41" s="9"/>
      <c r="JYJ41" s="9"/>
      <c r="JYK41" s="9"/>
      <c r="JYL41" s="9"/>
      <c r="JYM41" s="9"/>
      <c r="JYN41" s="9"/>
      <c r="JYO41" s="9"/>
      <c r="JYP41" s="9"/>
      <c r="JYQ41" s="9"/>
      <c r="JYR41" s="9"/>
      <c r="JYS41" s="9"/>
      <c r="JYT41" s="9"/>
      <c r="JYU41" s="9"/>
      <c r="JYV41" s="9"/>
      <c r="JYW41" s="9"/>
      <c r="JYX41" s="9"/>
      <c r="JYY41" s="9"/>
      <c r="JYZ41" s="9"/>
      <c r="JZA41" s="9"/>
      <c r="JZB41" s="9"/>
      <c r="JZC41" s="9"/>
      <c r="JZD41" s="9"/>
      <c r="JZE41" s="9"/>
      <c r="JZF41" s="9"/>
      <c r="JZG41" s="9"/>
      <c r="JZH41" s="9"/>
      <c r="JZI41" s="9"/>
      <c r="JZJ41" s="9"/>
      <c r="JZK41" s="9"/>
      <c r="JZL41" s="9"/>
      <c r="JZM41" s="9"/>
      <c r="JZN41" s="9"/>
      <c r="JZO41" s="9"/>
      <c r="JZP41" s="9"/>
      <c r="JZQ41" s="9"/>
      <c r="JZR41" s="9"/>
      <c r="JZS41" s="9"/>
      <c r="JZT41" s="9"/>
      <c r="JZU41" s="9"/>
      <c r="JZV41" s="9"/>
      <c r="JZW41" s="9"/>
      <c r="JZX41" s="9"/>
      <c r="JZY41" s="9"/>
      <c r="JZZ41" s="9"/>
      <c r="KAA41" s="9"/>
      <c r="KAB41" s="9"/>
      <c r="KAC41" s="9"/>
      <c r="KAD41" s="9"/>
      <c r="KAE41" s="9"/>
      <c r="KAF41" s="9"/>
      <c r="KAG41" s="9"/>
      <c r="KAH41" s="9"/>
      <c r="KAI41" s="9"/>
      <c r="KAJ41" s="9"/>
      <c r="KAK41" s="9"/>
      <c r="KAL41" s="9"/>
      <c r="KAM41" s="9"/>
      <c r="KAN41" s="9"/>
      <c r="KAO41" s="9"/>
      <c r="KAP41" s="9"/>
      <c r="KAQ41" s="9"/>
      <c r="KAR41" s="9"/>
      <c r="KAS41" s="9"/>
      <c r="KAT41" s="9"/>
      <c r="KAU41" s="9"/>
      <c r="KAV41" s="9"/>
      <c r="KAW41" s="9"/>
      <c r="KAX41" s="9"/>
      <c r="KAY41" s="9"/>
      <c r="KAZ41" s="9"/>
      <c r="KBA41" s="9"/>
      <c r="KBB41" s="9"/>
      <c r="KBC41" s="9"/>
      <c r="KBD41" s="9"/>
      <c r="KBE41" s="9"/>
      <c r="KBF41" s="9"/>
      <c r="KBG41" s="9"/>
      <c r="KBH41" s="9"/>
      <c r="KBI41" s="9"/>
      <c r="KBJ41" s="9"/>
      <c r="KBK41" s="9"/>
      <c r="KBL41" s="9"/>
      <c r="KBM41" s="9"/>
      <c r="KBN41" s="9"/>
      <c r="KBO41" s="9"/>
      <c r="KBP41" s="9"/>
      <c r="KBQ41" s="9"/>
      <c r="KBR41" s="9"/>
      <c r="KBS41" s="9"/>
      <c r="KBT41" s="9"/>
      <c r="KBU41" s="9"/>
      <c r="KBV41" s="9"/>
      <c r="KBW41" s="9"/>
      <c r="KBX41" s="9"/>
      <c r="KBY41" s="9"/>
      <c r="KBZ41" s="9"/>
      <c r="KCA41" s="9"/>
      <c r="KCB41" s="9"/>
      <c r="KCC41" s="9"/>
      <c r="KCD41" s="9"/>
      <c r="KCE41" s="9"/>
      <c r="KCF41" s="9"/>
      <c r="KCG41" s="9"/>
      <c r="KCH41" s="9"/>
      <c r="KCI41" s="9"/>
      <c r="KCJ41" s="9"/>
      <c r="KCK41" s="9"/>
      <c r="KCL41" s="9"/>
      <c r="KCM41" s="9"/>
      <c r="KCN41" s="9"/>
      <c r="KCO41" s="9"/>
      <c r="KCP41" s="9"/>
      <c r="KCQ41" s="9"/>
      <c r="KCR41" s="9"/>
      <c r="KCS41" s="9"/>
      <c r="KCT41" s="9"/>
      <c r="KCU41" s="9"/>
      <c r="KCV41" s="9"/>
      <c r="KCW41" s="9"/>
      <c r="KCX41" s="9"/>
      <c r="KCY41" s="9"/>
      <c r="KCZ41" s="9"/>
      <c r="KDA41" s="9"/>
      <c r="KDB41" s="9"/>
      <c r="KDC41" s="9"/>
      <c r="KDD41" s="9"/>
      <c r="KDE41" s="9"/>
      <c r="KDF41" s="9"/>
      <c r="KDG41" s="9"/>
      <c r="KDH41" s="9"/>
      <c r="KDI41" s="9"/>
      <c r="KDJ41" s="9"/>
      <c r="KDK41" s="9"/>
      <c r="KDL41" s="9"/>
      <c r="KDM41" s="9"/>
      <c r="KDN41" s="9"/>
      <c r="KDO41" s="9"/>
      <c r="KDP41" s="9"/>
      <c r="KDQ41" s="9"/>
      <c r="KDR41" s="9"/>
      <c r="KDS41" s="9"/>
      <c r="KDT41" s="9"/>
      <c r="KDU41" s="9"/>
      <c r="KDV41" s="9"/>
      <c r="KDW41" s="9"/>
      <c r="KDX41" s="9"/>
      <c r="KDY41" s="9"/>
      <c r="KDZ41" s="9"/>
      <c r="KEA41" s="9"/>
      <c r="KEB41" s="9"/>
      <c r="KEC41" s="9"/>
      <c r="KED41" s="9"/>
      <c r="KEE41" s="9"/>
      <c r="KEF41" s="9"/>
      <c r="KEG41" s="9"/>
      <c r="KEH41" s="9"/>
      <c r="KEI41" s="9"/>
      <c r="KEJ41" s="9"/>
      <c r="KEK41" s="9"/>
      <c r="KEL41" s="9"/>
      <c r="KEM41" s="9"/>
      <c r="KEN41" s="9"/>
      <c r="KEO41" s="9"/>
      <c r="KEP41" s="9"/>
      <c r="KEQ41" s="9"/>
      <c r="KER41" s="9"/>
      <c r="KES41" s="9"/>
      <c r="KET41" s="9"/>
      <c r="KEU41" s="9"/>
      <c r="KEV41" s="9"/>
      <c r="KEW41" s="9"/>
      <c r="KEX41" s="9"/>
      <c r="KEY41" s="9"/>
      <c r="KEZ41" s="9"/>
      <c r="KFA41" s="9"/>
      <c r="KFB41" s="9"/>
      <c r="KFC41" s="9"/>
      <c r="KFD41" s="9"/>
      <c r="KFE41" s="9"/>
      <c r="KFF41" s="9"/>
      <c r="KFG41" s="9"/>
      <c r="KFH41" s="9"/>
      <c r="KFI41" s="9"/>
      <c r="KFJ41" s="9"/>
      <c r="KFK41" s="9"/>
      <c r="KFL41" s="9"/>
      <c r="KFM41" s="9"/>
      <c r="KFN41" s="9"/>
      <c r="KFO41" s="9"/>
      <c r="KFP41" s="9"/>
      <c r="KFQ41" s="9"/>
      <c r="KFR41" s="9"/>
      <c r="KFS41" s="9"/>
      <c r="KFT41" s="9"/>
      <c r="KFU41" s="9"/>
      <c r="KFV41" s="9"/>
      <c r="KFW41" s="9"/>
      <c r="KFX41" s="9"/>
      <c r="KFY41" s="9"/>
      <c r="KFZ41" s="9"/>
      <c r="KGA41" s="9"/>
      <c r="KGB41" s="9"/>
      <c r="KGC41" s="9"/>
      <c r="KGD41" s="9"/>
      <c r="KGE41" s="9"/>
      <c r="KGF41" s="9"/>
      <c r="KGG41" s="9"/>
      <c r="KGH41" s="9"/>
      <c r="KGI41" s="9"/>
      <c r="KGJ41" s="9"/>
      <c r="KGK41" s="9"/>
      <c r="KGL41" s="9"/>
      <c r="KGM41" s="9"/>
      <c r="KGN41" s="9"/>
      <c r="KGO41" s="9"/>
      <c r="KGP41" s="9"/>
      <c r="KGQ41" s="9"/>
      <c r="KGR41" s="9"/>
      <c r="KGS41" s="9"/>
      <c r="KGT41" s="9"/>
      <c r="KGU41" s="9"/>
      <c r="KGV41" s="9"/>
      <c r="KGW41" s="9"/>
      <c r="KGX41" s="9"/>
      <c r="KGY41" s="9"/>
      <c r="KGZ41" s="9"/>
      <c r="KHA41" s="9"/>
      <c r="KHB41" s="9"/>
      <c r="KHC41" s="9"/>
      <c r="KHD41" s="9"/>
      <c r="KHE41" s="9"/>
      <c r="KHF41" s="9"/>
      <c r="KHG41" s="9"/>
      <c r="KHH41" s="9"/>
      <c r="KHI41" s="9"/>
      <c r="KHJ41" s="9"/>
      <c r="KHK41" s="9"/>
      <c r="KHL41" s="9"/>
      <c r="KHM41" s="9"/>
      <c r="KHN41" s="9"/>
      <c r="KHO41" s="9"/>
      <c r="KHP41" s="9"/>
      <c r="KHQ41" s="9"/>
      <c r="KHR41" s="9"/>
      <c r="KHS41" s="9"/>
      <c r="KHT41" s="9"/>
      <c r="KHU41" s="9"/>
      <c r="KHV41" s="9"/>
      <c r="KHW41" s="9"/>
      <c r="KHX41" s="9"/>
      <c r="KHY41" s="9"/>
      <c r="KHZ41" s="9"/>
      <c r="KIA41" s="9"/>
      <c r="KIB41" s="9"/>
      <c r="KIC41" s="9"/>
      <c r="KID41" s="9"/>
      <c r="KIE41" s="9"/>
      <c r="KIF41" s="9"/>
      <c r="KIG41" s="9"/>
      <c r="KIH41" s="9"/>
      <c r="KII41" s="9"/>
      <c r="KIJ41" s="9"/>
      <c r="KIK41" s="9"/>
      <c r="KIL41" s="9"/>
      <c r="KIM41" s="9"/>
      <c r="KIN41" s="9"/>
      <c r="KIO41" s="9"/>
      <c r="KIP41" s="9"/>
      <c r="KIQ41" s="9"/>
      <c r="KIR41" s="9"/>
      <c r="KIS41" s="9"/>
      <c r="KIT41" s="9"/>
      <c r="KIU41" s="9"/>
      <c r="KIV41" s="9"/>
      <c r="KIW41" s="9"/>
      <c r="KIX41" s="9"/>
      <c r="KIY41" s="9"/>
      <c r="KIZ41" s="9"/>
      <c r="KJA41" s="9"/>
      <c r="KJB41" s="9"/>
      <c r="KJC41" s="9"/>
      <c r="KJD41" s="9"/>
      <c r="KJE41" s="9"/>
      <c r="KJF41" s="9"/>
      <c r="KJG41" s="9"/>
      <c r="KJH41" s="9"/>
      <c r="KJI41" s="9"/>
      <c r="KJJ41" s="9"/>
      <c r="KJK41" s="9"/>
      <c r="KJL41" s="9"/>
      <c r="KJM41" s="9"/>
      <c r="KJN41" s="9"/>
      <c r="KJO41" s="9"/>
      <c r="KJP41" s="9"/>
      <c r="KJQ41" s="9"/>
      <c r="KJR41" s="9"/>
      <c r="KJS41" s="9"/>
      <c r="KJT41" s="9"/>
      <c r="KJU41" s="9"/>
      <c r="KJV41" s="9"/>
      <c r="KJW41" s="9"/>
      <c r="KJX41" s="9"/>
      <c r="KJY41" s="9"/>
      <c r="KJZ41" s="9"/>
      <c r="KKA41" s="9"/>
      <c r="KKB41" s="9"/>
      <c r="KKC41" s="9"/>
      <c r="KKD41" s="9"/>
      <c r="KKE41" s="9"/>
      <c r="KKF41" s="9"/>
      <c r="KKG41" s="9"/>
      <c r="KKH41" s="9"/>
      <c r="KKI41" s="9"/>
      <c r="KKJ41" s="9"/>
      <c r="KKK41" s="9"/>
      <c r="KKL41" s="9"/>
      <c r="KKM41" s="9"/>
      <c r="KKN41" s="9"/>
      <c r="KKO41" s="9"/>
      <c r="KKP41" s="9"/>
      <c r="KKQ41" s="9"/>
      <c r="KKR41" s="9"/>
      <c r="KKS41" s="9"/>
      <c r="KKT41" s="9"/>
      <c r="KKU41" s="9"/>
      <c r="KKV41" s="9"/>
      <c r="KKW41" s="9"/>
      <c r="KKX41" s="9"/>
      <c r="KKY41" s="9"/>
      <c r="KKZ41" s="9"/>
      <c r="KLA41" s="9"/>
      <c r="KLB41" s="9"/>
      <c r="KLC41" s="9"/>
      <c r="KLD41" s="9"/>
      <c r="KLE41" s="9"/>
      <c r="KLF41" s="9"/>
      <c r="KLG41" s="9"/>
      <c r="KLH41" s="9"/>
      <c r="KLI41" s="9"/>
      <c r="KLJ41" s="9"/>
      <c r="KLK41" s="9"/>
      <c r="KLL41" s="9"/>
      <c r="KLM41" s="9"/>
      <c r="KLN41" s="9"/>
      <c r="KLO41" s="9"/>
      <c r="KLP41" s="9"/>
      <c r="KLQ41" s="9"/>
      <c r="KLR41" s="9"/>
      <c r="KLS41" s="9"/>
      <c r="KLT41" s="9"/>
      <c r="KLU41" s="9"/>
      <c r="KLV41" s="9"/>
      <c r="KLW41" s="9"/>
      <c r="KLX41" s="9"/>
      <c r="KLY41" s="9"/>
      <c r="KLZ41" s="9"/>
      <c r="KMA41" s="9"/>
      <c r="KMB41" s="9"/>
      <c r="KMC41" s="9"/>
      <c r="KMD41" s="9"/>
      <c r="KME41" s="9"/>
      <c r="KMF41" s="9"/>
      <c r="KMG41" s="9"/>
      <c r="KMH41" s="9"/>
      <c r="KMI41" s="9"/>
      <c r="KMJ41" s="9"/>
      <c r="KMK41" s="9"/>
      <c r="KML41" s="9"/>
      <c r="KMM41" s="9"/>
      <c r="KMN41" s="9"/>
      <c r="KMO41" s="9"/>
      <c r="KMP41" s="9"/>
      <c r="KMQ41" s="9"/>
      <c r="KMR41" s="9"/>
      <c r="KMS41" s="9"/>
      <c r="KMT41" s="9"/>
      <c r="KMU41" s="9"/>
      <c r="KMV41" s="9"/>
      <c r="KMW41" s="9"/>
      <c r="KMX41" s="9"/>
      <c r="KMY41" s="9"/>
      <c r="KMZ41" s="9"/>
      <c r="KNA41" s="9"/>
      <c r="KNB41" s="9"/>
      <c r="KNC41" s="9"/>
      <c r="KND41" s="9"/>
      <c r="KNE41" s="9"/>
      <c r="KNF41" s="9"/>
      <c r="KNG41" s="9"/>
      <c r="KNH41" s="9"/>
      <c r="KNI41" s="9"/>
      <c r="KNJ41" s="9"/>
      <c r="KNK41" s="9"/>
      <c r="KNL41" s="9"/>
      <c r="KNM41" s="9"/>
      <c r="KNN41" s="9"/>
      <c r="KNO41" s="9"/>
      <c r="KNP41" s="9"/>
      <c r="KNQ41" s="9"/>
      <c r="KNR41" s="9"/>
      <c r="KNS41" s="9"/>
      <c r="KNT41" s="9"/>
      <c r="KNU41" s="9"/>
      <c r="KNV41" s="9"/>
      <c r="KNW41" s="9"/>
      <c r="KNX41" s="9"/>
      <c r="KNY41" s="9"/>
      <c r="KNZ41" s="9"/>
      <c r="KOA41" s="9"/>
      <c r="KOB41" s="9"/>
      <c r="KOC41" s="9"/>
      <c r="KOD41" s="9"/>
      <c r="KOE41" s="9"/>
      <c r="KOF41" s="9"/>
      <c r="KOG41" s="9"/>
      <c r="KOH41" s="9"/>
      <c r="KOI41" s="9"/>
      <c r="KOJ41" s="9"/>
      <c r="KOK41" s="9"/>
      <c r="KOL41" s="9"/>
      <c r="KOM41" s="9"/>
      <c r="KON41" s="9"/>
      <c r="KOO41" s="9"/>
      <c r="KOP41" s="9"/>
      <c r="KOQ41" s="9"/>
      <c r="KOR41" s="9"/>
      <c r="KOS41" s="9"/>
      <c r="KOT41" s="9"/>
      <c r="KOU41" s="9"/>
      <c r="KOV41" s="9"/>
      <c r="KOW41" s="9"/>
      <c r="KOX41" s="9"/>
      <c r="KOY41" s="9"/>
      <c r="KOZ41" s="9"/>
      <c r="KPA41" s="9"/>
      <c r="KPB41" s="9"/>
      <c r="KPC41" s="9"/>
      <c r="KPD41" s="9"/>
      <c r="KPE41" s="9"/>
      <c r="KPF41" s="9"/>
      <c r="KPG41" s="9"/>
      <c r="KPH41" s="9"/>
      <c r="KPI41" s="9"/>
      <c r="KPJ41" s="9"/>
      <c r="KPK41" s="9"/>
      <c r="KPL41" s="9"/>
      <c r="KPM41" s="9"/>
      <c r="KPN41" s="9"/>
      <c r="KPO41" s="9"/>
      <c r="KPP41" s="9"/>
      <c r="KPQ41" s="9"/>
      <c r="KPR41" s="9"/>
      <c r="KPS41" s="9"/>
      <c r="KPT41" s="9"/>
      <c r="KPU41" s="9"/>
      <c r="KPV41" s="9"/>
      <c r="KPW41" s="9"/>
      <c r="KPX41" s="9"/>
      <c r="KPY41" s="9"/>
      <c r="KPZ41" s="9"/>
      <c r="KQA41" s="9"/>
      <c r="KQB41" s="9"/>
      <c r="KQC41" s="9"/>
      <c r="KQD41" s="9"/>
      <c r="KQE41" s="9"/>
      <c r="KQF41" s="9"/>
      <c r="KQG41" s="9"/>
      <c r="KQH41" s="9"/>
      <c r="KQI41" s="9"/>
      <c r="KQJ41" s="9"/>
      <c r="KQK41" s="9"/>
      <c r="KQL41" s="9"/>
      <c r="KQM41" s="9"/>
      <c r="KQN41" s="9"/>
      <c r="KQO41" s="9"/>
      <c r="KQP41" s="9"/>
      <c r="KQQ41" s="9"/>
      <c r="KQR41" s="9"/>
      <c r="KQS41" s="9"/>
      <c r="KQT41" s="9"/>
      <c r="KQU41" s="9"/>
      <c r="KQV41" s="9"/>
      <c r="KQW41" s="9"/>
      <c r="KQX41" s="9"/>
      <c r="KQY41" s="9"/>
      <c r="KQZ41" s="9"/>
      <c r="KRA41" s="9"/>
      <c r="KRB41" s="9"/>
      <c r="KRC41" s="9"/>
      <c r="KRD41" s="9"/>
      <c r="KRE41" s="9"/>
      <c r="KRF41" s="9"/>
      <c r="KRG41" s="9"/>
      <c r="KRH41" s="9"/>
      <c r="KRI41" s="9"/>
      <c r="KRJ41" s="9"/>
      <c r="KRK41" s="9"/>
      <c r="KRL41" s="9"/>
      <c r="KRM41" s="9"/>
      <c r="KRN41" s="9"/>
      <c r="KRO41" s="9"/>
      <c r="KRP41" s="9"/>
      <c r="KRQ41" s="9"/>
      <c r="KRR41" s="9"/>
      <c r="KRS41" s="9"/>
      <c r="KRT41" s="9"/>
      <c r="KRU41" s="9"/>
      <c r="KRV41" s="9"/>
      <c r="KRW41" s="9"/>
      <c r="KRX41" s="9"/>
      <c r="KRY41" s="9"/>
      <c r="KRZ41" s="9"/>
      <c r="KSA41" s="9"/>
      <c r="KSB41" s="9"/>
      <c r="KSC41" s="9"/>
      <c r="KSD41" s="9"/>
      <c r="KSE41" s="9"/>
      <c r="KSF41" s="9"/>
      <c r="KSG41" s="9"/>
      <c r="KSH41" s="9"/>
      <c r="KSI41" s="9"/>
      <c r="KSJ41" s="9"/>
      <c r="KSK41" s="9"/>
      <c r="KSL41" s="9"/>
      <c r="KSM41" s="9"/>
      <c r="KSN41" s="9"/>
      <c r="KSO41" s="9"/>
      <c r="KSP41" s="9"/>
      <c r="KSQ41" s="9"/>
      <c r="KSR41" s="9"/>
      <c r="KSS41" s="9"/>
      <c r="KST41" s="9"/>
      <c r="KSU41" s="9"/>
      <c r="KSV41" s="9"/>
      <c r="KSW41" s="9"/>
      <c r="KSX41" s="9"/>
      <c r="KSY41" s="9"/>
      <c r="KSZ41" s="9"/>
      <c r="KTA41" s="9"/>
      <c r="KTB41" s="9"/>
      <c r="KTC41" s="9"/>
      <c r="KTD41" s="9"/>
      <c r="KTE41" s="9"/>
      <c r="KTF41" s="9"/>
      <c r="KTG41" s="9"/>
      <c r="KTH41" s="9"/>
      <c r="KTI41" s="9"/>
      <c r="KTJ41" s="9"/>
      <c r="KTK41" s="9"/>
      <c r="KTL41" s="9"/>
      <c r="KTM41" s="9"/>
      <c r="KTN41" s="9"/>
      <c r="KTO41" s="9"/>
      <c r="KTP41" s="9"/>
      <c r="KTQ41" s="9"/>
      <c r="KTR41" s="9"/>
      <c r="KTS41" s="9"/>
      <c r="KTT41" s="9"/>
      <c r="KTU41" s="9"/>
      <c r="KTV41" s="9"/>
      <c r="KTW41" s="9"/>
      <c r="KTX41" s="9"/>
      <c r="KTY41" s="9"/>
      <c r="KTZ41" s="9"/>
      <c r="KUA41" s="9"/>
      <c r="KUB41" s="9"/>
      <c r="KUC41" s="9"/>
      <c r="KUD41" s="9"/>
      <c r="KUE41" s="9"/>
      <c r="KUF41" s="9"/>
      <c r="KUG41" s="9"/>
      <c r="KUH41" s="9"/>
      <c r="KUI41" s="9"/>
      <c r="KUJ41" s="9"/>
      <c r="KUK41" s="9"/>
      <c r="KUL41" s="9"/>
      <c r="KUM41" s="9"/>
      <c r="KUN41" s="9"/>
      <c r="KUO41" s="9"/>
      <c r="KUP41" s="9"/>
      <c r="KUQ41" s="9"/>
      <c r="KUR41" s="9"/>
      <c r="KUS41" s="9"/>
      <c r="KUT41" s="9"/>
      <c r="KUU41" s="9"/>
      <c r="KUV41" s="9"/>
      <c r="KUW41" s="9"/>
      <c r="KUX41" s="9"/>
      <c r="KUY41" s="9"/>
      <c r="KUZ41" s="9"/>
      <c r="KVA41" s="9"/>
      <c r="KVB41" s="9"/>
      <c r="KVC41" s="9"/>
      <c r="KVD41" s="9"/>
      <c r="KVE41" s="9"/>
      <c r="KVF41" s="9"/>
      <c r="KVG41" s="9"/>
      <c r="KVH41" s="9"/>
      <c r="KVI41" s="9"/>
      <c r="KVJ41" s="9"/>
      <c r="KVK41" s="9"/>
      <c r="KVL41" s="9"/>
      <c r="KVM41" s="9"/>
      <c r="KVN41" s="9"/>
      <c r="KVO41" s="9"/>
      <c r="KVP41" s="9"/>
      <c r="KVQ41" s="9"/>
      <c r="KVR41" s="9"/>
      <c r="KVS41" s="9"/>
      <c r="KVT41" s="9"/>
      <c r="KVU41" s="9"/>
      <c r="KVV41" s="9"/>
      <c r="KVW41" s="9"/>
      <c r="KVX41" s="9"/>
      <c r="KVY41" s="9"/>
      <c r="KVZ41" s="9"/>
      <c r="KWA41" s="9"/>
      <c r="KWB41" s="9"/>
      <c r="KWC41" s="9"/>
      <c r="KWD41" s="9"/>
      <c r="KWE41" s="9"/>
      <c r="KWF41" s="9"/>
      <c r="KWG41" s="9"/>
      <c r="KWH41" s="9"/>
      <c r="KWI41" s="9"/>
      <c r="KWJ41" s="9"/>
      <c r="KWK41" s="9"/>
      <c r="KWL41" s="9"/>
      <c r="KWM41" s="9"/>
      <c r="KWN41" s="9"/>
      <c r="KWO41" s="9"/>
      <c r="KWP41" s="9"/>
      <c r="KWQ41" s="9"/>
      <c r="KWR41" s="9"/>
      <c r="KWS41" s="9"/>
      <c r="KWT41" s="9"/>
      <c r="KWU41" s="9"/>
      <c r="KWV41" s="9"/>
      <c r="KWW41" s="9"/>
      <c r="KWX41" s="9"/>
      <c r="KWY41" s="9"/>
      <c r="KWZ41" s="9"/>
      <c r="KXA41" s="9"/>
      <c r="KXB41" s="9"/>
      <c r="KXC41" s="9"/>
      <c r="KXD41" s="9"/>
      <c r="KXE41" s="9"/>
      <c r="KXF41" s="9"/>
      <c r="KXG41" s="9"/>
      <c r="KXH41" s="9"/>
      <c r="KXI41" s="9"/>
      <c r="KXJ41" s="9"/>
      <c r="KXK41" s="9"/>
      <c r="KXL41" s="9"/>
      <c r="KXM41" s="9"/>
      <c r="KXN41" s="9"/>
      <c r="KXO41" s="9"/>
      <c r="KXP41" s="9"/>
      <c r="KXQ41" s="9"/>
      <c r="KXR41" s="9"/>
      <c r="KXS41" s="9"/>
      <c r="KXT41" s="9"/>
      <c r="KXU41" s="9"/>
      <c r="KXV41" s="9"/>
      <c r="KXW41" s="9"/>
      <c r="KXX41" s="9"/>
      <c r="KXY41" s="9"/>
      <c r="KXZ41" s="9"/>
      <c r="KYA41" s="9"/>
      <c r="KYB41" s="9"/>
      <c r="KYC41" s="9"/>
      <c r="KYD41" s="9"/>
      <c r="KYE41" s="9"/>
      <c r="KYF41" s="9"/>
      <c r="KYG41" s="9"/>
      <c r="KYH41" s="9"/>
      <c r="KYI41" s="9"/>
      <c r="KYJ41" s="9"/>
      <c r="KYK41" s="9"/>
      <c r="KYL41" s="9"/>
      <c r="KYM41" s="9"/>
      <c r="KYN41" s="9"/>
      <c r="KYO41" s="9"/>
      <c r="KYP41" s="9"/>
      <c r="KYQ41" s="9"/>
      <c r="KYR41" s="9"/>
      <c r="KYS41" s="9"/>
      <c r="KYT41" s="9"/>
      <c r="KYU41" s="9"/>
      <c r="KYV41" s="9"/>
      <c r="KYW41" s="9"/>
      <c r="KYX41" s="9"/>
      <c r="KYY41" s="9"/>
      <c r="KYZ41" s="9"/>
      <c r="KZA41" s="9"/>
      <c r="KZB41" s="9"/>
      <c r="KZC41" s="9"/>
      <c r="KZD41" s="9"/>
      <c r="KZE41" s="9"/>
      <c r="KZF41" s="9"/>
      <c r="KZG41" s="9"/>
      <c r="KZH41" s="9"/>
      <c r="KZI41" s="9"/>
      <c r="KZJ41" s="9"/>
      <c r="KZK41" s="9"/>
      <c r="KZL41" s="9"/>
      <c r="KZM41" s="9"/>
      <c r="KZN41" s="9"/>
      <c r="KZO41" s="9"/>
      <c r="KZP41" s="9"/>
      <c r="KZQ41" s="9"/>
      <c r="KZR41" s="9"/>
      <c r="KZS41" s="9"/>
      <c r="KZT41" s="9"/>
      <c r="KZU41" s="9"/>
      <c r="KZV41" s="9"/>
      <c r="KZW41" s="9"/>
      <c r="KZX41" s="9"/>
      <c r="KZY41" s="9"/>
      <c r="KZZ41" s="9"/>
      <c r="LAA41" s="9"/>
      <c r="LAB41" s="9"/>
      <c r="LAC41" s="9"/>
      <c r="LAD41" s="9"/>
      <c r="LAE41" s="9"/>
      <c r="LAF41" s="9"/>
      <c r="LAG41" s="9"/>
      <c r="LAH41" s="9"/>
      <c r="LAI41" s="9"/>
      <c r="LAJ41" s="9"/>
      <c r="LAK41" s="9"/>
      <c r="LAL41" s="9"/>
      <c r="LAM41" s="9"/>
      <c r="LAN41" s="9"/>
      <c r="LAO41" s="9"/>
      <c r="LAP41" s="9"/>
      <c r="LAQ41" s="9"/>
      <c r="LAR41" s="9"/>
      <c r="LAS41" s="9"/>
      <c r="LAT41" s="9"/>
      <c r="LAU41" s="9"/>
      <c r="LAV41" s="9"/>
      <c r="LAW41" s="9"/>
      <c r="LAX41" s="9"/>
      <c r="LAY41" s="9"/>
      <c r="LAZ41" s="9"/>
      <c r="LBA41" s="9"/>
      <c r="LBB41" s="9"/>
      <c r="LBC41" s="9"/>
      <c r="LBD41" s="9"/>
      <c r="LBE41" s="9"/>
      <c r="LBF41" s="9"/>
      <c r="LBG41" s="9"/>
      <c r="LBH41" s="9"/>
      <c r="LBI41" s="9"/>
      <c r="LBJ41" s="9"/>
      <c r="LBK41" s="9"/>
      <c r="LBL41" s="9"/>
      <c r="LBM41" s="9"/>
      <c r="LBN41" s="9"/>
      <c r="LBO41" s="9"/>
      <c r="LBP41" s="9"/>
      <c r="LBQ41" s="9"/>
      <c r="LBR41" s="9"/>
      <c r="LBS41" s="9"/>
      <c r="LBT41" s="9"/>
      <c r="LBU41" s="9"/>
      <c r="LBV41" s="9"/>
      <c r="LBW41" s="9"/>
      <c r="LBX41" s="9"/>
      <c r="LBY41" s="9"/>
      <c r="LBZ41" s="9"/>
      <c r="LCA41" s="9"/>
      <c r="LCB41" s="9"/>
      <c r="LCC41" s="9"/>
      <c r="LCD41" s="9"/>
      <c r="LCE41" s="9"/>
      <c r="LCF41" s="9"/>
      <c r="LCG41" s="9"/>
      <c r="LCH41" s="9"/>
      <c r="LCI41" s="9"/>
      <c r="LCJ41" s="9"/>
      <c r="LCK41" s="9"/>
      <c r="LCL41" s="9"/>
      <c r="LCM41" s="9"/>
      <c r="LCN41" s="9"/>
      <c r="LCO41" s="9"/>
      <c r="LCP41" s="9"/>
      <c r="LCQ41" s="9"/>
      <c r="LCR41" s="9"/>
      <c r="LCS41" s="9"/>
      <c r="LCT41" s="9"/>
      <c r="LCU41" s="9"/>
      <c r="LCV41" s="9"/>
      <c r="LCW41" s="9"/>
      <c r="LCX41" s="9"/>
      <c r="LCY41" s="9"/>
      <c r="LCZ41" s="9"/>
      <c r="LDA41" s="9"/>
      <c r="LDB41" s="9"/>
      <c r="LDC41" s="9"/>
      <c r="LDD41" s="9"/>
      <c r="LDE41" s="9"/>
      <c r="LDF41" s="9"/>
      <c r="LDG41" s="9"/>
      <c r="LDH41" s="9"/>
      <c r="LDI41" s="9"/>
      <c r="LDJ41" s="9"/>
      <c r="LDK41" s="9"/>
      <c r="LDL41" s="9"/>
      <c r="LDM41" s="9"/>
      <c r="LDN41" s="9"/>
      <c r="LDO41" s="9"/>
      <c r="LDP41" s="9"/>
      <c r="LDQ41" s="9"/>
      <c r="LDR41" s="9"/>
      <c r="LDS41" s="9"/>
      <c r="LDT41" s="9"/>
      <c r="LDU41" s="9"/>
      <c r="LDV41" s="9"/>
      <c r="LDW41" s="9"/>
      <c r="LDX41" s="9"/>
      <c r="LDY41" s="9"/>
      <c r="LDZ41" s="9"/>
      <c r="LEA41" s="9"/>
      <c r="LEB41" s="9"/>
      <c r="LEC41" s="9"/>
      <c r="LED41" s="9"/>
      <c r="LEE41" s="9"/>
      <c r="LEF41" s="9"/>
      <c r="LEG41" s="9"/>
      <c r="LEH41" s="9"/>
      <c r="LEI41" s="9"/>
      <c r="LEJ41" s="9"/>
      <c r="LEK41" s="9"/>
      <c r="LEL41" s="9"/>
      <c r="LEM41" s="9"/>
      <c r="LEN41" s="9"/>
      <c r="LEO41" s="9"/>
      <c r="LEP41" s="9"/>
      <c r="LEQ41" s="9"/>
      <c r="LER41" s="9"/>
      <c r="LES41" s="9"/>
      <c r="LET41" s="9"/>
      <c r="LEU41" s="9"/>
      <c r="LEV41" s="9"/>
      <c r="LEW41" s="9"/>
      <c r="LEX41" s="9"/>
      <c r="LEY41" s="9"/>
      <c r="LEZ41" s="9"/>
      <c r="LFA41" s="9"/>
      <c r="LFB41" s="9"/>
      <c r="LFC41" s="9"/>
      <c r="LFD41" s="9"/>
      <c r="LFE41" s="9"/>
      <c r="LFF41" s="9"/>
      <c r="LFG41" s="9"/>
      <c r="LFH41" s="9"/>
      <c r="LFI41" s="9"/>
      <c r="LFJ41" s="9"/>
      <c r="LFK41" s="9"/>
      <c r="LFL41" s="9"/>
      <c r="LFM41" s="9"/>
      <c r="LFN41" s="9"/>
      <c r="LFO41" s="9"/>
      <c r="LFP41" s="9"/>
      <c r="LFQ41" s="9"/>
      <c r="LFR41" s="9"/>
      <c r="LFS41" s="9"/>
      <c r="LFT41" s="9"/>
      <c r="LFU41" s="9"/>
      <c r="LFV41" s="9"/>
      <c r="LFW41" s="9"/>
      <c r="LFX41" s="9"/>
      <c r="LFY41" s="9"/>
      <c r="LFZ41" s="9"/>
      <c r="LGA41" s="9"/>
      <c r="LGB41" s="9"/>
      <c r="LGC41" s="9"/>
      <c r="LGD41" s="9"/>
      <c r="LGE41" s="9"/>
      <c r="LGF41" s="9"/>
      <c r="LGG41" s="9"/>
      <c r="LGH41" s="9"/>
      <c r="LGI41" s="9"/>
      <c r="LGJ41" s="9"/>
      <c r="LGK41" s="9"/>
      <c r="LGL41" s="9"/>
      <c r="LGM41" s="9"/>
      <c r="LGN41" s="9"/>
      <c r="LGO41" s="9"/>
      <c r="LGP41" s="9"/>
      <c r="LGQ41" s="9"/>
      <c r="LGR41" s="9"/>
      <c r="LGS41" s="9"/>
      <c r="LGT41" s="9"/>
      <c r="LGU41" s="9"/>
      <c r="LGV41" s="9"/>
      <c r="LGW41" s="9"/>
      <c r="LGX41" s="9"/>
      <c r="LGY41" s="9"/>
      <c r="LGZ41" s="9"/>
      <c r="LHA41" s="9"/>
      <c r="LHB41" s="9"/>
      <c r="LHC41" s="9"/>
      <c r="LHD41" s="9"/>
      <c r="LHE41" s="9"/>
      <c r="LHF41" s="9"/>
      <c r="LHG41" s="9"/>
      <c r="LHH41" s="9"/>
      <c r="LHI41" s="9"/>
      <c r="LHJ41" s="9"/>
      <c r="LHK41" s="9"/>
      <c r="LHL41" s="9"/>
      <c r="LHM41" s="9"/>
      <c r="LHN41" s="9"/>
      <c r="LHO41" s="9"/>
      <c r="LHP41" s="9"/>
      <c r="LHQ41" s="9"/>
      <c r="LHR41" s="9"/>
      <c r="LHS41" s="9"/>
      <c r="LHT41" s="9"/>
      <c r="LHU41" s="9"/>
      <c r="LHV41" s="9"/>
      <c r="LHW41" s="9"/>
      <c r="LHX41" s="9"/>
      <c r="LHY41" s="9"/>
      <c r="LHZ41" s="9"/>
      <c r="LIA41" s="9"/>
      <c r="LIB41" s="9"/>
      <c r="LIC41" s="9"/>
      <c r="LID41" s="9"/>
      <c r="LIE41" s="9"/>
      <c r="LIF41" s="9"/>
      <c r="LIG41" s="9"/>
      <c r="LIH41" s="9"/>
      <c r="LII41" s="9"/>
      <c r="LIJ41" s="9"/>
      <c r="LIK41" s="9"/>
      <c r="LIL41" s="9"/>
      <c r="LIM41" s="9"/>
      <c r="LIN41" s="9"/>
      <c r="LIO41" s="9"/>
      <c r="LIP41" s="9"/>
      <c r="LIQ41" s="9"/>
      <c r="LIR41" s="9"/>
      <c r="LIS41" s="9"/>
      <c r="LIT41" s="9"/>
      <c r="LIU41" s="9"/>
      <c r="LIV41" s="9"/>
      <c r="LIW41" s="9"/>
      <c r="LIX41" s="9"/>
      <c r="LIY41" s="9"/>
      <c r="LIZ41" s="9"/>
      <c r="LJA41" s="9"/>
      <c r="LJB41" s="9"/>
      <c r="LJC41" s="9"/>
      <c r="LJD41" s="9"/>
      <c r="LJE41" s="9"/>
      <c r="LJF41" s="9"/>
      <c r="LJG41" s="9"/>
      <c r="LJH41" s="9"/>
      <c r="LJI41" s="9"/>
      <c r="LJJ41" s="9"/>
      <c r="LJK41" s="9"/>
      <c r="LJL41" s="9"/>
      <c r="LJM41" s="9"/>
      <c r="LJN41" s="9"/>
      <c r="LJO41" s="9"/>
      <c r="LJP41" s="9"/>
      <c r="LJQ41" s="9"/>
      <c r="LJR41" s="9"/>
      <c r="LJS41" s="9"/>
      <c r="LJT41" s="9"/>
      <c r="LJU41" s="9"/>
      <c r="LJV41" s="9"/>
      <c r="LJW41" s="9"/>
      <c r="LJX41" s="9"/>
      <c r="LJY41" s="9"/>
      <c r="LJZ41" s="9"/>
      <c r="LKA41" s="9"/>
      <c r="LKB41" s="9"/>
      <c r="LKC41" s="9"/>
      <c r="LKD41" s="9"/>
      <c r="LKE41" s="9"/>
      <c r="LKF41" s="9"/>
      <c r="LKG41" s="9"/>
      <c r="LKH41" s="9"/>
      <c r="LKI41" s="9"/>
      <c r="LKJ41" s="9"/>
      <c r="LKK41" s="9"/>
      <c r="LKL41" s="9"/>
      <c r="LKM41" s="9"/>
      <c r="LKN41" s="9"/>
      <c r="LKO41" s="9"/>
      <c r="LKP41" s="9"/>
      <c r="LKQ41" s="9"/>
      <c r="LKR41" s="9"/>
      <c r="LKS41" s="9"/>
      <c r="LKT41" s="9"/>
      <c r="LKU41" s="9"/>
      <c r="LKV41" s="9"/>
      <c r="LKW41" s="9"/>
      <c r="LKX41" s="9"/>
      <c r="LKY41" s="9"/>
      <c r="LKZ41" s="9"/>
      <c r="LLA41" s="9"/>
      <c r="LLB41" s="9"/>
      <c r="LLC41" s="9"/>
      <c r="LLD41" s="9"/>
      <c r="LLE41" s="9"/>
      <c r="LLF41" s="9"/>
      <c r="LLG41" s="9"/>
      <c r="LLH41" s="9"/>
      <c r="LLI41" s="9"/>
      <c r="LLJ41" s="9"/>
      <c r="LLK41" s="9"/>
      <c r="LLL41" s="9"/>
      <c r="LLM41" s="9"/>
      <c r="LLN41" s="9"/>
      <c r="LLO41" s="9"/>
      <c r="LLP41" s="9"/>
      <c r="LLQ41" s="9"/>
      <c r="LLR41" s="9"/>
      <c r="LLS41" s="9"/>
      <c r="LLT41" s="9"/>
      <c r="LLU41" s="9"/>
      <c r="LLV41" s="9"/>
      <c r="LLW41" s="9"/>
      <c r="LLX41" s="9"/>
      <c r="LLY41" s="9"/>
      <c r="LLZ41" s="9"/>
      <c r="LMA41" s="9"/>
      <c r="LMB41" s="9"/>
      <c r="LMC41" s="9"/>
      <c r="LMD41" s="9"/>
      <c r="LME41" s="9"/>
      <c r="LMF41" s="9"/>
      <c r="LMG41" s="9"/>
      <c r="LMH41" s="9"/>
      <c r="LMI41" s="9"/>
      <c r="LMJ41" s="9"/>
      <c r="LMK41" s="9"/>
      <c r="LML41" s="9"/>
      <c r="LMM41" s="9"/>
      <c r="LMN41" s="9"/>
      <c r="LMO41" s="9"/>
      <c r="LMP41" s="9"/>
      <c r="LMQ41" s="9"/>
      <c r="LMR41" s="9"/>
      <c r="LMS41" s="9"/>
      <c r="LMT41" s="9"/>
      <c r="LMU41" s="9"/>
      <c r="LMV41" s="9"/>
      <c r="LMW41" s="9"/>
      <c r="LMX41" s="9"/>
      <c r="LMY41" s="9"/>
      <c r="LMZ41" s="9"/>
      <c r="LNA41" s="9"/>
      <c r="LNB41" s="9"/>
      <c r="LNC41" s="9"/>
      <c r="LND41" s="9"/>
      <c r="LNE41" s="9"/>
      <c r="LNF41" s="9"/>
      <c r="LNG41" s="9"/>
      <c r="LNH41" s="9"/>
      <c r="LNI41" s="9"/>
      <c r="LNJ41" s="9"/>
      <c r="LNK41" s="9"/>
      <c r="LNL41" s="9"/>
      <c r="LNM41" s="9"/>
      <c r="LNN41" s="9"/>
      <c r="LNO41" s="9"/>
      <c r="LNP41" s="9"/>
      <c r="LNQ41" s="9"/>
      <c r="LNR41" s="9"/>
      <c r="LNS41" s="9"/>
      <c r="LNT41" s="9"/>
      <c r="LNU41" s="9"/>
      <c r="LNV41" s="9"/>
      <c r="LNW41" s="9"/>
      <c r="LNX41" s="9"/>
      <c r="LNY41" s="9"/>
      <c r="LNZ41" s="9"/>
      <c r="LOA41" s="9"/>
      <c r="LOB41" s="9"/>
      <c r="LOC41" s="9"/>
      <c r="LOD41" s="9"/>
      <c r="LOE41" s="9"/>
      <c r="LOF41" s="9"/>
      <c r="LOG41" s="9"/>
      <c r="LOH41" s="9"/>
      <c r="LOI41" s="9"/>
      <c r="LOJ41" s="9"/>
      <c r="LOK41" s="9"/>
      <c r="LOL41" s="9"/>
      <c r="LOM41" s="9"/>
      <c r="LON41" s="9"/>
      <c r="LOO41" s="9"/>
      <c r="LOP41" s="9"/>
      <c r="LOQ41" s="9"/>
      <c r="LOR41" s="9"/>
      <c r="LOS41" s="9"/>
      <c r="LOT41" s="9"/>
      <c r="LOU41" s="9"/>
      <c r="LOV41" s="9"/>
      <c r="LOW41" s="9"/>
      <c r="LOX41" s="9"/>
      <c r="LOY41" s="9"/>
      <c r="LOZ41" s="9"/>
      <c r="LPA41" s="9"/>
      <c r="LPB41" s="9"/>
      <c r="LPC41" s="9"/>
      <c r="LPD41" s="9"/>
      <c r="LPE41" s="9"/>
      <c r="LPF41" s="9"/>
      <c r="LPG41" s="9"/>
      <c r="LPH41" s="9"/>
      <c r="LPI41" s="9"/>
      <c r="LPJ41" s="9"/>
      <c r="LPK41" s="9"/>
      <c r="LPL41" s="9"/>
      <c r="LPM41" s="9"/>
      <c r="LPN41" s="9"/>
      <c r="LPO41" s="9"/>
      <c r="LPP41" s="9"/>
      <c r="LPQ41" s="9"/>
      <c r="LPR41" s="9"/>
      <c r="LPS41" s="9"/>
      <c r="LPT41" s="9"/>
      <c r="LPU41" s="9"/>
      <c r="LPV41" s="9"/>
      <c r="LPW41" s="9"/>
      <c r="LPX41" s="9"/>
      <c r="LPY41" s="9"/>
      <c r="LPZ41" s="9"/>
      <c r="LQA41" s="9"/>
      <c r="LQB41" s="9"/>
      <c r="LQC41" s="9"/>
      <c r="LQD41" s="9"/>
      <c r="LQE41" s="9"/>
      <c r="LQF41" s="9"/>
      <c r="LQG41" s="9"/>
      <c r="LQH41" s="9"/>
      <c r="LQI41" s="9"/>
      <c r="LQJ41" s="9"/>
      <c r="LQK41" s="9"/>
      <c r="LQL41" s="9"/>
      <c r="LQM41" s="9"/>
      <c r="LQN41" s="9"/>
      <c r="LQO41" s="9"/>
      <c r="LQP41" s="9"/>
      <c r="LQQ41" s="9"/>
      <c r="LQR41" s="9"/>
      <c r="LQS41" s="9"/>
      <c r="LQT41" s="9"/>
      <c r="LQU41" s="9"/>
      <c r="LQV41" s="9"/>
      <c r="LQW41" s="9"/>
      <c r="LQX41" s="9"/>
      <c r="LQY41" s="9"/>
      <c r="LQZ41" s="9"/>
      <c r="LRA41" s="9"/>
      <c r="LRB41" s="9"/>
      <c r="LRC41" s="9"/>
      <c r="LRD41" s="9"/>
      <c r="LRE41" s="9"/>
      <c r="LRF41" s="9"/>
      <c r="LRG41" s="9"/>
      <c r="LRH41" s="9"/>
      <c r="LRI41" s="9"/>
      <c r="LRJ41" s="9"/>
      <c r="LRK41" s="9"/>
      <c r="LRL41" s="9"/>
      <c r="LRM41" s="9"/>
      <c r="LRN41" s="9"/>
      <c r="LRO41" s="9"/>
      <c r="LRP41" s="9"/>
      <c r="LRQ41" s="9"/>
      <c r="LRR41" s="9"/>
      <c r="LRS41" s="9"/>
      <c r="LRT41" s="9"/>
      <c r="LRU41" s="9"/>
      <c r="LRV41" s="9"/>
      <c r="LRW41" s="9"/>
      <c r="LRX41" s="9"/>
      <c r="LRY41" s="9"/>
      <c r="LRZ41" s="9"/>
      <c r="LSA41" s="9"/>
      <c r="LSB41" s="9"/>
      <c r="LSC41" s="9"/>
      <c r="LSD41" s="9"/>
      <c r="LSE41" s="9"/>
      <c r="LSF41" s="9"/>
      <c r="LSG41" s="9"/>
      <c r="LSH41" s="9"/>
      <c r="LSI41" s="9"/>
      <c r="LSJ41" s="9"/>
      <c r="LSK41" s="9"/>
      <c r="LSL41" s="9"/>
      <c r="LSM41" s="9"/>
      <c r="LSN41" s="9"/>
      <c r="LSO41" s="9"/>
      <c r="LSP41" s="9"/>
      <c r="LSQ41" s="9"/>
      <c r="LSR41" s="9"/>
      <c r="LSS41" s="9"/>
      <c r="LST41" s="9"/>
      <c r="LSU41" s="9"/>
      <c r="LSV41" s="9"/>
      <c r="LSW41" s="9"/>
      <c r="LSX41" s="9"/>
      <c r="LSY41" s="9"/>
      <c r="LSZ41" s="9"/>
      <c r="LTA41" s="9"/>
      <c r="LTB41" s="9"/>
      <c r="LTC41" s="9"/>
      <c r="LTD41" s="9"/>
      <c r="LTE41" s="9"/>
      <c r="LTF41" s="9"/>
      <c r="LTG41" s="9"/>
      <c r="LTH41" s="9"/>
      <c r="LTI41" s="9"/>
      <c r="LTJ41" s="9"/>
      <c r="LTK41" s="9"/>
      <c r="LTL41" s="9"/>
      <c r="LTM41" s="9"/>
      <c r="LTN41" s="9"/>
      <c r="LTO41" s="9"/>
      <c r="LTP41" s="9"/>
      <c r="LTQ41" s="9"/>
      <c r="LTR41" s="9"/>
      <c r="LTS41" s="9"/>
      <c r="LTT41" s="9"/>
      <c r="LTU41" s="9"/>
      <c r="LTV41" s="9"/>
      <c r="LTW41" s="9"/>
      <c r="LTX41" s="9"/>
      <c r="LTY41" s="9"/>
      <c r="LTZ41" s="9"/>
      <c r="LUA41" s="9"/>
      <c r="LUB41" s="9"/>
      <c r="LUC41" s="9"/>
      <c r="LUD41" s="9"/>
      <c r="LUE41" s="9"/>
      <c r="LUF41" s="9"/>
      <c r="LUG41" s="9"/>
      <c r="LUH41" s="9"/>
      <c r="LUI41" s="9"/>
      <c r="LUJ41" s="9"/>
      <c r="LUK41" s="9"/>
      <c r="LUL41" s="9"/>
      <c r="LUM41" s="9"/>
      <c r="LUN41" s="9"/>
      <c r="LUO41" s="9"/>
      <c r="LUP41" s="9"/>
      <c r="LUQ41" s="9"/>
      <c r="LUR41" s="9"/>
      <c r="LUS41" s="9"/>
      <c r="LUT41" s="9"/>
      <c r="LUU41" s="9"/>
      <c r="LUV41" s="9"/>
      <c r="LUW41" s="9"/>
      <c r="LUX41" s="9"/>
      <c r="LUY41" s="9"/>
      <c r="LUZ41" s="9"/>
      <c r="LVA41" s="9"/>
      <c r="LVB41" s="9"/>
      <c r="LVC41" s="9"/>
      <c r="LVD41" s="9"/>
      <c r="LVE41" s="9"/>
      <c r="LVF41" s="9"/>
      <c r="LVG41" s="9"/>
      <c r="LVH41" s="9"/>
      <c r="LVI41" s="9"/>
      <c r="LVJ41" s="9"/>
      <c r="LVK41" s="9"/>
      <c r="LVL41" s="9"/>
      <c r="LVM41" s="9"/>
      <c r="LVN41" s="9"/>
      <c r="LVO41" s="9"/>
      <c r="LVP41" s="9"/>
      <c r="LVQ41" s="9"/>
      <c r="LVR41" s="9"/>
      <c r="LVS41" s="9"/>
      <c r="LVT41" s="9"/>
      <c r="LVU41" s="9"/>
      <c r="LVV41" s="9"/>
      <c r="LVW41" s="9"/>
      <c r="LVX41" s="9"/>
      <c r="LVY41" s="9"/>
      <c r="LVZ41" s="9"/>
      <c r="LWA41" s="9"/>
      <c r="LWB41" s="9"/>
      <c r="LWC41" s="9"/>
      <c r="LWD41" s="9"/>
      <c r="LWE41" s="9"/>
      <c r="LWF41" s="9"/>
      <c r="LWG41" s="9"/>
      <c r="LWH41" s="9"/>
      <c r="LWI41" s="9"/>
      <c r="LWJ41" s="9"/>
      <c r="LWK41" s="9"/>
      <c r="LWL41" s="9"/>
      <c r="LWM41" s="9"/>
      <c r="LWN41" s="9"/>
      <c r="LWO41" s="9"/>
      <c r="LWP41" s="9"/>
      <c r="LWQ41" s="9"/>
      <c r="LWR41" s="9"/>
      <c r="LWS41" s="9"/>
      <c r="LWT41" s="9"/>
      <c r="LWU41" s="9"/>
      <c r="LWV41" s="9"/>
      <c r="LWW41" s="9"/>
      <c r="LWX41" s="9"/>
      <c r="LWY41" s="9"/>
      <c r="LWZ41" s="9"/>
      <c r="LXA41" s="9"/>
      <c r="LXB41" s="9"/>
      <c r="LXC41" s="9"/>
      <c r="LXD41" s="9"/>
      <c r="LXE41" s="9"/>
      <c r="LXF41" s="9"/>
      <c r="LXG41" s="9"/>
      <c r="LXH41" s="9"/>
      <c r="LXI41" s="9"/>
      <c r="LXJ41" s="9"/>
      <c r="LXK41" s="9"/>
      <c r="LXL41" s="9"/>
      <c r="LXM41" s="9"/>
      <c r="LXN41" s="9"/>
      <c r="LXO41" s="9"/>
      <c r="LXP41" s="9"/>
      <c r="LXQ41" s="9"/>
      <c r="LXR41" s="9"/>
      <c r="LXS41" s="9"/>
      <c r="LXT41" s="9"/>
      <c r="LXU41" s="9"/>
      <c r="LXV41" s="9"/>
      <c r="LXW41" s="9"/>
      <c r="LXX41" s="9"/>
      <c r="LXY41" s="9"/>
      <c r="LXZ41" s="9"/>
      <c r="LYA41" s="9"/>
      <c r="LYB41" s="9"/>
      <c r="LYC41" s="9"/>
      <c r="LYD41" s="9"/>
      <c r="LYE41" s="9"/>
      <c r="LYF41" s="9"/>
      <c r="LYG41" s="9"/>
      <c r="LYH41" s="9"/>
      <c r="LYI41" s="9"/>
      <c r="LYJ41" s="9"/>
      <c r="LYK41" s="9"/>
      <c r="LYL41" s="9"/>
      <c r="LYM41" s="9"/>
      <c r="LYN41" s="9"/>
      <c r="LYO41" s="9"/>
      <c r="LYP41" s="9"/>
      <c r="LYQ41" s="9"/>
      <c r="LYR41" s="9"/>
      <c r="LYS41" s="9"/>
      <c r="LYT41" s="9"/>
      <c r="LYU41" s="9"/>
      <c r="LYV41" s="9"/>
      <c r="LYW41" s="9"/>
      <c r="LYX41" s="9"/>
      <c r="LYY41" s="9"/>
      <c r="LYZ41" s="9"/>
      <c r="LZA41" s="9"/>
      <c r="LZB41" s="9"/>
      <c r="LZC41" s="9"/>
      <c r="LZD41" s="9"/>
      <c r="LZE41" s="9"/>
      <c r="LZF41" s="9"/>
      <c r="LZG41" s="9"/>
      <c r="LZH41" s="9"/>
      <c r="LZI41" s="9"/>
      <c r="LZJ41" s="9"/>
      <c r="LZK41" s="9"/>
      <c r="LZL41" s="9"/>
      <c r="LZM41" s="9"/>
      <c r="LZN41" s="9"/>
      <c r="LZO41" s="9"/>
      <c r="LZP41" s="9"/>
      <c r="LZQ41" s="9"/>
      <c r="LZR41" s="9"/>
      <c r="LZS41" s="9"/>
      <c r="LZT41" s="9"/>
      <c r="LZU41" s="9"/>
      <c r="LZV41" s="9"/>
      <c r="LZW41" s="9"/>
      <c r="LZX41" s="9"/>
      <c r="LZY41" s="9"/>
      <c r="LZZ41" s="9"/>
      <c r="MAA41" s="9"/>
      <c r="MAB41" s="9"/>
      <c r="MAC41" s="9"/>
      <c r="MAD41" s="9"/>
      <c r="MAE41" s="9"/>
      <c r="MAF41" s="9"/>
      <c r="MAG41" s="9"/>
      <c r="MAH41" s="9"/>
      <c r="MAI41" s="9"/>
      <c r="MAJ41" s="9"/>
      <c r="MAK41" s="9"/>
      <c r="MAL41" s="9"/>
      <c r="MAM41" s="9"/>
      <c r="MAN41" s="9"/>
      <c r="MAO41" s="9"/>
      <c r="MAP41" s="9"/>
      <c r="MAQ41" s="9"/>
      <c r="MAR41" s="9"/>
      <c r="MAS41" s="9"/>
      <c r="MAT41" s="9"/>
      <c r="MAU41" s="9"/>
      <c r="MAV41" s="9"/>
      <c r="MAW41" s="9"/>
      <c r="MAX41" s="9"/>
      <c r="MAY41" s="9"/>
      <c r="MAZ41" s="9"/>
      <c r="MBA41" s="9"/>
      <c r="MBB41" s="9"/>
      <c r="MBC41" s="9"/>
      <c r="MBD41" s="9"/>
      <c r="MBE41" s="9"/>
      <c r="MBF41" s="9"/>
      <c r="MBG41" s="9"/>
      <c r="MBH41" s="9"/>
      <c r="MBI41" s="9"/>
      <c r="MBJ41" s="9"/>
      <c r="MBK41" s="9"/>
      <c r="MBL41" s="9"/>
      <c r="MBM41" s="9"/>
      <c r="MBN41" s="9"/>
      <c r="MBO41" s="9"/>
      <c r="MBP41" s="9"/>
      <c r="MBQ41" s="9"/>
      <c r="MBR41" s="9"/>
      <c r="MBS41" s="9"/>
      <c r="MBT41" s="9"/>
      <c r="MBU41" s="9"/>
      <c r="MBV41" s="9"/>
      <c r="MBW41" s="9"/>
      <c r="MBX41" s="9"/>
      <c r="MBY41" s="9"/>
      <c r="MBZ41" s="9"/>
      <c r="MCA41" s="9"/>
      <c r="MCB41" s="9"/>
      <c r="MCC41" s="9"/>
      <c r="MCD41" s="9"/>
      <c r="MCE41" s="9"/>
      <c r="MCF41" s="9"/>
      <c r="MCG41" s="9"/>
      <c r="MCH41" s="9"/>
      <c r="MCI41" s="9"/>
      <c r="MCJ41" s="9"/>
      <c r="MCK41" s="9"/>
      <c r="MCL41" s="9"/>
      <c r="MCM41" s="9"/>
      <c r="MCN41" s="9"/>
      <c r="MCO41" s="9"/>
      <c r="MCP41" s="9"/>
      <c r="MCQ41" s="9"/>
      <c r="MCR41" s="9"/>
      <c r="MCS41" s="9"/>
      <c r="MCT41" s="9"/>
      <c r="MCU41" s="9"/>
      <c r="MCV41" s="9"/>
      <c r="MCW41" s="9"/>
      <c r="MCX41" s="9"/>
      <c r="MCY41" s="9"/>
      <c r="MCZ41" s="9"/>
      <c r="MDA41" s="9"/>
      <c r="MDB41" s="9"/>
      <c r="MDC41" s="9"/>
      <c r="MDD41" s="9"/>
      <c r="MDE41" s="9"/>
      <c r="MDF41" s="9"/>
      <c r="MDG41" s="9"/>
      <c r="MDH41" s="9"/>
      <c r="MDI41" s="9"/>
      <c r="MDJ41" s="9"/>
      <c r="MDK41" s="9"/>
      <c r="MDL41" s="9"/>
      <c r="MDM41" s="9"/>
      <c r="MDN41" s="9"/>
      <c r="MDO41" s="9"/>
      <c r="MDP41" s="9"/>
      <c r="MDQ41" s="9"/>
      <c r="MDR41" s="9"/>
      <c r="MDS41" s="9"/>
      <c r="MDT41" s="9"/>
      <c r="MDU41" s="9"/>
      <c r="MDV41" s="9"/>
      <c r="MDW41" s="9"/>
      <c r="MDX41" s="9"/>
      <c r="MDY41" s="9"/>
      <c r="MDZ41" s="9"/>
      <c r="MEA41" s="9"/>
      <c r="MEB41" s="9"/>
      <c r="MEC41" s="9"/>
      <c r="MED41" s="9"/>
      <c r="MEE41" s="9"/>
      <c r="MEF41" s="9"/>
      <c r="MEG41" s="9"/>
      <c r="MEH41" s="9"/>
      <c r="MEI41" s="9"/>
      <c r="MEJ41" s="9"/>
      <c r="MEK41" s="9"/>
      <c r="MEL41" s="9"/>
      <c r="MEM41" s="9"/>
      <c r="MEN41" s="9"/>
      <c r="MEO41" s="9"/>
      <c r="MEP41" s="9"/>
      <c r="MEQ41" s="9"/>
      <c r="MER41" s="9"/>
      <c r="MES41" s="9"/>
      <c r="MET41" s="9"/>
      <c r="MEU41" s="9"/>
      <c r="MEV41" s="9"/>
      <c r="MEW41" s="9"/>
      <c r="MEX41" s="9"/>
      <c r="MEY41" s="9"/>
      <c r="MEZ41" s="9"/>
      <c r="MFA41" s="9"/>
      <c r="MFB41" s="9"/>
      <c r="MFC41" s="9"/>
      <c r="MFD41" s="9"/>
      <c r="MFE41" s="9"/>
      <c r="MFF41" s="9"/>
      <c r="MFG41" s="9"/>
      <c r="MFH41" s="9"/>
      <c r="MFI41" s="9"/>
      <c r="MFJ41" s="9"/>
      <c r="MFK41" s="9"/>
      <c r="MFL41" s="9"/>
      <c r="MFM41" s="9"/>
      <c r="MFN41" s="9"/>
      <c r="MFO41" s="9"/>
      <c r="MFP41" s="9"/>
      <c r="MFQ41" s="9"/>
      <c r="MFR41" s="9"/>
      <c r="MFS41" s="9"/>
      <c r="MFT41" s="9"/>
      <c r="MFU41" s="9"/>
      <c r="MFV41" s="9"/>
      <c r="MFW41" s="9"/>
      <c r="MFX41" s="9"/>
      <c r="MFY41" s="9"/>
      <c r="MFZ41" s="9"/>
      <c r="MGA41" s="9"/>
      <c r="MGB41" s="9"/>
      <c r="MGC41" s="9"/>
      <c r="MGD41" s="9"/>
      <c r="MGE41" s="9"/>
      <c r="MGF41" s="9"/>
      <c r="MGG41" s="9"/>
      <c r="MGH41" s="9"/>
      <c r="MGI41" s="9"/>
      <c r="MGJ41" s="9"/>
      <c r="MGK41" s="9"/>
      <c r="MGL41" s="9"/>
      <c r="MGM41" s="9"/>
      <c r="MGN41" s="9"/>
      <c r="MGO41" s="9"/>
      <c r="MGP41" s="9"/>
      <c r="MGQ41" s="9"/>
      <c r="MGR41" s="9"/>
      <c r="MGS41" s="9"/>
      <c r="MGT41" s="9"/>
      <c r="MGU41" s="9"/>
      <c r="MGV41" s="9"/>
      <c r="MGW41" s="9"/>
      <c r="MGX41" s="9"/>
      <c r="MGY41" s="9"/>
      <c r="MGZ41" s="9"/>
      <c r="MHA41" s="9"/>
      <c r="MHB41" s="9"/>
      <c r="MHC41" s="9"/>
      <c r="MHD41" s="9"/>
      <c r="MHE41" s="9"/>
      <c r="MHF41" s="9"/>
      <c r="MHG41" s="9"/>
      <c r="MHH41" s="9"/>
      <c r="MHI41" s="9"/>
      <c r="MHJ41" s="9"/>
      <c r="MHK41" s="9"/>
      <c r="MHL41" s="9"/>
      <c r="MHM41" s="9"/>
      <c r="MHN41" s="9"/>
      <c r="MHO41" s="9"/>
      <c r="MHP41" s="9"/>
      <c r="MHQ41" s="9"/>
      <c r="MHR41" s="9"/>
      <c r="MHS41" s="9"/>
      <c r="MHT41" s="9"/>
      <c r="MHU41" s="9"/>
      <c r="MHV41" s="9"/>
      <c r="MHW41" s="9"/>
      <c r="MHX41" s="9"/>
      <c r="MHY41" s="9"/>
      <c r="MHZ41" s="9"/>
      <c r="MIA41" s="9"/>
      <c r="MIB41" s="9"/>
      <c r="MIC41" s="9"/>
      <c r="MID41" s="9"/>
      <c r="MIE41" s="9"/>
      <c r="MIF41" s="9"/>
      <c r="MIG41" s="9"/>
      <c r="MIH41" s="9"/>
      <c r="MII41" s="9"/>
      <c r="MIJ41" s="9"/>
      <c r="MIK41" s="9"/>
      <c r="MIL41" s="9"/>
      <c r="MIM41" s="9"/>
      <c r="MIN41" s="9"/>
      <c r="MIO41" s="9"/>
      <c r="MIP41" s="9"/>
      <c r="MIQ41" s="9"/>
      <c r="MIR41" s="9"/>
      <c r="MIS41" s="9"/>
      <c r="MIT41" s="9"/>
      <c r="MIU41" s="9"/>
      <c r="MIV41" s="9"/>
      <c r="MIW41" s="9"/>
      <c r="MIX41" s="9"/>
      <c r="MIY41" s="9"/>
      <c r="MIZ41" s="9"/>
      <c r="MJA41" s="9"/>
      <c r="MJB41" s="9"/>
      <c r="MJC41" s="9"/>
      <c r="MJD41" s="9"/>
      <c r="MJE41" s="9"/>
      <c r="MJF41" s="9"/>
      <c r="MJG41" s="9"/>
      <c r="MJH41" s="9"/>
      <c r="MJI41" s="9"/>
      <c r="MJJ41" s="9"/>
      <c r="MJK41" s="9"/>
      <c r="MJL41" s="9"/>
      <c r="MJM41" s="9"/>
      <c r="MJN41" s="9"/>
      <c r="MJO41" s="9"/>
      <c r="MJP41" s="9"/>
      <c r="MJQ41" s="9"/>
      <c r="MJR41" s="9"/>
      <c r="MJS41" s="9"/>
      <c r="MJT41" s="9"/>
      <c r="MJU41" s="9"/>
      <c r="MJV41" s="9"/>
      <c r="MJW41" s="9"/>
      <c r="MJX41" s="9"/>
      <c r="MJY41" s="9"/>
      <c r="MJZ41" s="9"/>
      <c r="MKA41" s="9"/>
      <c r="MKB41" s="9"/>
      <c r="MKC41" s="9"/>
      <c r="MKD41" s="9"/>
      <c r="MKE41" s="9"/>
      <c r="MKF41" s="9"/>
      <c r="MKG41" s="9"/>
      <c r="MKH41" s="9"/>
      <c r="MKI41" s="9"/>
      <c r="MKJ41" s="9"/>
      <c r="MKK41" s="9"/>
      <c r="MKL41" s="9"/>
      <c r="MKM41" s="9"/>
      <c r="MKN41" s="9"/>
      <c r="MKO41" s="9"/>
      <c r="MKP41" s="9"/>
      <c r="MKQ41" s="9"/>
      <c r="MKR41" s="9"/>
      <c r="MKS41" s="9"/>
      <c r="MKT41" s="9"/>
      <c r="MKU41" s="9"/>
      <c r="MKV41" s="9"/>
      <c r="MKW41" s="9"/>
      <c r="MKX41" s="9"/>
      <c r="MKY41" s="9"/>
      <c r="MKZ41" s="9"/>
      <c r="MLA41" s="9"/>
      <c r="MLB41" s="9"/>
      <c r="MLC41" s="9"/>
      <c r="MLD41" s="9"/>
      <c r="MLE41" s="9"/>
      <c r="MLF41" s="9"/>
      <c r="MLG41" s="9"/>
      <c r="MLH41" s="9"/>
      <c r="MLI41" s="9"/>
      <c r="MLJ41" s="9"/>
      <c r="MLK41" s="9"/>
      <c r="MLL41" s="9"/>
      <c r="MLM41" s="9"/>
      <c r="MLN41" s="9"/>
      <c r="MLO41" s="9"/>
      <c r="MLP41" s="9"/>
      <c r="MLQ41" s="9"/>
      <c r="MLR41" s="9"/>
      <c r="MLS41" s="9"/>
      <c r="MLT41" s="9"/>
      <c r="MLU41" s="9"/>
      <c r="MLV41" s="9"/>
      <c r="MLW41" s="9"/>
      <c r="MLX41" s="9"/>
      <c r="MLY41" s="9"/>
      <c r="MLZ41" s="9"/>
      <c r="MMA41" s="9"/>
      <c r="MMB41" s="9"/>
      <c r="MMC41" s="9"/>
      <c r="MMD41" s="9"/>
      <c r="MME41" s="9"/>
      <c r="MMF41" s="9"/>
      <c r="MMG41" s="9"/>
      <c r="MMH41" s="9"/>
      <c r="MMI41" s="9"/>
      <c r="MMJ41" s="9"/>
      <c r="MMK41" s="9"/>
      <c r="MML41" s="9"/>
      <c r="MMM41" s="9"/>
      <c r="MMN41" s="9"/>
      <c r="MMO41" s="9"/>
      <c r="MMP41" s="9"/>
      <c r="MMQ41" s="9"/>
      <c r="MMR41" s="9"/>
      <c r="MMS41" s="9"/>
      <c r="MMT41" s="9"/>
      <c r="MMU41" s="9"/>
      <c r="MMV41" s="9"/>
      <c r="MMW41" s="9"/>
      <c r="MMX41" s="9"/>
      <c r="MMY41" s="9"/>
      <c r="MMZ41" s="9"/>
      <c r="MNA41" s="9"/>
      <c r="MNB41" s="9"/>
      <c r="MNC41" s="9"/>
      <c r="MND41" s="9"/>
      <c r="MNE41" s="9"/>
      <c r="MNF41" s="9"/>
      <c r="MNG41" s="9"/>
      <c r="MNH41" s="9"/>
      <c r="MNI41" s="9"/>
      <c r="MNJ41" s="9"/>
      <c r="MNK41" s="9"/>
      <c r="MNL41" s="9"/>
      <c r="MNM41" s="9"/>
      <c r="MNN41" s="9"/>
      <c r="MNO41" s="9"/>
      <c r="MNP41" s="9"/>
      <c r="MNQ41" s="9"/>
      <c r="MNR41" s="9"/>
      <c r="MNS41" s="9"/>
      <c r="MNT41" s="9"/>
      <c r="MNU41" s="9"/>
      <c r="MNV41" s="9"/>
      <c r="MNW41" s="9"/>
      <c r="MNX41" s="9"/>
      <c r="MNY41" s="9"/>
      <c r="MNZ41" s="9"/>
      <c r="MOA41" s="9"/>
      <c r="MOB41" s="9"/>
      <c r="MOC41" s="9"/>
      <c r="MOD41" s="9"/>
      <c r="MOE41" s="9"/>
      <c r="MOF41" s="9"/>
      <c r="MOG41" s="9"/>
      <c r="MOH41" s="9"/>
      <c r="MOI41" s="9"/>
      <c r="MOJ41" s="9"/>
      <c r="MOK41" s="9"/>
      <c r="MOL41" s="9"/>
      <c r="MOM41" s="9"/>
      <c r="MON41" s="9"/>
      <c r="MOO41" s="9"/>
      <c r="MOP41" s="9"/>
      <c r="MOQ41" s="9"/>
      <c r="MOR41" s="9"/>
      <c r="MOS41" s="9"/>
      <c r="MOT41" s="9"/>
      <c r="MOU41" s="9"/>
      <c r="MOV41" s="9"/>
      <c r="MOW41" s="9"/>
      <c r="MOX41" s="9"/>
      <c r="MOY41" s="9"/>
      <c r="MOZ41" s="9"/>
      <c r="MPA41" s="9"/>
      <c r="MPB41" s="9"/>
      <c r="MPC41" s="9"/>
      <c r="MPD41" s="9"/>
      <c r="MPE41" s="9"/>
      <c r="MPF41" s="9"/>
      <c r="MPG41" s="9"/>
      <c r="MPH41" s="9"/>
      <c r="MPI41" s="9"/>
      <c r="MPJ41" s="9"/>
      <c r="MPK41" s="9"/>
      <c r="MPL41" s="9"/>
      <c r="MPM41" s="9"/>
      <c r="MPN41" s="9"/>
      <c r="MPO41" s="9"/>
      <c r="MPP41" s="9"/>
      <c r="MPQ41" s="9"/>
      <c r="MPR41" s="9"/>
      <c r="MPS41" s="9"/>
      <c r="MPT41" s="9"/>
      <c r="MPU41" s="9"/>
      <c r="MPV41" s="9"/>
      <c r="MPW41" s="9"/>
      <c r="MPX41" s="9"/>
      <c r="MPY41" s="9"/>
      <c r="MPZ41" s="9"/>
      <c r="MQA41" s="9"/>
      <c r="MQB41" s="9"/>
      <c r="MQC41" s="9"/>
      <c r="MQD41" s="9"/>
      <c r="MQE41" s="9"/>
      <c r="MQF41" s="9"/>
      <c r="MQG41" s="9"/>
      <c r="MQH41" s="9"/>
      <c r="MQI41" s="9"/>
      <c r="MQJ41" s="9"/>
      <c r="MQK41" s="9"/>
      <c r="MQL41" s="9"/>
      <c r="MQM41" s="9"/>
      <c r="MQN41" s="9"/>
      <c r="MQO41" s="9"/>
      <c r="MQP41" s="9"/>
      <c r="MQQ41" s="9"/>
      <c r="MQR41" s="9"/>
      <c r="MQS41" s="9"/>
      <c r="MQT41" s="9"/>
      <c r="MQU41" s="9"/>
      <c r="MQV41" s="9"/>
      <c r="MQW41" s="9"/>
      <c r="MQX41" s="9"/>
      <c r="MQY41" s="9"/>
      <c r="MQZ41" s="9"/>
      <c r="MRA41" s="9"/>
      <c r="MRB41" s="9"/>
      <c r="MRC41" s="9"/>
      <c r="MRD41" s="9"/>
      <c r="MRE41" s="9"/>
      <c r="MRF41" s="9"/>
      <c r="MRG41" s="9"/>
      <c r="MRH41" s="9"/>
      <c r="MRI41" s="9"/>
      <c r="MRJ41" s="9"/>
      <c r="MRK41" s="9"/>
      <c r="MRL41" s="9"/>
      <c r="MRM41" s="9"/>
      <c r="MRN41" s="9"/>
      <c r="MRO41" s="9"/>
      <c r="MRP41" s="9"/>
      <c r="MRQ41" s="9"/>
      <c r="MRR41" s="9"/>
      <c r="MRS41" s="9"/>
      <c r="MRT41" s="9"/>
      <c r="MRU41" s="9"/>
      <c r="MRV41" s="9"/>
      <c r="MRW41" s="9"/>
      <c r="MRX41" s="9"/>
      <c r="MRY41" s="9"/>
      <c r="MRZ41" s="9"/>
      <c r="MSA41" s="9"/>
      <c r="MSB41" s="9"/>
      <c r="MSC41" s="9"/>
      <c r="MSD41" s="9"/>
      <c r="MSE41" s="9"/>
      <c r="MSF41" s="9"/>
      <c r="MSG41" s="9"/>
      <c r="MSH41" s="9"/>
      <c r="MSI41" s="9"/>
      <c r="MSJ41" s="9"/>
      <c r="MSK41" s="9"/>
      <c r="MSL41" s="9"/>
      <c r="MSM41" s="9"/>
      <c r="MSN41" s="9"/>
      <c r="MSO41" s="9"/>
      <c r="MSP41" s="9"/>
      <c r="MSQ41" s="9"/>
      <c r="MSR41" s="9"/>
      <c r="MSS41" s="9"/>
      <c r="MST41" s="9"/>
      <c r="MSU41" s="9"/>
      <c r="MSV41" s="9"/>
      <c r="MSW41" s="9"/>
      <c r="MSX41" s="9"/>
      <c r="MSY41" s="9"/>
      <c r="MSZ41" s="9"/>
      <c r="MTA41" s="9"/>
      <c r="MTB41" s="9"/>
      <c r="MTC41" s="9"/>
      <c r="MTD41" s="9"/>
      <c r="MTE41" s="9"/>
      <c r="MTF41" s="9"/>
      <c r="MTG41" s="9"/>
      <c r="MTH41" s="9"/>
      <c r="MTI41" s="9"/>
      <c r="MTJ41" s="9"/>
      <c r="MTK41" s="9"/>
      <c r="MTL41" s="9"/>
      <c r="MTM41" s="9"/>
      <c r="MTN41" s="9"/>
      <c r="MTO41" s="9"/>
      <c r="MTP41" s="9"/>
      <c r="MTQ41" s="9"/>
      <c r="MTR41" s="9"/>
      <c r="MTS41" s="9"/>
      <c r="MTT41" s="9"/>
      <c r="MTU41" s="9"/>
      <c r="MTV41" s="9"/>
      <c r="MTW41" s="9"/>
      <c r="MTX41" s="9"/>
      <c r="MTY41" s="9"/>
      <c r="MTZ41" s="9"/>
      <c r="MUA41" s="9"/>
      <c r="MUB41" s="9"/>
      <c r="MUC41" s="9"/>
      <c r="MUD41" s="9"/>
      <c r="MUE41" s="9"/>
      <c r="MUF41" s="9"/>
      <c r="MUG41" s="9"/>
      <c r="MUH41" s="9"/>
      <c r="MUI41" s="9"/>
      <c r="MUJ41" s="9"/>
      <c r="MUK41" s="9"/>
      <c r="MUL41" s="9"/>
      <c r="MUM41" s="9"/>
      <c r="MUN41" s="9"/>
      <c r="MUO41" s="9"/>
      <c r="MUP41" s="9"/>
      <c r="MUQ41" s="9"/>
      <c r="MUR41" s="9"/>
      <c r="MUS41" s="9"/>
      <c r="MUT41" s="9"/>
      <c r="MUU41" s="9"/>
      <c r="MUV41" s="9"/>
      <c r="MUW41" s="9"/>
      <c r="MUX41" s="9"/>
      <c r="MUY41" s="9"/>
      <c r="MUZ41" s="9"/>
      <c r="MVA41" s="9"/>
      <c r="MVB41" s="9"/>
      <c r="MVC41" s="9"/>
      <c r="MVD41" s="9"/>
      <c r="MVE41" s="9"/>
      <c r="MVF41" s="9"/>
      <c r="MVG41" s="9"/>
      <c r="MVH41" s="9"/>
      <c r="MVI41" s="9"/>
      <c r="MVJ41" s="9"/>
      <c r="MVK41" s="9"/>
      <c r="MVL41" s="9"/>
      <c r="MVM41" s="9"/>
      <c r="MVN41" s="9"/>
      <c r="MVO41" s="9"/>
      <c r="MVP41" s="9"/>
      <c r="MVQ41" s="9"/>
      <c r="MVR41" s="9"/>
      <c r="MVS41" s="9"/>
      <c r="MVT41" s="9"/>
      <c r="MVU41" s="9"/>
      <c r="MVV41" s="9"/>
      <c r="MVW41" s="9"/>
      <c r="MVX41" s="9"/>
      <c r="MVY41" s="9"/>
      <c r="MVZ41" s="9"/>
      <c r="MWA41" s="9"/>
      <c r="MWB41" s="9"/>
      <c r="MWC41" s="9"/>
      <c r="MWD41" s="9"/>
      <c r="MWE41" s="9"/>
      <c r="MWF41" s="9"/>
      <c r="MWG41" s="9"/>
      <c r="MWH41" s="9"/>
      <c r="MWI41" s="9"/>
      <c r="MWJ41" s="9"/>
      <c r="MWK41" s="9"/>
      <c r="MWL41" s="9"/>
      <c r="MWM41" s="9"/>
      <c r="MWN41" s="9"/>
      <c r="MWO41" s="9"/>
      <c r="MWP41" s="9"/>
      <c r="MWQ41" s="9"/>
      <c r="MWR41" s="9"/>
      <c r="MWS41" s="9"/>
      <c r="MWT41" s="9"/>
      <c r="MWU41" s="9"/>
      <c r="MWV41" s="9"/>
      <c r="MWW41" s="9"/>
      <c r="MWX41" s="9"/>
      <c r="MWY41" s="9"/>
      <c r="MWZ41" s="9"/>
      <c r="MXA41" s="9"/>
      <c r="MXB41" s="9"/>
      <c r="MXC41" s="9"/>
      <c r="MXD41" s="9"/>
      <c r="MXE41" s="9"/>
      <c r="MXF41" s="9"/>
      <c r="MXG41" s="9"/>
      <c r="MXH41" s="9"/>
      <c r="MXI41" s="9"/>
      <c r="MXJ41" s="9"/>
      <c r="MXK41" s="9"/>
      <c r="MXL41" s="9"/>
      <c r="MXM41" s="9"/>
      <c r="MXN41" s="9"/>
      <c r="MXO41" s="9"/>
      <c r="MXP41" s="9"/>
      <c r="MXQ41" s="9"/>
      <c r="MXR41" s="9"/>
      <c r="MXS41" s="9"/>
      <c r="MXT41" s="9"/>
      <c r="MXU41" s="9"/>
      <c r="MXV41" s="9"/>
      <c r="MXW41" s="9"/>
      <c r="MXX41" s="9"/>
      <c r="MXY41" s="9"/>
      <c r="MXZ41" s="9"/>
      <c r="MYA41" s="9"/>
      <c r="MYB41" s="9"/>
      <c r="MYC41" s="9"/>
      <c r="MYD41" s="9"/>
      <c r="MYE41" s="9"/>
      <c r="MYF41" s="9"/>
      <c r="MYG41" s="9"/>
      <c r="MYH41" s="9"/>
      <c r="MYI41" s="9"/>
      <c r="MYJ41" s="9"/>
      <c r="MYK41" s="9"/>
      <c r="MYL41" s="9"/>
      <c r="MYM41" s="9"/>
      <c r="MYN41" s="9"/>
      <c r="MYO41" s="9"/>
      <c r="MYP41" s="9"/>
      <c r="MYQ41" s="9"/>
      <c r="MYR41" s="9"/>
      <c r="MYS41" s="9"/>
      <c r="MYT41" s="9"/>
      <c r="MYU41" s="9"/>
      <c r="MYV41" s="9"/>
      <c r="MYW41" s="9"/>
      <c r="MYX41" s="9"/>
      <c r="MYY41" s="9"/>
      <c r="MYZ41" s="9"/>
      <c r="MZA41" s="9"/>
      <c r="MZB41" s="9"/>
      <c r="MZC41" s="9"/>
      <c r="MZD41" s="9"/>
      <c r="MZE41" s="9"/>
      <c r="MZF41" s="9"/>
      <c r="MZG41" s="9"/>
      <c r="MZH41" s="9"/>
      <c r="MZI41" s="9"/>
      <c r="MZJ41" s="9"/>
      <c r="MZK41" s="9"/>
      <c r="MZL41" s="9"/>
      <c r="MZM41" s="9"/>
      <c r="MZN41" s="9"/>
      <c r="MZO41" s="9"/>
      <c r="MZP41" s="9"/>
      <c r="MZQ41" s="9"/>
      <c r="MZR41" s="9"/>
      <c r="MZS41" s="9"/>
      <c r="MZT41" s="9"/>
      <c r="MZU41" s="9"/>
      <c r="MZV41" s="9"/>
      <c r="MZW41" s="9"/>
      <c r="MZX41" s="9"/>
      <c r="MZY41" s="9"/>
      <c r="MZZ41" s="9"/>
      <c r="NAA41" s="9"/>
      <c r="NAB41" s="9"/>
      <c r="NAC41" s="9"/>
      <c r="NAD41" s="9"/>
      <c r="NAE41" s="9"/>
      <c r="NAF41" s="9"/>
      <c r="NAG41" s="9"/>
      <c r="NAH41" s="9"/>
      <c r="NAI41" s="9"/>
      <c r="NAJ41" s="9"/>
      <c r="NAK41" s="9"/>
      <c r="NAL41" s="9"/>
      <c r="NAM41" s="9"/>
      <c r="NAN41" s="9"/>
      <c r="NAO41" s="9"/>
      <c r="NAP41" s="9"/>
      <c r="NAQ41" s="9"/>
      <c r="NAR41" s="9"/>
      <c r="NAS41" s="9"/>
      <c r="NAT41" s="9"/>
      <c r="NAU41" s="9"/>
      <c r="NAV41" s="9"/>
      <c r="NAW41" s="9"/>
      <c r="NAX41" s="9"/>
      <c r="NAY41" s="9"/>
      <c r="NAZ41" s="9"/>
      <c r="NBA41" s="9"/>
      <c r="NBB41" s="9"/>
      <c r="NBC41" s="9"/>
      <c r="NBD41" s="9"/>
      <c r="NBE41" s="9"/>
      <c r="NBF41" s="9"/>
      <c r="NBG41" s="9"/>
      <c r="NBH41" s="9"/>
      <c r="NBI41" s="9"/>
      <c r="NBJ41" s="9"/>
      <c r="NBK41" s="9"/>
      <c r="NBL41" s="9"/>
      <c r="NBM41" s="9"/>
      <c r="NBN41" s="9"/>
      <c r="NBO41" s="9"/>
      <c r="NBP41" s="9"/>
      <c r="NBQ41" s="9"/>
      <c r="NBR41" s="9"/>
      <c r="NBS41" s="9"/>
      <c r="NBT41" s="9"/>
      <c r="NBU41" s="9"/>
      <c r="NBV41" s="9"/>
      <c r="NBW41" s="9"/>
      <c r="NBX41" s="9"/>
      <c r="NBY41" s="9"/>
      <c r="NBZ41" s="9"/>
      <c r="NCA41" s="9"/>
      <c r="NCB41" s="9"/>
      <c r="NCC41" s="9"/>
      <c r="NCD41" s="9"/>
      <c r="NCE41" s="9"/>
      <c r="NCF41" s="9"/>
      <c r="NCG41" s="9"/>
      <c r="NCH41" s="9"/>
      <c r="NCI41" s="9"/>
      <c r="NCJ41" s="9"/>
      <c r="NCK41" s="9"/>
      <c r="NCL41" s="9"/>
      <c r="NCM41" s="9"/>
      <c r="NCN41" s="9"/>
      <c r="NCO41" s="9"/>
      <c r="NCP41" s="9"/>
      <c r="NCQ41" s="9"/>
      <c r="NCR41" s="9"/>
      <c r="NCS41" s="9"/>
      <c r="NCT41" s="9"/>
      <c r="NCU41" s="9"/>
      <c r="NCV41" s="9"/>
      <c r="NCW41" s="9"/>
      <c r="NCX41" s="9"/>
      <c r="NCY41" s="9"/>
      <c r="NCZ41" s="9"/>
      <c r="NDA41" s="9"/>
      <c r="NDB41" s="9"/>
      <c r="NDC41" s="9"/>
      <c r="NDD41" s="9"/>
      <c r="NDE41" s="9"/>
      <c r="NDF41" s="9"/>
      <c r="NDG41" s="9"/>
      <c r="NDH41" s="9"/>
      <c r="NDI41" s="9"/>
      <c r="NDJ41" s="9"/>
      <c r="NDK41" s="9"/>
      <c r="NDL41" s="9"/>
      <c r="NDM41" s="9"/>
      <c r="NDN41" s="9"/>
      <c r="NDO41" s="9"/>
      <c r="NDP41" s="9"/>
      <c r="NDQ41" s="9"/>
      <c r="NDR41" s="9"/>
      <c r="NDS41" s="9"/>
      <c r="NDT41" s="9"/>
      <c r="NDU41" s="9"/>
      <c r="NDV41" s="9"/>
      <c r="NDW41" s="9"/>
      <c r="NDX41" s="9"/>
      <c r="NDY41" s="9"/>
      <c r="NDZ41" s="9"/>
      <c r="NEA41" s="9"/>
      <c r="NEB41" s="9"/>
      <c r="NEC41" s="9"/>
      <c r="NED41" s="9"/>
      <c r="NEE41" s="9"/>
      <c r="NEF41" s="9"/>
      <c r="NEG41" s="9"/>
      <c r="NEH41" s="9"/>
      <c r="NEI41" s="9"/>
      <c r="NEJ41" s="9"/>
      <c r="NEK41" s="9"/>
      <c r="NEL41" s="9"/>
      <c r="NEM41" s="9"/>
      <c r="NEN41" s="9"/>
      <c r="NEO41" s="9"/>
      <c r="NEP41" s="9"/>
      <c r="NEQ41" s="9"/>
      <c r="NER41" s="9"/>
      <c r="NES41" s="9"/>
      <c r="NET41" s="9"/>
      <c r="NEU41" s="9"/>
      <c r="NEV41" s="9"/>
      <c r="NEW41" s="9"/>
      <c r="NEX41" s="9"/>
      <c r="NEY41" s="9"/>
      <c r="NEZ41" s="9"/>
      <c r="NFA41" s="9"/>
      <c r="NFB41" s="9"/>
      <c r="NFC41" s="9"/>
      <c r="NFD41" s="9"/>
      <c r="NFE41" s="9"/>
      <c r="NFF41" s="9"/>
      <c r="NFG41" s="9"/>
      <c r="NFH41" s="9"/>
      <c r="NFI41" s="9"/>
      <c r="NFJ41" s="9"/>
      <c r="NFK41" s="9"/>
      <c r="NFL41" s="9"/>
      <c r="NFM41" s="9"/>
      <c r="NFN41" s="9"/>
      <c r="NFO41" s="9"/>
      <c r="NFP41" s="9"/>
      <c r="NFQ41" s="9"/>
      <c r="NFR41" s="9"/>
      <c r="NFS41" s="9"/>
      <c r="NFT41" s="9"/>
      <c r="NFU41" s="9"/>
      <c r="NFV41" s="9"/>
      <c r="NFW41" s="9"/>
      <c r="NFX41" s="9"/>
      <c r="NFY41" s="9"/>
      <c r="NFZ41" s="9"/>
      <c r="NGA41" s="9"/>
      <c r="NGB41" s="9"/>
      <c r="NGC41" s="9"/>
      <c r="NGD41" s="9"/>
      <c r="NGE41" s="9"/>
      <c r="NGF41" s="9"/>
      <c r="NGG41" s="9"/>
      <c r="NGH41" s="9"/>
      <c r="NGI41" s="9"/>
      <c r="NGJ41" s="9"/>
      <c r="NGK41" s="9"/>
      <c r="NGL41" s="9"/>
      <c r="NGM41" s="9"/>
      <c r="NGN41" s="9"/>
      <c r="NGO41" s="9"/>
      <c r="NGP41" s="9"/>
      <c r="NGQ41" s="9"/>
      <c r="NGR41" s="9"/>
      <c r="NGS41" s="9"/>
      <c r="NGT41" s="9"/>
      <c r="NGU41" s="9"/>
      <c r="NGV41" s="9"/>
      <c r="NGW41" s="9"/>
      <c r="NGX41" s="9"/>
      <c r="NGY41" s="9"/>
      <c r="NGZ41" s="9"/>
      <c r="NHA41" s="9"/>
      <c r="NHB41" s="9"/>
      <c r="NHC41" s="9"/>
      <c r="NHD41" s="9"/>
      <c r="NHE41" s="9"/>
      <c r="NHF41" s="9"/>
      <c r="NHG41" s="9"/>
      <c r="NHH41" s="9"/>
      <c r="NHI41" s="9"/>
      <c r="NHJ41" s="9"/>
      <c r="NHK41" s="9"/>
      <c r="NHL41" s="9"/>
      <c r="NHM41" s="9"/>
      <c r="NHN41" s="9"/>
      <c r="NHO41" s="9"/>
      <c r="NHP41" s="9"/>
      <c r="NHQ41" s="9"/>
      <c r="NHR41" s="9"/>
      <c r="NHS41" s="9"/>
      <c r="NHT41" s="9"/>
      <c r="NHU41" s="9"/>
      <c r="NHV41" s="9"/>
      <c r="NHW41" s="9"/>
      <c r="NHX41" s="9"/>
      <c r="NHY41" s="9"/>
      <c r="NHZ41" s="9"/>
      <c r="NIA41" s="9"/>
      <c r="NIB41" s="9"/>
      <c r="NIC41" s="9"/>
      <c r="NID41" s="9"/>
      <c r="NIE41" s="9"/>
      <c r="NIF41" s="9"/>
      <c r="NIG41" s="9"/>
      <c r="NIH41" s="9"/>
      <c r="NII41" s="9"/>
      <c r="NIJ41" s="9"/>
      <c r="NIK41" s="9"/>
      <c r="NIL41" s="9"/>
      <c r="NIM41" s="9"/>
      <c r="NIN41" s="9"/>
      <c r="NIO41" s="9"/>
      <c r="NIP41" s="9"/>
      <c r="NIQ41" s="9"/>
      <c r="NIR41" s="9"/>
      <c r="NIS41" s="9"/>
      <c r="NIT41" s="9"/>
      <c r="NIU41" s="9"/>
      <c r="NIV41" s="9"/>
      <c r="NIW41" s="9"/>
      <c r="NIX41" s="9"/>
      <c r="NIY41" s="9"/>
      <c r="NIZ41" s="9"/>
      <c r="NJA41" s="9"/>
      <c r="NJB41" s="9"/>
      <c r="NJC41" s="9"/>
      <c r="NJD41" s="9"/>
      <c r="NJE41" s="9"/>
      <c r="NJF41" s="9"/>
      <c r="NJG41" s="9"/>
      <c r="NJH41" s="9"/>
      <c r="NJI41" s="9"/>
      <c r="NJJ41" s="9"/>
      <c r="NJK41" s="9"/>
      <c r="NJL41" s="9"/>
      <c r="NJM41" s="9"/>
      <c r="NJN41" s="9"/>
      <c r="NJO41" s="9"/>
      <c r="NJP41" s="9"/>
      <c r="NJQ41" s="9"/>
      <c r="NJR41" s="9"/>
      <c r="NJS41" s="9"/>
      <c r="NJT41" s="9"/>
      <c r="NJU41" s="9"/>
      <c r="NJV41" s="9"/>
      <c r="NJW41" s="9"/>
      <c r="NJX41" s="9"/>
      <c r="NJY41" s="9"/>
      <c r="NJZ41" s="9"/>
      <c r="NKA41" s="9"/>
      <c r="NKB41" s="9"/>
      <c r="NKC41" s="9"/>
      <c r="NKD41" s="9"/>
      <c r="NKE41" s="9"/>
      <c r="NKF41" s="9"/>
      <c r="NKG41" s="9"/>
      <c r="NKH41" s="9"/>
      <c r="NKI41" s="9"/>
      <c r="NKJ41" s="9"/>
      <c r="NKK41" s="9"/>
      <c r="NKL41" s="9"/>
      <c r="NKM41" s="9"/>
      <c r="NKN41" s="9"/>
      <c r="NKO41" s="9"/>
      <c r="NKP41" s="9"/>
      <c r="NKQ41" s="9"/>
      <c r="NKR41" s="9"/>
      <c r="NKS41" s="9"/>
      <c r="NKT41" s="9"/>
      <c r="NKU41" s="9"/>
      <c r="NKV41" s="9"/>
      <c r="NKW41" s="9"/>
      <c r="NKX41" s="9"/>
      <c r="NKY41" s="9"/>
      <c r="NKZ41" s="9"/>
      <c r="NLA41" s="9"/>
      <c r="NLB41" s="9"/>
      <c r="NLC41" s="9"/>
      <c r="NLD41" s="9"/>
      <c r="NLE41" s="9"/>
      <c r="NLF41" s="9"/>
      <c r="NLG41" s="9"/>
      <c r="NLH41" s="9"/>
      <c r="NLI41" s="9"/>
      <c r="NLJ41" s="9"/>
      <c r="NLK41" s="9"/>
      <c r="NLL41" s="9"/>
      <c r="NLM41" s="9"/>
      <c r="NLN41" s="9"/>
      <c r="NLO41" s="9"/>
      <c r="NLP41" s="9"/>
      <c r="NLQ41" s="9"/>
      <c r="NLR41" s="9"/>
      <c r="NLS41" s="9"/>
      <c r="NLT41" s="9"/>
      <c r="NLU41" s="9"/>
      <c r="NLV41" s="9"/>
      <c r="NLW41" s="9"/>
      <c r="NLX41" s="9"/>
      <c r="NLY41" s="9"/>
      <c r="NLZ41" s="9"/>
      <c r="NMA41" s="9"/>
      <c r="NMB41" s="9"/>
      <c r="NMC41" s="9"/>
      <c r="NMD41" s="9"/>
      <c r="NME41" s="9"/>
      <c r="NMF41" s="9"/>
      <c r="NMG41" s="9"/>
      <c r="NMH41" s="9"/>
      <c r="NMI41" s="9"/>
      <c r="NMJ41" s="9"/>
      <c r="NMK41" s="9"/>
      <c r="NML41" s="9"/>
      <c r="NMM41" s="9"/>
      <c r="NMN41" s="9"/>
      <c r="NMO41" s="9"/>
      <c r="NMP41" s="9"/>
      <c r="NMQ41" s="9"/>
      <c r="NMR41" s="9"/>
      <c r="NMS41" s="9"/>
      <c r="NMT41" s="9"/>
      <c r="NMU41" s="9"/>
      <c r="NMV41" s="9"/>
      <c r="NMW41" s="9"/>
      <c r="NMX41" s="9"/>
      <c r="NMY41" s="9"/>
      <c r="NMZ41" s="9"/>
      <c r="NNA41" s="9"/>
      <c r="NNB41" s="9"/>
      <c r="NNC41" s="9"/>
      <c r="NND41" s="9"/>
      <c r="NNE41" s="9"/>
      <c r="NNF41" s="9"/>
      <c r="NNG41" s="9"/>
      <c r="NNH41" s="9"/>
      <c r="NNI41" s="9"/>
      <c r="NNJ41" s="9"/>
      <c r="NNK41" s="9"/>
      <c r="NNL41" s="9"/>
      <c r="NNM41" s="9"/>
      <c r="NNN41" s="9"/>
      <c r="NNO41" s="9"/>
      <c r="NNP41" s="9"/>
      <c r="NNQ41" s="9"/>
      <c r="NNR41" s="9"/>
      <c r="NNS41" s="9"/>
      <c r="NNT41" s="9"/>
      <c r="NNU41" s="9"/>
      <c r="NNV41" s="9"/>
      <c r="NNW41" s="9"/>
      <c r="NNX41" s="9"/>
      <c r="NNY41" s="9"/>
      <c r="NNZ41" s="9"/>
      <c r="NOA41" s="9"/>
      <c r="NOB41" s="9"/>
      <c r="NOC41" s="9"/>
      <c r="NOD41" s="9"/>
      <c r="NOE41" s="9"/>
      <c r="NOF41" s="9"/>
      <c r="NOG41" s="9"/>
      <c r="NOH41" s="9"/>
      <c r="NOI41" s="9"/>
      <c r="NOJ41" s="9"/>
      <c r="NOK41" s="9"/>
      <c r="NOL41" s="9"/>
      <c r="NOM41" s="9"/>
      <c r="NON41" s="9"/>
      <c r="NOO41" s="9"/>
      <c r="NOP41" s="9"/>
      <c r="NOQ41" s="9"/>
      <c r="NOR41" s="9"/>
      <c r="NOS41" s="9"/>
      <c r="NOT41" s="9"/>
      <c r="NOU41" s="9"/>
      <c r="NOV41" s="9"/>
      <c r="NOW41" s="9"/>
      <c r="NOX41" s="9"/>
      <c r="NOY41" s="9"/>
      <c r="NOZ41" s="9"/>
      <c r="NPA41" s="9"/>
      <c r="NPB41" s="9"/>
      <c r="NPC41" s="9"/>
      <c r="NPD41" s="9"/>
      <c r="NPE41" s="9"/>
      <c r="NPF41" s="9"/>
      <c r="NPG41" s="9"/>
      <c r="NPH41" s="9"/>
      <c r="NPI41" s="9"/>
      <c r="NPJ41" s="9"/>
      <c r="NPK41" s="9"/>
      <c r="NPL41" s="9"/>
      <c r="NPM41" s="9"/>
      <c r="NPN41" s="9"/>
      <c r="NPO41" s="9"/>
      <c r="NPP41" s="9"/>
      <c r="NPQ41" s="9"/>
      <c r="NPR41" s="9"/>
      <c r="NPS41" s="9"/>
      <c r="NPT41" s="9"/>
      <c r="NPU41" s="9"/>
      <c r="NPV41" s="9"/>
      <c r="NPW41" s="9"/>
      <c r="NPX41" s="9"/>
      <c r="NPY41" s="9"/>
      <c r="NPZ41" s="9"/>
      <c r="NQA41" s="9"/>
      <c r="NQB41" s="9"/>
      <c r="NQC41" s="9"/>
      <c r="NQD41" s="9"/>
      <c r="NQE41" s="9"/>
      <c r="NQF41" s="9"/>
      <c r="NQG41" s="9"/>
      <c r="NQH41" s="9"/>
      <c r="NQI41" s="9"/>
      <c r="NQJ41" s="9"/>
      <c r="NQK41" s="9"/>
      <c r="NQL41" s="9"/>
      <c r="NQM41" s="9"/>
      <c r="NQN41" s="9"/>
      <c r="NQO41" s="9"/>
      <c r="NQP41" s="9"/>
      <c r="NQQ41" s="9"/>
      <c r="NQR41" s="9"/>
      <c r="NQS41" s="9"/>
      <c r="NQT41" s="9"/>
      <c r="NQU41" s="9"/>
      <c r="NQV41" s="9"/>
      <c r="NQW41" s="9"/>
      <c r="NQX41" s="9"/>
      <c r="NQY41" s="9"/>
      <c r="NQZ41" s="9"/>
      <c r="NRA41" s="9"/>
      <c r="NRB41" s="9"/>
      <c r="NRC41" s="9"/>
      <c r="NRD41" s="9"/>
      <c r="NRE41" s="9"/>
      <c r="NRF41" s="9"/>
      <c r="NRG41" s="9"/>
      <c r="NRH41" s="9"/>
      <c r="NRI41" s="9"/>
      <c r="NRJ41" s="9"/>
      <c r="NRK41" s="9"/>
      <c r="NRL41" s="9"/>
      <c r="NRM41" s="9"/>
      <c r="NRN41" s="9"/>
      <c r="NRO41" s="9"/>
      <c r="NRP41" s="9"/>
      <c r="NRQ41" s="9"/>
      <c r="NRR41" s="9"/>
      <c r="NRS41" s="9"/>
      <c r="NRT41" s="9"/>
      <c r="NRU41" s="9"/>
      <c r="NRV41" s="9"/>
      <c r="NRW41" s="9"/>
      <c r="NRX41" s="9"/>
      <c r="NRY41" s="9"/>
      <c r="NRZ41" s="9"/>
      <c r="NSA41" s="9"/>
      <c r="NSB41" s="9"/>
      <c r="NSC41" s="9"/>
      <c r="NSD41" s="9"/>
      <c r="NSE41" s="9"/>
      <c r="NSF41" s="9"/>
      <c r="NSG41" s="9"/>
      <c r="NSH41" s="9"/>
      <c r="NSI41" s="9"/>
      <c r="NSJ41" s="9"/>
      <c r="NSK41" s="9"/>
      <c r="NSL41" s="9"/>
      <c r="NSM41" s="9"/>
      <c r="NSN41" s="9"/>
      <c r="NSO41" s="9"/>
      <c r="NSP41" s="9"/>
      <c r="NSQ41" s="9"/>
      <c r="NSR41" s="9"/>
      <c r="NSS41" s="9"/>
      <c r="NST41" s="9"/>
      <c r="NSU41" s="9"/>
      <c r="NSV41" s="9"/>
      <c r="NSW41" s="9"/>
      <c r="NSX41" s="9"/>
      <c r="NSY41" s="9"/>
      <c r="NSZ41" s="9"/>
      <c r="NTA41" s="9"/>
      <c r="NTB41" s="9"/>
      <c r="NTC41" s="9"/>
      <c r="NTD41" s="9"/>
      <c r="NTE41" s="9"/>
      <c r="NTF41" s="9"/>
      <c r="NTG41" s="9"/>
      <c r="NTH41" s="9"/>
      <c r="NTI41" s="9"/>
      <c r="NTJ41" s="9"/>
      <c r="NTK41" s="9"/>
      <c r="NTL41" s="9"/>
      <c r="NTM41" s="9"/>
      <c r="NTN41" s="9"/>
      <c r="NTO41" s="9"/>
      <c r="NTP41" s="9"/>
      <c r="NTQ41" s="9"/>
      <c r="NTR41" s="9"/>
      <c r="NTS41" s="9"/>
      <c r="NTT41" s="9"/>
      <c r="NTU41" s="9"/>
      <c r="NTV41" s="9"/>
      <c r="NTW41" s="9"/>
      <c r="NTX41" s="9"/>
      <c r="NTY41" s="9"/>
      <c r="NTZ41" s="9"/>
      <c r="NUA41" s="9"/>
      <c r="NUB41" s="9"/>
      <c r="NUC41" s="9"/>
      <c r="NUD41" s="9"/>
      <c r="NUE41" s="9"/>
      <c r="NUF41" s="9"/>
      <c r="NUG41" s="9"/>
      <c r="NUH41" s="9"/>
      <c r="NUI41" s="9"/>
      <c r="NUJ41" s="9"/>
      <c r="NUK41" s="9"/>
      <c r="NUL41" s="9"/>
      <c r="NUM41" s="9"/>
      <c r="NUN41" s="9"/>
      <c r="NUO41" s="9"/>
      <c r="NUP41" s="9"/>
      <c r="NUQ41" s="9"/>
      <c r="NUR41" s="9"/>
      <c r="NUS41" s="9"/>
      <c r="NUT41" s="9"/>
      <c r="NUU41" s="9"/>
      <c r="NUV41" s="9"/>
      <c r="NUW41" s="9"/>
      <c r="NUX41" s="9"/>
      <c r="NUY41" s="9"/>
      <c r="NUZ41" s="9"/>
      <c r="NVA41" s="9"/>
      <c r="NVB41" s="9"/>
      <c r="NVC41" s="9"/>
      <c r="NVD41" s="9"/>
      <c r="NVE41" s="9"/>
      <c r="NVF41" s="9"/>
      <c r="NVG41" s="9"/>
      <c r="NVH41" s="9"/>
      <c r="NVI41" s="9"/>
      <c r="NVJ41" s="9"/>
      <c r="NVK41" s="9"/>
      <c r="NVL41" s="9"/>
      <c r="NVM41" s="9"/>
      <c r="NVN41" s="9"/>
      <c r="NVO41" s="9"/>
      <c r="NVP41" s="9"/>
      <c r="NVQ41" s="9"/>
      <c r="NVR41" s="9"/>
      <c r="NVS41" s="9"/>
      <c r="NVT41" s="9"/>
      <c r="NVU41" s="9"/>
      <c r="NVV41" s="9"/>
      <c r="NVW41" s="9"/>
      <c r="NVX41" s="9"/>
      <c r="NVY41" s="9"/>
      <c r="NVZ41" s="9"/>
      <c r="NWA41" s="9"/>
      <c r="NWB41" s="9"/>
      <c r="NWC41" s="9"/>
      <c r="NWD41" s="9"/>
      <c r="NWE41" s="9"/>
      <c r="NWF41" s="9"/>
      <c r="NWG41" s="9"/>
      <c r="NWH41" s="9"/>
      <c r="NWI41" s="9"/>
      <c r="NWJ41" s="9"/>
      <c r="NWK41" s="9"/>
      <c r="NWL41" s="9"/>
      <c r="NWM41" s="9"/>
      <c r="NWN41" s="9"/>
      <c r="NWO41" s="9"/>
      <c r="NWP41" s="9"/>
      <c r="NWQ41" s="9"/>
      <c r="NWR41" s="9"/>
      <c r="NWS41" s="9"/>
      <c r="NWT41" s="9"/>
      <c r="NWU41" s="9"/>
      <c r="NWV41" s="9"/>
      <c r="NWW41" s="9"/>
      <c r="NWX41" s="9"/>
      <c r="NWY41" s="9"/>
      <c r="NWZ41" s="9"/>
      <c r="NXA41" s="9"/>
      <c r="NXB41" s="9"/>
      <c r="NXC41" s="9"/>
      <c r="NXD41" s="9"/>
      <c r="NXE41" s="9"/>
      <c r="NXF41" s="9"/>
      <c r="NXG41" s="9"/>
      <c r="NXH41" s="9"/>
      <c r="NXI41" s="9"/>
      <c r="NXJ41" s="9"/>
      <c r="NXK41" s="9"/>
      <c r="NXL41" s="9"/>
      <c r="NXM41" s="9"/>
      <c r="NXN41" s="9"/>
      <c r="NXO41" s="9"/>
      <c r="NXP41" s="9"/>
      <c r="NXQ41" s="9"/>
      <c r="NXR41" s="9"/>
      <c r="NXS41" s="9"/>
      <c r="NXT41" s="9"/>
      <c r="NXU41" s="9"/>
      <c r="NXV41" s="9"/>
      <c r="NXW41" s="9"/>
      <c r="NXX41" s="9"/>
      <c r="NXY41" s="9"/>
      <c r="NXZ41" s="9"/>
      <c r="NYA41" s="9"/>
      <c r="NYB41" s="9"/>
      <c r="NYC41" s="9"/>
      <c r="NYD41" s="9"/>
      <c r="NYE41" s="9"/>
      <c r="NYF41" s="9"/>
      <c r="NYG41" s="9"/>
      <c r="NYH41" s="9"/>
      <c r="NYI41" s="9"/>
      <c r="NYJ41" s="9"/>
      <c r="NYK41" s="9"/>
      <c r="NYL41" s="9"/>
      <c r="NYM41" s="9"/>
      <c r="NYN41" s="9"/>
      <c r="NYO41" s="9"/>
      <c r="NYP41" s="9"/>
      <c r="NYQ41" s="9"/>
      <c r="NYR41" s="9"/>
      <c r="NYS41" s="9"/>
      <c r="NYT41" s="9"/>
      <c r="NYU41" s="9"/>
      <c r="NYV41" s="9"/>
      <c r="NYW41" s="9"/>
      <c r="NYX41" s="9"/>
      <c r="NYY41" s="9"/>
      <c r="NYZ41" s="9"/>
      <c r="NZA41" s="9"/>
      <c r="NZB41" s="9"/>
      <c r="NZC41" s="9"/>
      <c r="NZD41" s="9"/>
      <c r="NZE41" s="9"/>
      <c r="NZF41" s="9"/>
      <c r="NZG41" s="9"/>
      <c r="NZH41" s="9"/>
      <c r="NZI41" s="9"/>
      <c r="NZJ41" s="9"/>
      <c r="NZK41" s="9"/>
      <c r="NZL41" s="9"/>
      <c r="NZM41" s="9"/>
      <c r="NZN41" s="9"/>
      <c r="NZO41" s="9"/>
      <c r="NZP41" s="9"/>
      <c r="NZQ41" s="9"/>
      <c r="NZR41" s="9"/>
      <c r="NZS41" s="9"/>
      <c r="NZT41" s="9"/>
      <c r="NZU41" s="9"/>
      <c r="NZV41" s="9"/>
      <c r="NZW41" s="9"/>
      <c r="NZX41" s="9"/>
      <c r="NZY41" s="9"/>
      <c r="NZZ41" s="9"/>
      <c r="OAA41" s="9"/>
      <c r="OAB41" s="9"/>
      <c r="OAC41" s="9"/>
      <c r="OAD41" s="9"/>
      <c r="OAE41" s="9"/>
      <c r="OAF41" s="9"/>
      <c r="OAG41" s="9"/>
      <c r="OAH41" s="9"/>
      <c r="OAI41" s="9"/>
      <c r="OAJ41" s="9"/>
      <c r="OAK41" s="9"/>
      <c r="OAL41" s="9"/>
      <c r="OAM41" s="9"/>
      <c r="OAN41" s="9"/>
      <c r="OAO41" s="9"/>
      <c r="OAP41" s="9"/>
      <c r="OAQ41" s="9"/>
      <c r="OAR41" s="9"/>
      <c r="OAS41" s="9"/>
      <c r="OAT41" s="9"/>
      <c r="OAU41" s="9"/>
      <c r="OAV41" s="9"/>
      <c r="OAW41" s="9"/>
      <c r="OAX41" s="9"/>
      <c r="OAY41" s="9"/>
      <c r="OAZ41" s="9"/>
      <c r="OBA41" s="9"/>
      <c r="OBB41" s="9"/>
      <c r="OBC41" s="9"/>
      <c r="OBD41" s="9"/>
      <c r="OBE41" s="9"/>
      <c r="OBF41" s="9"/>
      <c r="OBG41" s="9"/>
      <c r="OBH41" s="9"/>
      <c r="OBI41" s="9"/>
      <c r="OBJ41" s="9"/>
      <c r="OBK41" s="9"/>
      <c r="OBL41" s="9"/>
      <c r="OBM41" s="9"/>
      <c r="OBN41" s="9"/>
      <c r="OBO41" s="9"/>
      <c r="OBP41" s="9"/>
      <c r="OBQ41" s="9"/>
      <c r="OBR41" s="9"/>
      <c r="OBS41" s="9"/>
      <c r="OBT41" s="9"/>
      <c r="OBU41" s="9"/>
      <c r="OBV41" s="9"/>
      <c r="OBW41" s="9"/>
      <c r="OBX41" s="9"/>
      <c r="OBY41" s="9"/>
      <c r="OBZ41" s="9"/>
      <c r="OCA41" s="9"/>
      <c r="OCB41" s="9"/>
      <c r="OCC41" s="9"/>
      <c r="OCD41" s="9"/>
      <c r="OCE41" s="9"/>
      <c r="OCF41" s="9"/>
      <c r="OCG41" s="9"/>
      <c r="OCH41" s="9"/>
      <c r="OCI41" s="9"/>
      <c r="OCJ41" s="9"/>
      <c r="OCK41" s="9"/>
      <c r="OCL41" s="9"/>
      <c r="OCM41" s="9"/>
      <c r="OCN41" s="9"/>
      <c r="OCO41" s="9"/>
      <c r="OCP41" s="9"/>
      <c r="OCQ41" s="9"/>
      <c r="OCR41" s="9"/>
      <c r="OCS41" s="9"/>
      <c r="OCT41" s="9"/>
      <c r="OCU41" s="9"/>
      <c r="OCV41" s="9"/>
      <c r="OCW41" s="9"/>
      <c r="OCX41" s="9"/>
      <c r="OCY41" s="9"/>
      <c r="OCZ41" s="9"/>
      <c r="ODA41" s="9"/>
      <c r="ODB41" s="9"/>
      <c r="ODC41" s="9"/>
      <c r="ODD41" s="9"/>
      <c r="ODE41" s="9"/>
      <c r="ODF41" s="9"/>
      <c r="ODG41" s="9"/>
      <c r="ODH41" s="9"/>
      <c r="ODI41" s="9"/>
      <c r="ODJ41" s="9"/>
      <c r="ODK41" s="9"/>
      <c r="ODL41" s="9"/>
      <c r="ODM41" s="9"/>
      <c r="ODN41" s="9"/>
      <c r="ODO41" s="9"/>
      <c r="ODP41" s="9"/>
      <c r="ODQ41" s="9"/>
      <c r="ODR41" s="9"/>
      <c r="ODS41" s="9"/>
      <c r="ODT41" s="9"/>
      <c r="ODU41" s="9"/>
      <c r="ODV41" s="9"/>
      <c r="ODW41" s="9"/>
      <c r="ODX41" s="9"/>
      <c r="ODY41" s="9"/>
      <c r="ODZ41" s="9"/>
      <c r="OEA41" s="9"/>
      <c r="OEB41" s="9"/>
      <c r="OEC41" s="9"/>
      <c r="OED41" s="9"/>
      <c r="OEE41" s="9"/>
      <c r="OEF41" s="9"/>
      <c r="OEG41" s="9"/>
      <c r="OEH41" s="9"/>
      <c r="OEI41" s="9"/>
      <c r="OEJ41" s="9"/>
      <c r="OEK41" s="9"/>
      <c r="OEL41" s="9"/>
      <c r="OEM41" s="9"/>
      <c r="OEN41" s="9"/>
      <c r="OEO41" s="9"/>
      <c r="OEP41" s="9"/>
      <c r="OEQ41" s="9"/>
      <c r="OER41" s="9"/>
      <c r="OES41" s="9"/>
      <c r="OET41" s="9"/>
      <c r="OEU41" s="9"/>
      <c r="OEV41" s="9"/>
      <c r="OEW41" s="9"/>
      <c r="OEX41" s="9"/>
      <c r="OEY41" s="9"/>
      <c r="OEZ41" s="9"/>
      <c r="OFA41" s="9"/>
      <c r="OFB41" s="9"/>
      <c r="OFC41" s="9"/>
      <c r="OFD41" s="9"/>
      <c r="OFE41" s="9"/>
      <c r="OFF41" s="9"/>
      <c r="OFG41" s="9"/>
      <c r="OFH41" s="9"/>
      <c r="OFI41" s="9"/>
      <c r="OFJ41" s="9"/>
      <c r="OFK41" s="9"/>
      <c r="OFL41" s="9"/>
      <c r="OFM41" s="9"/>
      <c r="OFN41" s="9"/>
      <c r="OFO41" s="9"/>
      <c r="OFP41" s="9"/>
      <c r="OFQ41" s="9"/>
      <c r="OFR41" s="9"/>
      <c r="OFS41" s="9"/>
      <c r="OFT41" s="9"/>
      <c r="OFU41" s="9"/>
      <c r="OFV41" s="9"/>
      <c r="OFW41" s="9"/>
      <c r="OFX41" s="9"/>
      <c r="OFY41" s="9"/>
      <c r="OFZ41" s="9"/>
      <c r="OGA41" s="9"/>
      <c r="OGB41" s="9"/>
      <c r="OGC41" s="9"/>
      <c r="OGD41" s="9"/>
      <c r="OGE41" s="9"/>
      <c r="OGF41" s="9"/>
      <c r="OGG41" s="9"/>
      <c r="OGH41" s="9"/>
      <c r="OGI41" s="9"/>
      <c r="OGJ41" s="9"/>
      <c r="OGK41" s="9"/>
      <c r="OGL41" s="9"/>
      <c r="OGM41" s="9"/>
      <c r="OGN41" s="9"/>
      <c r="OGO41" s="9"/>
      <c r="OGP41" s="9"/>
      <c r="OGQ41" s="9"/>
      <c r="OGR41" s="9"/>
      <c r="OGS41" s="9"/>
      <c r="OGT41" s="9"/>
      <c r="OGU41" s="9"/>
      <c r="OGV41" s="9"/>
      <c r="OGW41" s="9"/>
      <c r="OGX41" s="9"/>
      <c r="OGY41" s="9"/>
      <c r="OGZ41" s="9"/>
      <c r="OHA41" s="9"/>
      <c r="OHB41" s="9"/>
      <c r="OHC41" s="9"/>
      <c r="OHD41" s="9"/>
      <c r="OHE41" s="9"/>
      <c r="OHF41" s="9"/>
      <c r="OHG41" s="9"/>
      <c r="OHH41" s="9"/>
      <c r="OHI41" s="9"/>
      <c r="OHJ41" s="9"/>
      <c r="OHK41" s="9"/>
      <c r="OHL41" s="9"/>
      <c r="OHM41" s="9"/>
      <c r="OHN41" s="9"/>
      <c r="OHO41" s="9"/>
      <c r="OHP41" s="9"/>
      <c r="OHQ41" s="9"/>
      <c r="OHR41" s="9"/>
      <c r="OHS41" s="9"/>
      <c r="OHT41" s="9"/>
      <c r="OHU41" s="9"/>
      <c r="OHV41" s="9"/>
      <c r="OHW41" s="9"/>
      <c r="OHX41" s="9"/>
      <c r="OHY41" s="9"/>
      <c r="OHZ41" s="9"/>
      <c r="OIA41" s="9"/>
      <c r="OIB41" s="9"/>
      <c r="OIC41" s="9"/>
      <c r="OID41" s="9"/>
      <c r="OIE41" s="9"/>
      <c r="OIF41" s="9"/>
      <c r="OIG41" s="9"/>
      <c r="OIH41" s="9"/>
      <c r="OII41" s="9"/>
      <c r="OIJ41" s="9"/>
      <c r="OIK41" s="9"/>
      <c r="OIL41" s="9"/>
      <c r="OIM41" s="9"/>
      <c r="OIN41" s="9"/>
      <c r="OIO41" s="9"/>
      <c r="OIP41" s="9"/>
      <c r="OIQ41" s="9"/>
      <c r="OIR41" s="9"/>
      <c r="OIS41" s="9"/>
      <c r="OIT41" s="9"/>
      <c r="OIU41" s="9"/>
      <c r="OIV41" s="9"/>
      <c r="OIW41" s="9"/>
      <c r="OIX41" s="9"/>
      <c r="OIY41" s="9"/>
      <c r="OIZ41" s="9"/>
      <c r="OJA41" s="9"/>
      <c r="OJB41" s="9"/>
      <c r="OJC41" s="9"/>
      <c r="OJD41" s="9"/>
      <c r="OJE41" s="9"/>
      <c r="OJF41" s="9"/>
      <c r="OJG41" s="9"/>
      <c r="OJH41" s="9"/>
      <c r="OJI41" s="9"/>
      <c r="OJJ41" s="9"/>
      <c r="OJK41" s="9"/>
      <c r="OJL41" s="9"/>
      <c r="OJM41" s="9"/>
      <c r="OJN41" s="9"/>
      <c r="OJO41" s="9"/>
      <c r="OJP41" s="9"/>
      <c r="OJQ41" s="9"/>
      <c r="OJR41" s="9"/>
      <c r="OJS41" s="9"/>
      <c r="OJT41" s="9"/>
      <c r="OJU41" s="9"/>
      <c r="OJV41" s="9"/>
      <c r="OJW41" s="9"/>
      <c r="OJX41" s="9"/>
      <c r="OJY41" s="9"/>
      <c r="OJZ41" s="9"/>
      <c r="OKA41" s="9"/>
      <c r="OKB41" s="9"/>
      <c r="OKC41" s="9"/>
      <c r="OKD41" s="9"/>
      <c r="OKE41" s="9"/>
      <c r="OKF41" s="9"/>
      <c r="OKG41" s="9"/>
      <c r="OKH41" s="9"/>
      <c r="OKI41" s="9"/>
      <c r="OKJ41" s="9"/>
      <c r="OKK41" s="9"/>
      <c r="OKL41" s="9"/>
      <c r="OKM41" s="9"/>
      <c r="OKN41" s="9"/>
      <c r="OKO41" s="9"/>
      <c r="OKP41" s="9"/>
      <c r="OKQ41" s="9"/>
      <c r="OKR41" s="9"/>
      <c r="OKS41" s="9"/>
      <c r="OKT41" s="9"/>
      <c r="OKU41" s="9"/>
      <c r="OKV41" s="9"/>
      <c r="OKW41" s="9"/>
      <c r="OKX41" s="9"/>
      <c r="OKY41" s="9"/>
      <c r="OKZ41" s="9"/>
      <c r="OLA41" s="9"/>
      <c r="OLB41" s="9"/>
      <c r="OLC41" s="9"/>
      <c r="OLD41" s="9"/>
      <c r="OLE41" s="9"/>
      <c r="OLF41" s="9"/>
      <c r="OLG41" s="9"/>
      <c r="OLH41" s="9"/>
      <c r="OLI41" s="9"/>
      <c r="OLJ41" s="9"/>
      <c r="OLK41" s="9"/>
      <c r="OLL41" s="9"/>
      <c r="OLM41" s="9"/>
      <c r="OLN41" s="9"/>
      <c r="OLO41" s="9"/>
      <c r="OLP41" s="9"/>
      <c r="OLQ41" s="9"/>
      <c r="OLR41" s="9"/>
      <c r="OLS41" s="9"/>
      <c r="OLT41" s="9"/>
      <c r="OLU41" s="9"/>
      <c r="OLV41" s="9"/>
      <c r="OLW41" s="9"/>
      <c r="OLX41" s="9"/>
      <c r="OLY41" s="9"/>
      <c r="OLZ41" s="9"/>
      <c r="OMA41" s="9"/>
      <c r="OMB41" s="9"/>
      <c r="OMC41" s="9"/>
      <c r="OMD41" s="9"/>
      <c r="OME41" s="9"/>
      <c r="OMF41" s="9"/>
      <c r="OMG41" s="9"/>
      <c r="OMH41" s="9"/>
      <c r="OMI41" s="9"/>
      <c r="OMJ41" s="9"/>
      <c r="OMK41" s="9"/>
      <c r="OML41" s="9"/>
      <c r="OMM41" s="9"/>
      <c r="OMN41" s="9"/>
      <c r="OMO41" s="9"/>
      <c r="OMP41" s="9"/>
      <c r="OMQ41" s="9"/>
      <c r="OMR41" s="9"/>
      <c r="OMS41" s="9"/>
      <c r="OMT41" s="9"/>
      <c r="OMU41" s="9"/>
      <c r="OMV41" s="9"/>
      <c r="OMW41" s="9"/>
      <c r="OMX41" s="9"/>
      <c r="OMY41" s="9"/>
      <c r="OMZ41" s="9"/>
      <c r="ONA41" s="9"/>
      <c r="ONB41" s="9"/>
      <c r="ONC41" s="9"/>
      <c r="OND41" s="9"/>
      <c r="ONE41" s="9"/>
      <c r="ONF41" s="9"/>
      <c r="ONG41" s="9"/>
      <c r="ONH41" s="9"/>
      <c r="ONI41" s="9"/>
      <c r="ONJ41" s="9"/>
      <c r="ONK41" s="9"/>
      <c r="ONL41" s="9"/>
      <c r="ONM41" s="9"/>
      <c r="ONN41" s="9"/>
      <c r="ONO41" s="9"/>
      <c r="ONP41" s="9"/>
      <c r="ONQ41" s="9"/>
      <c r="ONR41" s="9"/>
      <c r="ONS41" s="9"/>
      <c r="ONT41" s="9"/>
      <c r="ONU41" s="9"/>
      <c r="ONV41" s="9"/>
      <c r="ONW41" s="9"/>
      <c r="ONX41" s="9"/>
      <c r="ONY41" s="9"/>
      <c r="ONZ41" s="9"/>
      <c r="OOA41" s="9"/>
      <c r="OOB41" s="9"/>
      <c r="OOC41" s="9"/>
      <c r="OOD41" s="9"/>
      <c r="OOE41" s="9"/>
      <c r="OOF41" s="9"/>
      <c r="OOG41" s="9"/>
      <c r="OOH41" s="9"/>
      <c r="OOI41" s="9"/>
      <c r="OOJ41" s="9"/>
      <c r="OOK41" s="9"/>
      <c r="OOL41" s="9"/>
      <c r="OOM41" s="9"/>
      <c r="OON41" s="9"/>
      <c r="OOO41" s="9"/>
      <c r="OOP41" s="9"/>
      <c r="OOQ41" s="9"/>
      <c r="OOR41" s="9"/>
      <c r="OOS41" s="9"/>
      <c r="OOT41" s="9"/>
      <c r="OOU41" s="9"/>
      <c r="OOV41" s="9"/>
      <c r="OOW41" s="9"/>
      <c r="OOX41" s="9"/>
      <c r="OOY41" s="9"/>
      <c r="OOZ41" s="9"/>
      <c r="OPA41" s="9"/>
      <c r="OPB41" s="9"/>
      <c r="OPC41" s="9"/>
      <c r="OPD41" s="9"/>
      <c r="OPE41" s="9"/>
      <c r="OPF41" s="9"/>
      <c r="OPG41" s="9"/>
      <c r="OPH41" s="9"/>
      <c r="OPI41" s="9"/>
      <c r="OPJ41" s="9"/>
      <c r="OPK41" s="9"/>
      <c r="OPL41" s="9"/>
      <c r="OPM41" s="9"/>
      <c r="OPN41" s="9"/>
      <c r="OPO41" s="9"/>
      <c r="OPP41" s="9"/>
      <c r="OPQ41" s="9"/>
      <c r="OPR41" s="9"/>
      <c r="OPS41" s="9"/>
      <c r="OPT41" s="9"/>
      <c r="OPU41" s="9"/>
      <c r="OPV41" s="9"/>
      <c r="OPW41" s="9"/>
      <c r="OPX41" s="9"/>
      <c r="OPY41" s="9"/>
      <c r="OPZ41" s="9"/>
      <c r="OQA41" s="9"/>
      <c r="OQB41" s="9"/>
      <c r="OQC41" s="9"/>
      <c r="OQD41" s="9"/>
      <c r="OQE41" s="9"/>
      <c r="OQF41" s="9"/>
      <c r="OQG41" s="9"/>
      <c r="OQH41" s="9"/>
      <c r="OQI41" s="9"/>
      <c r="OQJ41" s="9"/>
      <c r="OQK41" s="9"/>
      <c r="OQL41" s="9"/>
      <c r="OQM41" s="9"/>
      <c r="OQN41" s="9"/>
      <c r="OQO41" s="9"/>
      <c r="OQP41" s="9"/>
      <c r="OQQ41" s="9"/>
      <c r="OQR41" s="9"/>
      <c r="OQS41" s="9"/>
      <c r="OQT41" s="9"/>
      <c r="OQU41" s="9"/>
      <c r="OQV41" s="9"/>
      <c r="OQW41" s="9"/>
      <c r="OQX41" s="9"/>
      <c r="OQY41" s="9"/>
      <c r="OQZ41" s="9"/>
      <c r="ORA41" s="9"/>
      <c r="ORB41" s="9"/>
      <c r="ORC41" s="9"/>
      <c r="ORD41" s="9"/>
      <c r="ORE41" s="9"/>
      <c r="ORF41" s="9"/>
      <c r="ORG41" s="9"/>
      <c r="ORH41" s="9"/>
      <c r="ORI41" s="9"/>
      <c r="ORJ41" s="9"/>
      <c r="ORK41" s="9"/>
      <c r="ORL41" s="9"/>
      <c r="ORM41" s="9"/>
      <c r="ORN41" s="9"/>
      <c r="ORO41" s="9"/>
      <c r="ORP41" s="9"/>
      <c r="ORQ41" s="9"/>
      <c r="ORR41" s="9"/>
      <c r="ORS41" s="9"/>
      <c r="ORT41" s="9"/>
      <c r="ORU41" s="9"/>
      <c r="ORV41" s="9"/>
      <c r="ORW41" s="9"/>
      <c r="ORX41" s="9"/>
      <c r="ORY41" s="9"/>
      <c r="ORZ41" s="9"/>
      <c r="OSA41" s="9"/>
      <c r="OSB41" s="9"/>
      <c r="OSC41" s="9"/>
      <c r="OSD41" s="9"/>
      <c r="OSE41" s="9"/>
      <c r="OSF41" s="9"/>
      <c r="OSG41" s="9"/>
      <c r="OSH41" s="9"/>
      <c r="OSI41" s="9"/>
      <c r="OSJ41" s="9"/>
      <c r="OSK41" s="9"/>
      <c r="OSL41" s="9"/>
      <c r="OSM41" s="9"/>
      <c r="OSN41" s="9"/>
      <c r="OSO41" s="9"/>
      <c r="OSP41" s="9"/>
      <c r="OSQ41" s="9"/>
      <c r="OSR41" s="9"/>
      <c r="OSS41" s="9"/>
      <c r="OST41" s="9"/>
      <c r="OSU41" s="9"/>
      <c r="OSV41" s="9"/>
      <c r="OSW41" s="9"/>
      <c r="OSX41" s="9"/>
      <c r="OSY41" s="9"/>
      <c r="OSZ41" s="9"/>
      <c r="OTA41" s="9"/>
      <c r="OTB41" s="9"/>
      <c r="OTC41" s="9"/>
      <c r="OTD41" s="9"/>
      <c r="OTE41" s="9"/>
      <c r="OTF41" s="9"/>
      <c r="OTG41" s="9"/>
      <c r="OTH41" s="9"/>
      <c r="OTI41" s="9"/>
      <c r="OTJ41" s="9"/>
      <c r="OTK41" s="9"/>
      <c r="OTL41" s="9"/>
      <c r="OTM41" s="9"/>
      <c r="OTN41" s="9"/>
      <c r="OTO41" s="9"/>
      <c r="OTP41" s="9"/>
      <c r="OTQ41" s="9"/>
      <c r="OTR41" s="9"/>
      <c r="OTS41" s="9"/>
      <c r="OTT41" s="9"/>
      <c r="OTU41" s="9"/>
      <c r="OTV41" s="9"/>
      <c r="OTW41" s="9"/>
      <c r="OTX41" s="9"/>
      <c r="OTY41" s="9"/>
      <c r="OTZ41" s="9"/>
      <c r="OUA41" s="9"/>
      <c r="OUB41" s="9"/>
      <c r="OUC41" s="9"/>
      <c r="OUD41" s="9"/>
      <c r="OUE41" s="9"/>
      <c r="OUF41" s="9"/>
      <c r="OUG41" s="9"/>
      <c r="OUH41" s="9"/>
      <c r="OUI41" s="9"/>
      <c r="OUJ41" s="9"/>
      <c r="OUK41" s="9"/>
      <c r="OUL41" s="9"/>
      <c r="OUM41" s="9"/>
      <c r="OUN41" s="9"/>
      <c r="OUO41" s="9"/>
      <c r="OUP41" s="9"/>
      <c r="OUQ41" s="9"/>
      <c r="OUR41" s="9"/>
      <c r="OUS41" s="9"/>
      <c r="OUT41" s="9"/>
      <c r="OUU41" s="9"/>
      <c r="OUV41" s="9"/>
      <c r="OUW41" s="9"/>
      <c r="OUX41" s="9"/>
      <c r="OUY41" s="9"/>
      <c r="OUZ41" s="9"/>
      <c r="OVA41" s="9"/>
      <c r="OVB41" s="9"/>
      <c r="OVC41" s="9"/>
      <c r="OVD41" s="9"/>
      <c r="OVE41" s="9"/>
      <c r="OVF41" s="9"/>
      <c r="OVG41" s="9"/>
      <c r="OVH41" s="9"/>
      <c r="OVI41" s="9"/>
      <c r="OVJ41" s="9"/>
      <c r="OVK41" s="9"/>
      <c r="OVL41" s="9"/>
      <c r="OVM41" s="9"/>
      <c r="OVN41" s="9"/>
      <c r="OVO41" s="9"/>
      <c r="OVP41" s="9"/>
      <c r="OVQ41" s="9"/>
      <c r="OVR41" s="9"/>
      <c r="OVS41" s="9"/>
      <c r="OVT41" s="9"/>
      <c r="OVU41" s="9"/>
      <c r="OVV41" s="9"/>
      <c r="OVW41" s="9"/>
      <c r="OVX41" s="9"/>
      <c r="OVY41" s="9"/>
      <c r="OVZ41" s="9"/>
      <c r="OWA41" s="9"/>
      <c r="OWB41" s="9"/>
      <c r="OWC41" s="9"/>
      <c r="OWD41" s="9"/>
      <c r="OWE41" s="9"/>
      <c r="OWF41" s="9"/>
      <c r="OWG41" s="9"/>
      <c r="OWH41" s="9"/>
      <c r="OWI41" s="9"/>
      <c r="OWJ41" s="9"/>
      <c r="OWK41" s="9"/>
      <c r="OWL41" s="9"/>
      <c r="OWM41" s="9"/>
      <c r="OWN41" s="9"/>
      <c r="OWO41" s="9"/>
      <c r="OWP41" s="9"/>
      <c r="OWQ41" s="9"/>
      <c r="OWR41" s="9"/>
      <c r="OWS41" s="9"/>
      <c r="OWT41" s="9"/>
      <c r="OWU41" s="9"/>
      <c r="OWV41" s="9"/>
      <c r="OWW41" s="9"/>
      <c r="OWX41" s="9"/>
      <c r="OWY41" s="9"/>
      <c r="OWZ41" s="9"/>
      <c r="OXA41" s="9"/>
      <c r="OXB41" s="9"/>
      <c r="OXC41" s="9"/>
      <c r="OXD41" s="9"/>
      <c r="OXE41" s="9"/>
      <c r="OXF41" s="9"/>
      <c r="OXG41" s="9"/>
      <c r="OXH41" s="9"/>
      <c r="OXI41" s="9"/>
      <c r="OXJ41" s="9"/>
      <c r="OXK41" s="9"/>
      <c r="OXL41" s="9"/>
      <c r="OXM41" s="9"/>
      <c r="OXN41" s="9"/>
      <c r="OXO41" s="9"/>
      <c r="OXP41" s="9"/>
      <c r="OXQ41" s="9"/>
      <c r="OXR41" s="9"/>
      <c r="OXS41" s="9"/>
      <c r="OXT41" s="9"/>
      <c r="OXU41" s="9"/>
      <c r="OXV41" s="9"/>
      <c r="OXW41" s="9"/>
      <c r="OXX41" s="9"/>
      <c r="OXY41" s="9"/>
      <c r="OXZ41" s="9"/>
      <c r="OYA41" s="9"/>
      <c r="OYB41" s="9"/>
      <c r="OYC41" s="9"/>
      <c r="OYD41" s="9"/>
      <c r="OYE41" s="9"/>
      <c r="OYF41" s="9"/>
      <c r="OYG41" s="9"/>
      <c r="OYH41" s="9"/>
      <c r="OYI41" s="9"/>
      <c r="OYJ41" s="9"/>
      <c r="OYK41" s="9"/>
      <c r="OYL41" s="9"/>
      <c r="OYM41" s="9"/>
      <c r="OYN41" s="9"/>
      <c r="OYO41" s="9"/>
      <c r="OYP41" s="9"/>
      <c r="OYQ41" s="9"/>
      <c r="OYR41" s="9"/>
      <c r="OYS41" s="9"/>
      <c r="OYT41" s="9"/>
      <c r="OYU41" s="9"/>
      <c r="OYV41" s="9"/>
      <c r="OYW41" s="9"/>
      <c r="OYX41" s="9"/>
      <c r="OYY41" s="9"/>
      <c r="OYZ41" s="9"/>
      <c r="OZA41" s="9"/>
      <c r="OZB41" s="9"/>
      <c r="OZC41" s="9"/>
      <c r="OZD41" s="9"/>
      <c r="OZE41" s="9"/>
      <c r="OZF41" s="9"/>
      <c r="OZG41" s="9"/>
      <c r="OZH41" s="9"/>
      <c r="OZI41" s="9"/>
      <c r="OZJ41" s="9"/>
      <c r="OZK41" s="9"/>
      <c r="OZL41" s="9"/>
      <c r="OZM41" s="9"/>
      <c r="OZN41" s="9"/>
      <c r="OZO41" s="9"/>
      <c r="OZP41" s="9"/>
      <c r="OZQ41" s="9"/>
      <c r="OZR41" s="9"/>
      <c r="OZS41" s="9"/>
      <c r="OZT41" s="9"/>
      <c r="OZU41" s="9"/>
      <c r="OZV41" s="9"/>
      <c r="OZW41" s="9"/>
      <c r="OZX41" s="9"/>
      <c r="OZY41" s="9"/>
      <c r="OZZ41" s="9"/>
      <c r="PAA41" s="9"/>
      <c r="PAB41" s="9"/>
      <c r="PAC41" s="9"/>
      <c r="PAD41" s="9"/>
      <c r="PAE41" s="9"/>
      <c r="PAF41" s="9"/>
      <c r="PAG41" s="9"/>
      <c r="PAH41" s="9"/>
      <c r="PAI41" s="9"/>
      <c r="PAJ41" s="9"/>
      <c r="PAK41" s="9"/>
      <c r="PAL41" s="9"/>
      <c r="PAM41" s="9"/>
      <c r="PAN41" s="9"/>
      <c r="PAO41" s="9"/>
      <c r="PAP41" s="9"/>
      <c r="PAQ41" s="9"/>
      <c r="PAR41" s="9"/>
      <c r="PAS41" s="9"/>
      <c r="PAT41" s="9"/>
      <c r="PAU41" s="9"/>
      <c r="PAV41" s="9"/>
      <c r="PAW41" s="9"/>
      <c r="PAX41" s="9"/>
      <c r="PAY41" s="9"/>
      <c r="PAZ41" s="9"/>
      <c r="PBA41" s="9"/>
      <c r="PBB41" s="9"/>
      <c r="PBC41" s="9"/>
      <c r="PBD41" s="9"/>
      <c r="PBE41" s="9"/>
      <c r="PBF41" s="9"/>
      <c r="PBG41" s="9"/>
      <c r="PBH41" s="9"/>
      <c r="PBI41" s="9"/>
      <c r="PBJ41" s="9"/>
      <c r="PBK41" s="9"/>
      <c r="PBL41" s="9"/>
      <c r="PBM41" s="9"/>
      <c r="PBN41" s="9"/>
      <c r="PBO41" s="9"/>
      <c r="PBP41" s="9"/>
      <c r="PBQ41" s="9"/>
      <c r="PBR41" s="9"/>
      <c r="PBS41" s="9"/>
      <c r="PBT41" s="9"/>
      <c r="PBU41" s="9"/>
      <c r="PBV41" s="9"/>
      <c r="PBW41" s="9"/>
      <c r="PBX41" s="9"/>
      <c r="PBY41" s="9"/>
      <c r="PBZ41" s="9"/>
      <c r="PCA41" s="9"/>
      <c r="PCB41" s="9"/>
      <c r="PCC41" s="9"/>
      <c r="PCD41" s="9"/>
      <c r="PCE41" s="9"/>
      <c r="PCF41" s="9"/>
      <c r="PCG41" s="9"/>
      <c r="PCH41" s="9"/>
      <c r="PCI41" s="9"/>
      <c r="PCJ41" s="9"/>
      <c r="PCK41" s="9"/>
      <c r="PCL41" s="9"/>
      <c r="PCM41" s="9"/>
      <c r="PCN41" s="9"/>
      <c r="PCO41" s="9"/>
      <c r="PCP41" s="9"/>
      <c r="PCQ41" s="9"/>
      <c r="PCR41" s="9"/>
      <c r="PCS41" s="9"/>
      <c r="PCT41" s="9"/>
      <c r="PCU41" s="9"/>
      <c r="PCV41" s="9"/>
      <c r="PCW41" s="9"/>
      <c r="PCX41" s="9"/>
      <c r="PCY41" s="9"/>
      <c r="PCZ41" s="9"/>
      <c r="PDA41" s="9"/>
      <c r="PDB41" s="9"/>
      <c r="PDC41" s="9"/>
      <c r="PDD41" s="9"/>
      <c r="PDE41" s="9"/>
      <c r="PDF41" s="9"/>
      <c r="PDG41" s="9"/>
      <c r="PDH41" s="9"/>
      <c r="PDI41" s="9"/>
      <c r="PDJ41" s="9"/>
      <c r="PDK41" s="9"/>
      <c r="PDL41" s="9"/>
      <c r="PDM41" s="9"/>
      <c r="PDN41" s="9"/>
      <c r="PDO41" s="9"/>
      <c r="PDP41" s="9"/>
      <c r="PDQ41" s="9"/>
      <c r="PDR41" s="9"/>
      <c r="PDS41" s="9"/>
      <c r="PDT41" s="9"/>
      <c r="PDU41" s="9"/>
      <c r="PDV41" s="9"/>
      <c r="PDW41" s="9"/>
      <c r="PDX41" s="9"/>
      <c r="PDY41" s="9"/>
      <c r="PDZ41" s="9"/>
      <c r="PEA41" s="9"/>
      <c r="PEB41" s="9"/>
      <c r="PEC41" s="9"/>
      <c r="PED41" s="9"/>
      <c r="PEE41" s="9"/>
      <c r="PEF41" s="9"/>
      <c r="PEG41" s="9"/>
      <c r="PEH41" s="9"/>
      <c r="PEI41" s="9"/>
      <c r="PEJ41" s="9"/>
      <c r="PEK41" s="9"/>
      <c r="PEL41" s="9"/>
      <c r="PEM41" s="9"/>
      <c r="PEN41" s="9"/>
      <c r="PEO41" s="9"/>
      <c r="PEP41" s="9"/>
      <c r="PEQ41" s="9"/>
      <c r="PER41" s="9"/>
      <c r="PES41" s="9"/>
      <c r="PET41" s="9"/>
      <c r="PEU41" s="9"/>
      <c r="PEV41" s="9"/>
      <c r="PEW41" s="9"/>
      <c r="PEX41" s="9"/>
      <c r="PEY41" s="9"/>
      <c r="PEZ41" s="9"/>
      <c r="PFA41" s="9"/>
      <c r="PFB41" s="9"/>
      <c r="PFC41" s="9"/>
      <c r="PFD41" s="9"/>
      <c r="PFE41" s="9"/>
      <c r="PFF41" s="9"/>
      <c r="PFG41" s="9"/>
      <c r="PFH41" s="9"/>
      <c r="PFI41" s="9"/>
      <c r="PFJ41" s="9"/>
      <c r="PFK41" s="9"/>
      <c r="PFL41" s="9"/>
      <c r="PFM41" s="9"/>
      <c r="PFN41" s="9"/>
      <c r="PFO41" s="9"/>
      <c r="PFP41" s="9"/>
      <c r="PFQ41" s="9"/>
      <c r="PFR41" s="9"/>
      <c r="PFS41" s="9"/>
      <c r="PFT41" s="9"/>
      <c r="PFU41" s="9"/>
      <c r="PFV41" s="9"/>
      <c r="PFW41" s="9"/>
      <c r="PFX41" s="9"/>
      <c r="PFY41" s="9"/>
      <c r="PFZ41" s="9"/>
      <c r="PGA41" s="9"/>
      <c r="PGB41" s="9"/>
      <c r="PGC41" s="9"/>
      <c r="PGD41" s="9"/>
      <c r="PGE41" s="9"/>
      <c r="PGF41" s="9"/>
      <c r="PGG41" s="9"/>
      <c r="PGH41" s="9"/>
      <c r="PGI41" s="9"/>
      <c r="PGJ41" s="9"/>
      <c r="PGK41" s="9"/>
      <c r="PGL41" s="9"/>
      <c r="PGM41" s="9"/>
      <c r="PGN41" s="9"/>
      <c r="PGO41" s="9"/>
      <c r="PGP41" s="9"/>
      <c r="PGQ41" s="9"/>
      <c r="PGR41" s="9"/>
      <c r="PGS41" s="9"/>
      <c r="PGT41" s="9"/>
      <c r="PGU41" s="9"/>
      <c r="PGV41" s="9"/>
      <c r="PGW41" s="9"/>
      <c r="PGX41" s="9"/>
      <c r="PGY41" s="9"/>
      <c r="PGZ41" s="9"/>
      <c r="PHA41" s="9"/>
      <c r="PHB41" s="9"/>
      <c r="PHC41" s="9"/>
      <c r="PHD41" s="9"/>
      <c r="PHE41" s="9"/>
      <c r="PHF41" s="9"/>
      <c r="PHG41" s="9"/>
      <c r="PHH41" s="9"/>
      <c r="PHI41" s="9"/>
      <c r="PHJ41" s="9"/>
      <c r="PHK41" s="9"/>
      <c r="PHL41" s="9"/>
      <c r="PHM41" s="9"/>
      <c r="PHN41" s="9"/>
      <c r="PHO41" s="9"/>
      <c r="PHP41" s="9"/>
      <c r="PHQ41" s="9"/>
      <c r="PHR41" s="9"/>
      <c r="PHS41" s="9"/>
      <c r="PHT41" s="9"/>
      <c r="PHU41" s="9"/>
      <c r="PHV41" s="9"/>
      <c r="PHW41" s="9"/>
      <c r="PHX41" s="9"/>
      <c r="PHY41" s="9"/>
      <c r="PHZ41" s="9"/>
      <c r="PIA41" s="9"/>
      <c r="PIB41" s="9"/>
      <c r="PIC41" s="9"/>
      <c r="PID41" s="9"/>
      <c r="PIE41" s="9"/>
      <c r="PIF41" s="9"/>
      <c r="PIG41" s="9"/>
      <c r="PIH41" s="9"/>
      <c r="PII41" s="9"/>
      <c r="PIJ41" s="9"/>
      <c r="PIK41" s="9"/>
      <c r="PIL41" s="9"/>
      <c r="PIM41" s="9"/>
      <c r="PIN41" s="9"/>
      <c r="PIO41" s="9"/>
      <c r="PIP41" s="9"/>
      <c r="PIQ41" s="9"/>
      <c r="PIR41" s="9"/>
      <c r="PIS41" s="9"/>
      <c r="PIT41" s="9"/>
      <c r="PIU41" s="9"/>
      <c r="PIV41" s="9"/>
      <c r="PIW41" s="9"/>
      <c r="PIX41" s="9"/>
      <c r="PIY41" s="9"/>
      <c r="PIZ41" s="9"/>
      <c r="PJA41" s="9"/>
      <c r="PJB41" s="9"/>
      <c r="PJC41" s="9"/>
      <c r="PJD41" s="9"/>
      <c r="PJE41" s="9"/>
      <c r="PJF41" s="9"/>
      <c r="PJG41" s="9"/>
      <c r="PJH41" s="9"/>
      <c r="PJI41" s="9"/>
      <c r="PJJ41" s="9"/>
      <c r="PJK41" s="9"/>
      <c r="PJL41" s="9"/>
      <c r="PJM41" s="9"/>
      <c r="PJN41" s="9"/>
      <c r="PJO41" s="9"/>
      <c r="PJP41" s="9"/>
      <c r="PJQ41" s="9"/>
      <c r="PJR41" s="9"/>
      <c r="PJS41" s="9"/>
      <c r="PJT41" s="9"/>
      <c r="PJU41" s="9"/>
      <c r="PJV41" s="9"/>
      <c r="PJW41" s="9"/>
      <c r="PJX41" s="9"/>
      <c r="PJY41" s="9"/>
      <c r="PJZ41" s="9"/>
      <c r="PKA41" s="9"/>
      <c r="PKB41" s="9"/>
      <c r="PKC41" s="9"/>
      <c r="PKD41" s="9"/>
      <c r="PKE41" s="9"/>
      <c r="PKF41" s="9"/>
      <c r="PKG41" s="9"/>
      <c r="PKH41" s="9"/>
      <c r="PKI41" s="9"/>
      <c r="PKJ41" s="9"/>
      <c r="PKK41" s="9"/>
      <c r="PKL41" s="9"/>
      <c r="PKM41" s="9"/>
      <c r="PKN41" s="9"/>
      <c r="PKO41" s="9"/>
      <c r="PKP41" s="9"/>
      <c r="PKQ41" s="9"/>
      <c r="PKR41" s="9"/>
      <c r="PKS41" s="9"/>
      <c r="PKT41" s="9"/>
      <c r="PKU41" s="9"/>
      <c r="PKV41" s="9"/>
      <c r="PKW41" s="9"/>
      <c r="PKX41" s="9"/>
      <c r="PKY41" s="9"/>
      <c r="PKZ41" s="9"/>
      <c r="PLA41" s="9"/>
      <c r="PLB41" s="9"/>
      <c r="PLC41" s="9"/>
      <c r="PLD41" s="9"/>
      <c r="PLE41" s="9"/>
      <c r="PLF41" s="9"/>
      <c r="PLG41" s="9"/>
      <c r="PLH41" s="9"/>
      <c r="PLI41" s="9"/>
      <c r="PLJ41" s="9"/>
      <c r="PLK41" s="9"/>
      <c r="PLL41" s="9"/>
      <c r="PLM41" s="9"/>
      <c r="PLN41" s="9"/>
      <c r="PLO41" s="9"/>
      <c r="PLP41" s="9"/>
      <c r="PLQ41" s="9"/>
      <c r="PLR41" s="9"/>
      <c r="PLS41" s="9"/>
      <c r="PLT41" s="9"/>
      <c r="PLU41" s="9"/>
      <c r="PLV41" s="9"/>
      <c r="PLW41" s="9"/>
      <c r="PLX41" s="9"/>
      <c r="PLY41" s="9"/>
      <c r="PLZ41" s="9"/>
      <c r="PMA41" s="9"/>
      <c r="PMB41" s="9"/>
      <c r="PMC41" s="9"/>
      <c r="PMD41" s="9"/>
      <c r="PME41" s="9"/>
      <c r="PMF41" s="9"/>
      <c r="PMG41" s="9"/>
      <c r="PMH41" s="9"/>
      <c r="PMI41" s="9"/>
      <c r="PMJ41" s="9"/>
      <c r="PMK41" s="9"/>
      <c r="PML41" s="9"/>
      <c r="PMM41" s="9"/>
      <c r="PMN41" s="9"/>
      <c r="PMO41" s="9"/>
      <c r="PMP41" s="9"/>
      <c r="PMQ41" s="9"/>
      <c r="PMR41" s="9"/>
      <c r="PMS41" s="9"/>
      <c r="PMT41" s="9"/>
      <c r="PMU41" s="9"/>
      <c r="PMV41" s="9"/>
      <c r="PMW41" s="9"/>
      <c r="PMX41" s="9"/>
      <c r="PMY41" s="9"/>
      <c r="PMZ41" s="9"/>
      <c r="PNA41" s="9"/>
      <c r="PNB41" s="9"/>
      <c r="PNC41" s="9"/>
      <c r="PND41" s="9"/>
      <c r="PNE41" s="9"/>
      <c r="PNF41" s="9"/>
      <c r="PNG41" s="9"/>
      <c r="PNH41" s="9"/>
      <c r="PNI41" s="9"/>
      <c r="PNJ41" s="9"/>
      <c r="PNK41" s="9"/>
      <c r="PNL41" s="9"/>
      <c r="PNM41" s="9"/>
      <c r="PNN41" s="9"/>
      <c r="PNO41" s="9"/>
      <c r="PNP41" s="9"/>
      <c r="PNQ41" s="9"/>
      <c r="PNR41" s="9"/>
      <c r="PNS41" s="9"/>
      <c r="PNT41" s="9"/>
      <c r="PNU41" s="9"/>
      <c r="PNV41" s="9"/>
      <c r="PNW41" s="9"/>
      <c r="PNX41" s="9"/>
      <c r="PNY41" s="9"/>
      <c r="PNZ41" s="9"/>
      <c r="POA41" s="9"/>
      <c r="POB41" s="9"/>
      <c r="POC41" s="9"/>
      <c r="POD41" s="9"/>
      <c r="POE41" s="9"/>
      <c r="POF41" s="9"/>
      <c r="POG41" s="9"/>
      <c r="POH41" s="9"/>
      <c r="POI41" s="9"/>
      <c r="POJ41" s="9"/>
      <c r="POK41" s="9"/>
      <c r="POL41" s="9"/>
      <c r="POM41" s="9"/>
      <c r="PON41" s="9"/>
      <c r="POO41" s="9"/>
      <c r="POP41" s="9"/>
      <c r="POQ41" s="9"/>
      <c r="POR41" s="9"/>
      <c r="POS41" s="9"/>
      <c r="POT41" s="9"/>
      <c r="POU41" s="9"/>
      <c r="POV41" s="9"/>
      <c r="POW41" s="9"/>
      <c r="POX41" s="9"/>
      <c r="POY41" s="9"/>
      <c r="POZ41" s="9"/>
      <c r="PPA41" s="9"/>
      <c r="PPB41" s="9"/>
      <c r="PPC41" s="9"/>
      <c r="PPD41" s="9"/>
      <c r="PPE41" s="9"/>
      <c r="PPF41" s="9"/>
      <c r="PPG41" s="9"/>
      <c r="PPH41" s="9"/>
      <c r="PPI41" s="9"/>
      <c r="PPJ41" s="9"/>
      <c r="PPK41" s="9"/>
      <c r="PPL41" s="9"/>
      <c r="PPM41" s="9"/>
      <c r="PPN41" s="9"/>
      <c r="PPO41" s="9"/>
      <c r="PPP41" s="9"/>
      <c r="PPQ41" s="9"/>
      <c r="PPR41" s="9"/>
      <c r="PPS41" s="9"/>
      <c r="PPT41" s="9"/>
      <c r="PPU41" s="9"/>
      <c r="PPV41" s="9"/>
      <c r="PPW41" s="9"/>
      <c r="PPX41" s="9"/>
      <c r="PPY41" s="9"/>
      <c r="PPZ41" s="9"/>
      <c r="PQA41" s="9"/>
      <c r="PQB41" s="9"/>
      <c r="PQC41" s="9"/>
      <c r="PQD41" s="9"/>
      <c r="PQE41" s="9"/>
      <c r="PQF41" s="9"/>
      <c r="PQG41" s="9"/>
      <c r="PQH41" s="9"/>
      <c r="PQI41" s="9"/>
      <c r="PQJ41" s="9"/>
      <c r="PQK41" s="9"/>
      <c r="PQL41" s="9"/>
      <c r="PQM41" s="9"/>
      <c r="PQN41" s="9"/>
      <c r="PQO41" s="9"/>
      <c r="PQP41" s="9"/>
      <c r="PQQ41" s="9"/>
      <c r="PQR41" s="9"/>
      <c r="PQS41" s="9"/>
      <c r="PQT41" s="9"/>
      <c r="PQU41" s="9"/>
      <c r="PQV41" s="9"/>
      <c r="PQW41" s="9"/>
      <c r="PQX41" s="9"/>
      <c r="PQY41" s="9"/>
      <c r="PQZ41" s="9"/>
      <c r="PRA41" s="9"/>
      <c r="PRB41" s="9"/>
      <c r="PRC41" s="9"/>
      <c r="PRD41" s="9"/>
      <c r="PRE41" s="9"/>
      <c r="PRF41" s="9"/>
      <c r="PRG41" s="9"/>
      <c r="PRH41" s="9"/>
      <c r="PRI41" s="9"/>
      <c r="PRJ41" s="9"/>
      <c r="PRK41" s="9"/>
      <c r="PRL41" s="9"/>
      <c r="PRM41" s="9"/>
      <c r="PRN41" s="9"/>
      <c r="PRO41" s="9"/>
      <c r="PRP41" s="9"/>
      <c r="PRQ41" s="9"/>
      <c r="PRR41" s="9"/>
      <c r="PRS41" s="9"/>
      <c r="PRT41" s="9"/>
      <c r="PRU41" s="9"/>
      <c r="PRV41" s="9"/>
      <c r="PRW41" s="9"/>
      <c r="PRX41" s="9"/>
      <c r="PRY41" s="9"/>
      <c r="PRZ41" s="9"/>
      <c r="PSA41" s="9"/>
      <c r="PSB41" s="9"/>
      <c r="PSC41" s="9"/>
      <c r="PSD41" s="9"/>
      <c r="PSE41" s="9"/>
      <c r="PSF41" s="9"/>
      <c r="PSG41" s="9"/>
      <c r="PSH41" s="9"/>
      <c r="PSI41" s="9"/>
      <c r="PSJ41" s="9"/>
      <c r="PSK41" s="9"/>
      <c r="PSL41" s="9"/>
      <c r="PSM41" s="9"/>
      <c r="PSN41" s="9"/>
      <c r="PSO41" s="9"/>
      <c r="PSP41" s="9"/>
      <c r="PSQ41" s="9"/>
      <c r="PSR41" s="9"/>
      <c r="PSS41" s="9"/>
      <c r="PST41" s="9"/>
      <c r="PSU41" s="9"/>
      <c r="PSV41" s="9"/>
      <c r="PSW41" s="9"/>
      <c r="PSX41" s="9"/>
      <c r="PSY41" s="9"/>
      <c r="PSZ41" s="9"/>
      <c r="PTA41" s="9"/>
      <c r="PTB41" s="9"/>
      <c r="PTC41" s="9"/>
      <c r="PTD41" s="9"/>
      <c r="PTE41" s="9"/>
      <c r="PTF41" s="9"/>
      <c r="PTG41" s="9"/>
      <c r="PTH41" s="9"/>
      <c r="PTI41" s="9"/>
      <c r="PTJ41" s="9"/>
      <c r="PTK41" s="9"/>
      <c r="PTL41" s="9"/>
      <c r="PTM41" s="9"/>
      <c r="PTN41" s="9"/>
      <c r="PTO41" s="9"/>
      <c r="PTP41" s="9"/>
      <c r="PTQ41" s="9"/>
      <c r="PTR41" s="9"/>
      <c r="PTS41" s="9"/>
      <c r="PTT41" s="9"/>
      <c r="PTU41" s="9"/>
      <c r="PTV41" s="9"/>
      <c r="PTW41" s="9"/>
      <c r="PTX41" s="9"/>
      <c r="PTY41" s="9"/>
      <c r="PTZ41" s="9"/>
      <c r="PUA41" s="9"/>
      <c r="PUB41" s="9"/>
      <c r="PUC41" s="9"/>
      <c r="PUD41" s="9"/>
      <c r="PUE41" s="9"/>
      <c r="PUF41" s="9"/>
      <c r="PUG41" s="9"/>
      <c r="PUH41" s="9"/>
      <c r="PUI41" s="9"/>
      <c r="PUJ41" s="9"/>
      <c r="PUK41" s="9"/>
      <c r="PUL41" s="9"/>
      <c r="PUM41" s="9"/>
      <c r="PUN41" s="9"/>
      <c r="PUO41" s="9"/>
      <c r="PUP41" s="9"/>
      <c r="PUQ41" s="9"/>
      <c r="PUR41" s="9"/>
      <c r="PUS41" s="9"/>
      <c r="PUT41" s="9"/>
      <c r="PUU41" s="9"/>
      <c r="PUV41" s="9"/>
      <c r="PUW41" s="9"/>
      <c r="PUX41" s="9"/>
      <c r="PUY41" s="9"/>
      <c r="PUZ41" s="9"/>
      <c r="PVA41" s="9"/>
      <c r="PVB41" s="9"/>
      <c r="PVC41" s="9"/>
      <c r="PVD41" s="9"/>
      <c r="PVE41" s="9"/>
      <c r="PVF41" s="9"/>
      <c r="PVG41" s="9"/>
      <c r="PVH41" s="9"/>
      <c r="PVI41" s="9"/>
      <c r="PVJ41" s="9"/>
      <c r="PVK41" s="9"/>
      <c r="PVL41" s="9"/>
      <c r="PVM41" s="9"/>
      <c r="PVN41" s="9"/>
      <c r="PVO41" s="9"/>
      <c r="PVP41" s="9"/>
      <c r="PVQ41" s="9"/>
      <c r="PVR41" s="9"/>
      <c r="PVS41" s="9"/>
      <c r="PVT41" s="9"/>
      <c r="PVU41" s="9"/>
      <c r="PVV41" s="9"/>
      <c r="PVW41" s="9"/>
      <c r="PVX41" s="9"/>
      <c r="PVY41" s="9"/>
      <c r="PVZ41" s="9"/>
      <c r="PWA41" s="9"/>
      <c r="PWB41" s="9"/>
      <c r="PWC41" s="9"/>
      <c r="PWD41" s="9"/>
      <c r="PWE41" s="9"/>
      <c r="PWF41" s="9"/>
      <c r="PWG41" s="9"/>
      <c r="PWH41" s="9"/>
      <c r="PWI41" s="9"/>
      <c r="PWJ41" s="9"/>
      <c r="PWK41" s="9"/>
      <c r="PWL41" s="9"/>
      <c r="PWM41" s="9"/>
      <c r="PWN41" s="9"/>
      <c r="PWO41" s="9"/>
      <c r="PWP41" s="9"/>
      <c r="PWQ41" s="9"/>
      <c r="PWR41" s="9"/>
      <c r="PWS41" s="9"/>
      <c r="PWT41" s="9"/>
      <c r="PWU41" s="9"/>
      <c r="PWV41" s="9"/>
      <c r="PWW41" s="9"/>
      <c r="PWX41" s="9"/>
      <c r="PWY41" s="9"/>
      <c r="PWZ41" s="9"/>
      <c r="PXA41" s="9"/>
      <c r="PXB41" s="9"/>
      <c r="PXC41" s="9"/>
      <c r="PXD41" s="9"/>
      <c r="PXE41" s="9"/>
      <c r="PXF41" s="9"/>
      <c r="PXG41" s="9"/>
      <c r="PXH41" s="9"/>
      <c r="PXI41" s="9"/>
      <c r="PXJ41" s="9"/>
      <c r="PXK41" s="9"/>
      <c r="PXL41" s="9"/>
      <c r="PXM41" s="9"/>
      <c r="PXN41" s="9"/>
      <c r="PXO41" s="9"/>
      <c r="PXP41" s="9"/>
      <c r="PXQ41" s="9"/>
      <c r="PXR41" s="9"/>
      <c r="PXS41" s="9"/>
      <c r="PXT41" s="9"/>
      <c r="PXU41" s="9"/>
      <c r="PXV41" s="9"/>
      <c r="PXW41" s="9"/>
      <c r="PXX41" s="9"/>
      <c r="PXY41" s="9"/>
      <c r="PXZ41" s="9"/>
      <c r="PYA41" s="9"/>
      <c r="PYB41" s="9"/>
      <c r="PYC41" s="9"/>
      <c r="PYD41" s="9"/>
      <c r="PYE41" s="9"/>
      <c r="PYF41" s="9"/>
      <c r="PYG41" s="9"/>
      <c r="PYH41" s="9"/>
      <c r="PYI41" s="9"/>
      <c r="PYJ41" s="9"/>
      <c r="PYK41" s="9"/>
      <c r="PYL41" s="9"/>
      <c r="PYM41" s="9"/>
      <c r="PYN41" s="9"/>
      <c r="PYO41" s="9"/>
      <c r="PYP41" s="9"/>
      <c r="PYQ41" s="9"/>
      <c r="PYR41" s="9"/>
      <c r="PYS41" s="9"/>
      <c r="PYT41" s="9"/>
      <c r="PYU41" s="9"/>
      <c r="PYV41" s="9"/>
      <c r="PYW41" s="9"/>
      <c r="PYX41" s="9"/>
      <c r="PYY41" s="9"/>
      <c r="PYZ41" s="9"/>
      <c r="PZA41" s="9"/>
      <c r="PZB41" s="9"/>
      <c r="PZC41" s="9"/>
      <c r="PZD41" s="9"/>
      <c r="PZE41" s="9"/>
      <c r="PZF41" s="9"/>
      <c r="PZG41" s="9"/>
      <c r="PZH41" s="9"/>
      <c r="PZI41" s="9"/>
      <c r="PZJ41" s="9"/>
      <c r="PZK41" s="9"/>
      <c r="PZL41" s="9"/>
      <c r="PZM41" s="9"/>
      <c r="PZN41" s="9"/>
      <c r="PZO41" s="9"/>
      <c r="PZP41" s="9"/>
      <c r="PZQ41" s="9"/>
      <c r="PZR41" s="9"/>
      <c r="PZS41" s="9"/>
      <c r="PZT41" s="9"/>
      <c r="PZU41" s="9"/>
      <c r="PZV41" s="9"/>
      <c r="PZW41" s="9"/>
      <c r="PZX41" s="9"/>
      <c r="PZY41" s="9"/>
      <c r="PZZ41" s="9"/>
      <c r="QAA41" s="9"/>
      <c r="QAB41" s="9"/>
      <c r="QAC41" s="9"/>
      <c r="QAD41" s="9"/>
      <c r="QAE41" s="9"/>
      <c r="QAF41" s="9"/>
      <c r="QAG41" s="9"/>
      <c r="QAH41" s="9"/>
      <c r="QAI41" s="9"/>
      <c r="QAJ41" s="9"/>
      <c r="QAK41" s="9"/>
      <c r="QAL41" s="9"/>
      <c r="QAM41" s="9"/>
      <c r="QAN41" s="9"/>
      <c r="QAO41" s="9"/>
      <c r="QAP41" s="9"/>
      <c r="QAQ41" s="9"/>
      <c r="QAR41" s="9"/>
      <c r="QAS41" s="9"/>
      <c r="QAT41" s="9"/>
      <c r="QAU41" s="9"/>
      <c r="QAV41" s="9"/>
      <c r="QAW41" s="9"/>
      <c r="QAX41" s="9"/>
      <c r="QAY41" s="9"/>
      <c r="QAZ41" s="9"/>
      <c r="QBA41" s="9"/>
      <c r="QBB41" s="9"/>
      <c r="QBC41" s="9"/>
      <c r="QBD41" s="9"/>
      <c r="QBE41" s="9"/>
      <c r="QBF41" s="9"/>
      <c r="QBG41" s="9"/>
      <c r="QBH41" s="9"/>
      <c r="QBI41" s="9"/>
      <c r="QBJ41" s="9"/>
      <c r="QBK41" s="9"/>
      <c r="QBL41" s="9"/>
      <c r="QBM41" s="9"/>
      <c r="QBN41" s="9"/>
      <c r="QBO41" s="9"/>
      <c r="QBP41" s="9"/>
      <c r="QBQ41" s="9"/>
      <c r="QBR41" s="9"/>
      <c r="QBS41" s="9"/>
      <c r="QBT41" s="9"/>
      <c r="QBU41" s="9"/>
      <c r="QBV41" s="9"/>
      <c r="QBW41" s="9"/>
      <c r="QBX41" s="9"/>
      <c r="QBY41" s="9"/>
      <c r="QBZ41" s="9"/>
      <c r="QCA41" s="9"/>
      <c r="QCB41" s="9"/>
      <c r="QCC41" s="9"/>
      <c r="QCD41" s="9"/>
      <c r="QCE41" s="9"/>
      <c r="QCF41" s="9"/>
      <c r="QCG41" s="9"/>
      <c r="QCH41" s="9"/>
      <c r="QCI41" s="9"/>
      <c r="QCJ41" s="9"/>
      <c r="QCK41" s="9"/>
      <c r="QCL41" s="9"/>
      <c r="QCM41" s="9"/>
      <c r="QCN41" s="9"/>
      <c r="QCO41" s="9"/>
      <c r="QCP41" s="9"/>
      <c r="QCQ41" s="9"/>
      <c r="QCR41" s="9"/>
      <c r="QCS41" s="9"/>
      <c r="QCT41" s="9"/>
      <c r="QCU41" s="9"/>
      <c r="QCV41" s="9"/>
      <c r="QCW41" s="9"/>
      <c r="QCX41" s="9"/>
      <c r="QCY41" s="9"/>
      <c r="QCZ41" s="9"/>
      <c r="QDA41" s="9"/>
      <c r="QDB41" s="9"/>
      <c r="QDC41" s="9"/>
      <c r="QDD41" s="9"/>
      <c r="QDE41" s="9"/>
      <c r="QDF41" s="9"/>
      <c r="QDG41" s="9"/>
      <c r="QDH41" s="9"/>
      <c r="QDI41" s="9"/>
      <c r="QDJ41" s="9"/>
      <c r="QDK41" s="9"/>
      <c r="QDL41" s="9"/>
      <c r="QDM41" s="9"/>
      <c r="QDN41" s="9"/>
      <c r="QDO41" s="9"/>
      <c r="QDP41" s="9"/>
      <c r="QDQ41" s="9"/>
      <c r="QDR41" s="9"/>
      <c r="QDS41" s="9"/>
      <c r="QDT41" s="9"/>
      <c r="QDU41" s="9"/>
      <c r="QDV41" s="9"/>
      <c r="QDW41" s="9"/>
      <c r="QDX41" s="9"/>
      <c r="QDY41" s="9"/>
      <c r="QDZ41" s="9"/>
      <c r="QEA41" s="9"/>
      <c r="QEB41" s="9"/>
      <c r="QEC41" s="9"/>
      <c r="QED41" s="9"/>
      <c r="QEE41" s="9"/>
      <c r="QEF41" s="9"/>
      <c r="QEG41" s="9"/>
      <c r="QEH41" s="9"/>
      <c r="QEI41" s="9"/>
      <c r="QEJ41" s="9"/>
      <c r="QEK41" s="9"/>
      <c r="QEL41" s="9"/>
      <c r="QEM41" s="9"/>
      <c r="QEN41" s="9"/>
      <c r="QEO41" s="9"/>
      <c r="QEP41" s="9"/>
      <c r="QEQ41" s="9"/>
      <c r="QER41" s="9"/>
      <c r="QES41" s="9"/>
      <c r="QET41" s="9"/>
      <c r="QEU41" s="9"/>
      <c r="QEV41" s="9"/>
      <c r="QEW41" s="9"/>
      <c r="QEX41" s="9"/>
      <c r="QEY41" s="9"/>
      <c r="QEZ41" s="9"/>
      <c r="QFA41" s="9"/>
      <c r="QFB41" s="9"/>
      <c r="QFC41" s="9"/>
      <c r="QFD41" s="9"/>
      <c r="QFE41" s="9"/>
      <c r="QFF41" s="9"/>
      <c r="QFG41" s="9"/>
      <c r="QFH41" s="9"/>
      <c r="QFI41" s="9"/>
      <c r="QFJ41" s="9"/>
      <c r="QFK41" s="9"/>
      <c r="QFL41" s="9"/>
      <c r="QFM41" s="9"/>
      <c r="QFN41" s="9"/>
      <c r="QFO41" s="9"/>
      <c r="QFP41" s="9"/>
      <c r="QFQ41" s="9"/>
      <c r="QFR41" s="9"/>
      <c r="QFS41" s="9"/>
      <c r="QFT41" s="9"/>
      <c r="QFU41" s="9"/>
      <c r="QFV41" s="9"/>
      <c r="QFW41" s="9"/>
      <c r="QFX41" s="9"/>
      <c r="QFY41" s="9"/>
      <c r="QFZ41" s="9"/>
      <c r="QGA41" s="9"/>
      <c r="QGB41" s="9"/>
      <c r="QGC41" s="9"/>
      <c r="QGD41" s="9"/>
      <c r="QGE41" s="9"/>
      <c r="QGF41" s="9"/>
      <c r="QGG41" s="9"/>
      <c r="QGH41" s="9"/>
      <c r="QGI41" s="9"/>
      <c r="QGJ41" s="9"/>
      <c r="QGK41" s="9"/>
      <c r="QGL41" s="9"/>
      <c r="QGM41" s="9"/>
      <c r="QGN41" s="9"/>
      <c r="QGO41" s="9"/>
      <c r="QGP41" s="9"/>
      <c r="QGQ41" s="9"/>
      <c r="QGR41" s="9"/>
      <c r="QGS41" s="9"/>
      <c r="QGT41" s="9"/>
      <c r="QGU41" s="9"/>
      <c r="QGV41" s="9"/>
      <c r="QGW41" s="9"/>
      <c r="QGX41" s="9"/>
      <c r="QGY41" s="9"/>
      <c r="QGZ41" s="9"/>
      <c r="QHA41" s="9"/>
      <c r="QHB41" s="9"/>
      <c r="QHC41" s="9"/>
      <c r="QHD41" s="9"/>
      <c r="QHE41" s="9"/>
      <c r="QHF41" s="9"/>
      <c r="QHG41" s="9"/>
      <c r="QHH41" s="9"/>
      <c r="QHI41" s="9"/>
      <c r="QHJ41" s="9"/>
      <c r="QHK41" s="9"/>
      <c r="QHL41" s="9"/>
      <c r="QHM41" s="9"/>
      <c r="QHN41" s="9"/>
      <c r="QHO41" s="9"/>
      <c r="QHP41" s="9"/>
      <c r="QHQ41" s="9"/>
      <c r="QHR41" s="9"/>
      <c r="QHS41" s="9"/>
      <c r="QHT41" s="9"/>
      <c r="QHU41" s="9"/>
      <c r="QHV41" s="9"/>
      <c r="QHW41" s="9"/>
      <c r="QHX41" s="9"/>
      <c r="QHY41" s="9"/>
      <c r="QHZ41" s="9"/>
      <c r="QIA41" s="9"/>
      <c r="QIB41" s="9"/>
      <c r="QIC41" s="9"/>
      <c r="QID41" s="9"/>
      <c r="QIE41" s="9"/>
      <c r="QIF41" s="9"/>
      <c r="QIG41" s="9"/>
      <c r="QIH41" s="9"/>
      <c r="QII41" s="9"/>
      <c r="QIJ41" s="9"/>
      <c r="QIK41" s="9"/>
      <c r="QIL41" s="9"/>
      <c r="QIM41" s="9"/>
      <c r="QIN41" s="9"/>
      <c r="QIO41" s="9"/>
      <c r="QIP41" s="9"/>
      <c r="QIQ41" s="9"/>
      <c r="QIR41" s="9"/>
      <c r="QIS41" s="9"/>
      <c r="QIT41" s="9"/>
      <c r="QIU41" s="9"/>
      <c r="QIV41" s="9"/>
      <c r="QIW41" s="9"/>
      <c r="QIX41" s="9"/>
      <c r="QIY41" s="9"/>
      <c r="QIZ41" s="9"/>
      <c r="QJA41" s="9"/>
      <c r="QJB41" s="9"/>
      <c r="QJC41" s="9"/>
      <c r="QJD41" s="9"/>
      <c r="QJE41" s="9"/>
      <c r="QJF41" s="9"/>
      <c r="QJG41" s="9"/>
      <c r="QJH41" s="9"/>
      <c r="QJI41" s="9"/>
      <c r="QJJ41" s="9"/>
      <c r="QJK41" s="9"/>
      <c r="QJL41" s="9"/>
      <c r="QJM41" s="9"/>
      <c r="QJN41" s="9"/>
      <c r="QJO41" s="9"/>
      <c r="QJP41" s="9"/>
      <c r="QJQ41" s="9"/>
      <c r="QJR41" s="9"/>
      <c r="QJS41" s="9"/>
      <c r="QJT41" s="9"/>
      <c r="QJU41" s="9"/>
      <c r="QJV41" s="9"/>
      <c r="QJW41" s="9"/>
      <c r="QJX41" s="9"/>
      <c r="QJY41" s="9"/>
      <c r="QJZ41" s="9"/>
      <c r="QKA41" s="9"/>
      <c r="QKB41" s="9"/>
      <c r="QKC41" s="9"/>
      <c r="QKD41" s="9"/>
      <c r="QKE41" s="9"/>
      <c r="QKF41" s="9"/>
      <c r="QKG41" s="9"/>
      <c r="QKH41" s="9"/>
      <c r="QKI41" s="9"/>
      <c r="QKJ41" s="9"/>
      <c r="QKK41" s="9"/>
      <c r="QKL41" s="9"/>
      <c r="QKM41" s="9"/>
      <c r="QKN41" s="9"/>
      <c r="QKO41" s="9"/>
      <c r="QKP41" s="9"/>
      <c r="QKQ41" s="9"/>
      <c r="QKR41" s="9"/>
      <c r="QKS41" s="9"/>
      <c r="QKT41" s="9"/>
      <c r="QKU41" s="9"/>
      <c r="QKV41" s="9"/>
      <c r="QKW41" s="9"/>
      <c r="QKX41" s="9"/>
      <c r="QKY41" s="9"/>
      <c r="QKZ41" s="9"/>
      <c r="QLA41" s="9"/>
      <c r="QLB41" s="9"/>
      <c r="QLC41" s="9"/>
      <c r="QLD41" s="9"/>
      <c r="QLE41" s="9"/>
      <c r="QLF41" s="9"/>
      <c r="QLG41" s="9"/>
      <c r="QLH41" s="9"/>
      <c r="QLI41" s="9"/>
      <c r="QLJ41" s="9"/>
      <c r="QLK41" s="9"/>
      <c r="QLL41" s="9"/>
      <c r="QLM41" s="9"/>
      <c r="QLN41" s="9"/>
      <c r="QLO41" s="9"/>
      <c r="QLP41" s="9"/>
      <c r="QLQ41" s="9"/>
      <c r="QLR41" s="9"/>
      <c r="QLS41" s="9"/>
      <c r="QLT41" s="9"/>
      <c r="QLU41" s="9"/>
      <c r="QLV41" s="9"/>
      <c r="QLW41" s="9"/>
      <c r="QLX41" s="9"/>
      <c r="QLY41" s="9"/>
      <c r="QLZ41" s="9"/>
      <c r="QMA41" s="9"/>
      <c r="QMB41" s="9"/>
      <c r="QMC41" s="9"/>
      <c r="QMD41" s="9"/>
      <c r="QME41" s="9"/>
      <c r="QMF41" s="9"/>
      <c r="QMG41" s="9"/>
      <c r="QMH41" s="9"/>
      <c r="QMI41" s="9"/>
      <c r="QMJ41" s="9"/>
      <c r="QMK41" s="9"/>
      <c r="QML41" s="9"/>
      <c r="QMM41" s="9"/>
      <c r="QMN41" s="9"/>
      <c r="QMO41" s="9"/>
      <c r="QMP41" s="9"/>
      <c r="QMQ41" s="9"/>
      <c r="QMR41" s="9"/>
      <c r="QMS41" s="9"/>
      <c r="QMT41" s="9"/>
      <c r="QMU41" s="9"/>
      <c r="QMV41" s="9"/>
      <c r="QMW41" s="9"/>
      <c r="QMX41" s="9"/>
      <c r="QMY41" s="9"/>
      <c r="QMZ41" s="9"/>
      <c r="QNA41" s="9"/>
      <c r="QNB41" s="9"/>
      <c r="QNC41" s="9"/>
      <c r="QND41" s="9"/>
      <c r="QNE41" s="9"/>
      <c r="QNF41" s="9"/>
      <c r="QNG41" s="9"/>
      <c r="QNH41" s="9"/>
      <c r="QNI41" s="9"/>
      <c r="QNJ41" s="9"/>
      <c r="QNK41" s="9"/>
      <c r="QNL41" s="9"/>
      <c r="QNM41" s="9"/>
      <c r="QNN41" s="9"/>
      <c r="QNO41" s="9"/>
      <c r="QNP41" s="9"/>
      <c r="QNQ41" s="9"/>
      <c r="QNR41" s="9"/>
      <c r="QNS41" s="9"/>
      <c r="QNT41" s="9"/>
      <c r="QNU41" s="9"/>
      <c r="QNV41" s="9"/>
      <c r="QNW41" s="9"/>
      <c r="QNX41" s="9"/>
      <c r="QNY41" s="9"/>
      <c r="QNZ41" s="9"/>
      <c r="QOA41" s="9"/>
      <c r="QOB41" s="9"/>
      <c r="QOC41" s="9"/>
      <c r="QOD41" s="9"/>
      <c r="QOE41" s="9"/>
      <c r="QOF41" s="9"/>
      <c r="QOG41" s="9"/>
      <c r="QOH41" s="9"/>
      <c r="QOI41" s="9"/>
      <c r="QOJ41" s="9"/>
      <c r="QOK41" s="9"/>
      <c r="QOL41" s="9"/>
      <c r="QOM41" s="9"/>
      <c r="QON41" s="9"/>
      <c r="QOO41" s="9"/>
      <c r="QOP41" s="9"/>
      <c r="QOQ41" s="9"/>
      <c r="QOR41" s="9"/>
      <c r="QOS41" s="9"/>
      <c r="QOT41" s="9"/>
      <c r="QOU41" s="9"/>
      <c r="QOV41" s="9"/>
      <c r="QOW41" s="9"/>
      <c r="QOX41" s="9"/>
      <c r="QOY41" s="9"/>
      <c r="QOZ41" s="9"/>
      <c r="QPA41" s="9"/>
      <c r="QPB41" s="9"/>
      <c r="QPC41" s="9"/>
      <c r="QPD41" s="9"/>
      <c r="QPE41" s="9"/>
      <c r="QPF41" s="9"/>
      <c r="QPG41" s="9"/>
      <c r="QPH41" s="9"/>
      <c r="QPI41" s="9"/>
      <c r="QPJ41" s="9"/>
      <c r="QPK41" s="9"/>
      <c r="QPL41" s="9"/>
      <c r="QPM41" s="9"/>
      <c r="QPN41" s="9"/>
      <c r="QPO41" s="9"/>
      <c r="QPP41" s="9"/>
      <c r="QPQ41" s="9"/>
      <c r="QPR41" s="9"/>
      <c r="QPS41" s="9"/>
      <c r="QPT41" s="9"/>
      <c r="QPU41" s="9"/>
      <c r="QPV41" s="9"/>
      <c r="QPW41" s="9"/>
      <c r="QPX41" s="9"/>
      <c r="QPY41" s="9"/>
      <c r="QPZ41" s="9"/>
      <c r="QQA41" s="9"/>
      <c r="QQB41" s="9"/>
      <c r="QQC41" s="9"/>
      <c r="QQD41" s="9"/>
      <c r="QQE41" s="9"/>
      <c r="QQF41" s="9"/>
      <c r="QQG41" s="9"/>
      <c r="QQH41" s="9"/>
      <c r="QQI41" s="9"/>
      <c r="QQJ41" s="9"/>
      <c r="QQK41" s="9"/>
      <c r="QQL41" s="9"/>
      <c r="QQM41" s="9"/>
      <c r="QQN41" s="9"/>
      <c r="QQO41" s="9"/>
      <c r="QQP41" s="9"/>
      <c r="QQQ41" s="9"/>
      <c r="QQR41" s="9"/>
      <c r="QQS41" s="9"/>
      <c r="QQT41" s="9"/>
      <c r="QQU41" s="9"/>
      <c r="QQV41" s="9"/>
      <c r="QQW41" s="9"/>
      <c r="QQX41" s="9"/>
      <c r="QQY41" s="9"/>
      <c r="QQZ41" s="9"/>
      <c r="QRA41" s="9"/>
      <c r="QRB41" s="9"/>
      <c r="QRC41" s="9"/>
      <c r="QRD41" s="9"/>
      <c r="QRE41" s="9"/>
      <c r="QRF41" s="9"/>
      <c r="QRG41" s="9"/>
      <c r="QRH41" s="9"/>
      <c r="QRI41" s="9"/>
      <c r="QRJ41" s="9"/>
      <c r="QRK41" s="9"/>
      <c r="QRL41" s="9"/>
      <c r="QRM41" s="9"/>
      <c r="QRN41" s="9"/>
      <c r="QRO41" s="9"/>
      <c r="QRP41" s="9"/>
      <c r="QRQ41" s="9"/>
      <c r="QRR41" s="9"/>
      <c r="QRS41" s="9"/>
      <c r="QRT41" s="9"/>
      <c r="QRU41" s="9"/>
      <c r="QRV41" s="9"/>
      <c r="QRW41" s="9"/>
      <c r="QRX41" s="9"/>
      <c r="QRY41" s="9"/>
      <c r="QRZ41" s="9"/>
      <c r="QSA41" s="9"/>
      <c r="QSB41" s="9"/>
      <c r="QSC41" s="9"/>
      <c r="QSD41" s="9"/>
      <c r="QSE41" s="9"/>
      <c r="QSF41" s="9"/>
      <c r="QSG41" s="9"/>
      <c r="QSH41" s="9"/>
      <c r="QSI41" s="9"/>
      <c r="QSJ41" s="9"/>
      <c r="QSK41" s="9"/>
      <c r="QSL41" s="9"/>
      <c r="QSM41" s="9"/>
      <c r="QSN41" s="9"/>
      <c r="QSO41" s="9"/>
      <c r="QSP41" s="9"/>
      <c r="QSQ41" s="9"/>
      <c r="QSR41" s="9"/>
      <c r="QSS41" s="9"/>
      <c r="QST41" s="9"/>
      <c r="QSU41" s="9"/>
      <c r="QSV41" s="9"/>
      <c r="QSW41" s="9"/>
      <c r="QSX41" s="9"/>
      <c r="QSY41" s="9"/>
      <c r="QSZ41" s="9"/>
      <c r="QTA41" s="9"/>
      <c r="QTB41" s="9"/>
      <c r="QTC41" s="9"/>
      <c r="QTD41" s="9"/>
      <c r="QTE41" s="9"/>
      <c r="QTF41" s="9"/>
      <c r="QTG41" s="9"/>
      <c r="QTH41" s="9"/>
      <c r="QTI41" s="9"/>
      <c r="QTJ41" s="9"/>
      <c r="QTK41" s="9"/>
      <c r="QTL41" s="9"/>
      <c r="QTM41" s="9"/>
      <c r="QTN41" s="9"/>
      <c r="QTO41" s="9"/>
      <c r="QTP41" s="9"/>
      <c r="QTQ41" s="9"/>
      <c r="QTR41" s="9"/>
      <c r="QTS41" s="9"/>
      <c r="QTT41" s="9"/>
      <c r="QTU41" s="9"/>
      <c r="QTV41" s="9"/>
      <c r="QTW41" s="9"/>
      <c r="QTX41" s="9"/>
      <c r="QTY41" s="9"/>
      <c r="QTZ41" s="9"/>
      <c r="QUA41" s="9"/>
      <c r="QUB41" s="9"/>
      <c r="QUC41" s="9"/>
      <c r="QUD41" s="9"/>
      <c r="QUE41" s="9"/>
      <c r="QUF41" s="9"/>
      <c r="QUG41" s="9"/>
      <c r="QUH41" s="9"/>
      <c r="QUI41" s="9"/>
      <c r="QUJ41" s="9"/>
      <c r="QUK41" s="9"/>
      <c r="QUL41" s="9"/>
      <c r="QUM41" s="9"/>
      <c r="QUN41" s="9"/>
      <c r="QUO41" s="9"/>
      <c r="QUP41" s="9"/>
      <c r="QUQ41" s="9"/>
      <c r="QUR41" s="9"/>
      <c r="QUS41" s="9"/>
      <c r="QUT41" s="9"/>
      <c r="QUU41" s="9"/>
      <c r="QUV41" s="9"/>
      <c r="QUW41" s="9"/>
      <c r="QUX41" s="9"/>
      <c r="QUY41" s="9"/>
      <c r="QUZ41" s="9"/>
      <c r="QVA41" s="9"/>
      <c r="QVB41" s="9"/>
      <c r="QVC41" s="9"/>
      <c r="QVD41" s="9"/>
      <c r="QVE41" s="9"/>
      <c r="QVF41" s="9"/>
      <c r="QVG41" s="9"/>
      <c r="QVH41" s="9"/>
      <c r="QVI41" s="9"/>
      <c r="QVJ41" s="9"/>
      <c r="QVK41" s="9"/>
      <c r="QVL41" s="9"/>
      <c r="QVM41" s="9"/>
      <c r="QVN41" s="9"/>
      <c r="QVO41" s="9"/>
      <c r="QVP41" s="9"/>
      <c r="QVQ41" s="9"/>
      <c r="QVR41" s="9"/>
      <c r="QVS41" s="9"/>
      <c r="QVT41" s="9"/>
      <c r="QVU41" s="9"/>
      <c r="QVV41" s="9"/>
      <c r="QVW41" s="9"/>
      <c r="QVX41" s="9"/>
      <c r="QVY41" s="9"/>
      <c r="QVZ41" s="9"/>
      <c r="QWA41" s="9"/>
      <c r="QWB41" s="9"/>
      <c r="QWC41" s="9"/>
      <c r="QWD41" s="9"/>
      <c r="QWE41" s="9"/>
      <c r="QWF41" s="9"/>
      <c r="QWG41" s="9"/>
      <c r="QWH41" s="9"/>
      <c r="QWI41" s="9"/>
      <c r="QWJ41" s="9"/>
      <c r="QWK41" s="9"/>
      <c r="QWL41" s="9"/>
      <c r="QWM41" s="9"/>
      <c r="QWN41" s="9"/>
      <c r="QWO41" s="9"/>
      <c r="QWP41" s="9"/>
      <c r="QWQ41" s="9"/>
      <c r="QWR41" s="9"/>
      <c r="QWS41" s="9"/>
      <c r="QWT41" s="9"/>
      <c r="QWU41" s="9"/>
      <c r="QWV41" s="9"/>
      <c r="QWW41" s="9"/>
      <c r="QWX41" s="9"/>
      <c r="QWY41" s="9"/>
      <c r="QWZ41" s="9"/>
      <c r="QXA41" s="9"/>
      <c r="QXB41" s="9"/>
      <c r="QXC41" s="9"/>
      <c r="QXD41" s="9"/>
      <c r="QXE41" s="9"/>
      <c r="QXF41" s="9"/>
      <c r="QXG41" s="9"/>
      <c r="QXH41" s="9"/>
      <c r="QXI41" s="9"/>
      <c r="QXJ41" s="9"/>
      <c r="QXK41" s="9"/>
      <c r="QXL41" s="9"/>
      <c r="QXM41" s="9"/>
      <c r="QXN41" s="9"/>
      <c r="QXO41" s="9"/>
      <c r="QXP41" s="9"/>
      <c r="QXQ41" s="9"/>
      <c r="QXR41" s="9"/>
      <c r="QXS41" s="9"/>
      <c r="QXT41" s="9"/>
      <c r="QXU41" s="9"/>
      <c r="QXV41" s="9"/>
      <c r="QXW41" s="9"/>
      <c r="QXX41" s="9"/>
      <c r="QXY41" s="9"/>
      <c r="QXZ41" s="9"/>
      <c r="QYA41" s="9"/>
      <c r="QYB41" s="9"/>
      <c r="QYC41" s="9"/>
      <c r="QYD41" s="9"/>
      <c r="QYE41" s="9"/>
      <c r="QYF41" s="9"/>
      <c r="QYG41" s="9"/>
      <c r="QYH41" s="9"/>
      <c r="QYI41" s="9"/>
      <c r="QYJ41" s="9"/>
      <c r="QYK41" s="9"/>
      <c r="QYL41" s="9"/>
      <c r="QYM41" s="9"/>
      <c r="QYN41" s="9"/>
      <c r="QYO41" s="9"/>
      <c r="QYP41" s="9"/>
      <c r="QYQ41" s="9"/>
      <c r="QYR41" s="9"/>
      <c r="QYS41" s="9"/>
      <c r="QYT41" s="9"/>
      <c r="QYU41" s="9"/>
      <c r="QYV41" s="9"/>
      <c r="QYW41" s="9"/>
      <c r="QYX41" s="9"/>
      <c r="QYY41" s="9"/>
      <c r="QYZ41" s="9"/>
      <c r="QZA41" s="9"/>
      <c r="QZB41" s="9"/>
      <c r="QZC41" s="9"/>
      <c r="QZD41" s="9"/>
      <c r="QZE41" s="9"/>
      <c r="QZF41" s="9"/>
      <c r="QZG41" s="9"/>
      <c r="QZH41" s="9"/>
      <c r="QZI41" s="9"/>
      <c r="QZJ41" s="9"/>
      <c r="QZK41" s="9"/>
      <c r="QZL41" s="9"/>
      <c r="QZM41" s="9"/>
      <c r="QZN41" s="9"/>
      <c r="QZO41" s="9"/>
      <c r="QZP41" s="9"/>
      <c r="QZQ41" s="9"/>
      <c r="QZR41" s="9"/>
      <c r="QZS41" s="9"/>
      <c r="QZT41" s="9"/>
      <c r="QZU41" s="9"/>
      <c r="QZV41" s="9"/>
      <c r="QZW41" s="9"/>
      <c r="QZX41" s="9"/>
      <c r="QZY41" s="9"/>
      <c r="QZZ41" s="9"/>
      <c r="RAA41" s="9"/>
      <c r="RAB41" s="9"/>
      <c r="RAC41" s="9"/>
      <c r="RAD41" s="9"/>
      <c r="RAE41" s="9"/>
      <c r="RAF41" s="9"/>
      <c r="RAG41" s="9"/>
      <c r="RAH41" s="9"/>
      <c r="RAI41" s="9"/>
      <c r="RAJ41" s="9"/>
      <c r="RAK41" s="9"/>
      <c r="RAL41" s="9"/>
      <c r="RAM41" s="9"/>
      <c r="RAN41" s="9"/>
      <c r="RAO41" s="9"/>
      <c r="RAP41" s="9"/>
      <c r="RAQ41" s="9"/>
      <c r="RAR41" s="9"/>
      <c r="RAS41" s="9"/>
      <c r="RAT41" s="9"/>
      <c r="RAU41" s="9"/>
      <c r="RAV41" s="9"/>
      <c r="RAW41" s="9"/>
      <c r="RAX41" s="9"/>
      <c r="RAY41" s="9"/>
      <c r="RAZ41" s="9"/>
      <c r="RBA41" s="9"/>
      <c r="RBB41" s="9"/>
      <c r="RBC41" s="9"/>
      <c r="RBD41" s="9"/>
      <c r="RBE41" s="9"/>
      <c r="RBF41" s="9"/>
      <c r="RBG41" s="9"/>
      <c r="RBH41" s="9"/>
      <c r="RBI41" s="9"/>
      <c r="RBJ41" s="9"/>
      <c r="RBK41" s="9"/>
      <c r="RBL41" s="9"/>
      <c r="RBM41" s="9"/>
      <c r="RBN41" s="9"/>
      <c r="RBO41" s="9"/>
      <c r="RBP41" s="9"/>
      <c r="RBQ41" s="9"/>
      <c r="RBR41" s="9"/>
      <c r="RBS41" s="9"/>
      <c r="RBT41" s="9"/>
      <c r="RBU41" s="9"/>
      <c r="RBV41" s="9"/>
      <c r="RBW41" s="9"/>
      <c r="RBX41" s="9"/>
      <c r="RBY41" s="9"/>
      <c r="RBZ41" s="9"/>
      <c r="RCA41" s="9"/>
      <c r="RCB41" s="9"/>
      <c r="RCC41" s="9"/>
      <c r="RCD41" s="9"/>
      <c r="RCE41" s="9"/>
      <c r="RCF41" s="9"/>
      <c r="RCG41" s="9"/>
      <c r="RCH41" s="9"/>
      <c r="RCI41" s="9"/>
      <c r="RCJ41" s="9"/>
      <c r="RCK41" s="9"/>
      <c r="RCL41" s="9"/>
      <c r="RCM41" s="9"/>
      <c r="RCN41" s="9"/>
      <c r="RCO41" s="9"/>
      <c r="RCP41" s="9"/>
      <c r="RCQ41" s="9"/>
      <c r="RCR41" s="9"/>
      <c r="RCS41" s="9"/>
      <c r="RCT41" s="9"/>
      <c r="RCU41" s="9"/>
      <c r="RCV41" s="9"/>
      <c r="RCW41" s="9"/>
      <c r="RCX41" s="9"/>
      <c r="RCY41" s="9"/>
      <c r="RCZ41" s="9"/>
      <c r="RDA41" s="9"/>
      <c r="RDB41" s="9"/>
      <c r="RDC41" s="9"/>
      <c r="RDD41" s="9"/>
      <c r="RDE41" s="9"/>
      <c r="RDF41" s="9"/>
      <c r="RDG41" s="9"/>
      <c r="RDH41" s="9"/>
      <c r="RDI41" s="9"/>
      <c r="RDJ41" s="9"/>
      <c r="RDK41" s="9"/>
      <c r="RDL41" s="9"/>
      <c r="RDM41" s="9"/>
      <c r="RDN41" s="9"/>
      <c r="RDO41" s="9"/>
      <c r="RDP41" s="9"/>
      <c r="RDQ41" s="9"/>
      <c r="RDR41" s="9"/>
      <c r="RDS41" s="9"/>
      <c r="RDT41" s="9"/>
      <c r="RDU41" s="9"/>
      <c r="RDV41" s="9"/>
      <c r="RDW41" s="9"/>
      <c r="RDX41" s="9"/>
      <c r="RDY41" s="9"/>
      <c r="RDZ41" s="9"/>
      <c r="REA41" s="9"/>
      <c r="REB41" s="9"/>
      <c r="REC41" s="9"/>
      <c r="RED41" s="9"/>
      <c r="REE41" s="9"/>
      <c r="REF41" s="9"/>
      <c r="REG41" s="9"/>
      <c r="REH41" s="9"/>
      <c r="REI41" s="9"/>
      <c r="REJ41" s="9"/>
      <c r="REK41" s="9"/>
      <c r="REL41" s="9"/>
      <c r="REM41" s="9"/>
      <c r="REN41" s="9"/>
      <c r="REO41" s="9"/>
      <c r="REP41" s="9"/>
      <c r="REQ41" s="9"/>
      <c r="RER41" s="9"/>
      <c r="RES41" s="9"/>
      <c r="RET41" s="9"/>
      <c r="REU41" s="9"/>
      <c r="REV41" s="9"/>
      <c r="REW41" s="9"/>
      <c r="REX41" s="9"/>
      <c r="REY41" s="9"/>
      <c r="REZ41" s="9"/>
      <c r="RFA41" s="9"/>
      <c r="RFB41" s="9"/>
      <c r="RFC41" s="9"/>
      <c r="RFD41" s="9"/>
      <c r="RFE41" s="9"/>
      <c r="RFF41" s="9"/>
      <c r="RFG41" s="9"/>
      <c r="RFH41" s="9"/>
      <c r="RFI41" s="9"/>
      <c r="RFJ41" s="9"/>
      <c r="RFK41" s="9"/>
      <c r="RFL41" s="9"/>
      <c r="RFM41" s="9"/>
      <c r="RFN41" s="9"/>
      <c r="RFO41" s="9"/>
      <c r="RFP41" s="9"/>
      <c r="RFQ41" s="9"/>
      <c r="RFR41" s="9"/>
      <c r="RFS41" s="9"/>
      <c r="RFT41" s="9"/>
      <c r="RFU41" s="9"/>
      <c r="RFV41" s="9"/>
      <c r="RFW41" s="9"/>
      <c r="RFX41" s="9"/>
      <c r="RFY41" s="9"/>
      <c r="RFZ41" s="9"/>
      <c r="RGA41" s="9"/>
      <c r="RGB41" s="9"/>
      <c r="RGC41" s="9"/>
      <c r="RGD41" s="9"/>
      <c r="RGE41" s="9"/>
      <c r="RGF41" s="9"/>
      <c r="RGG41" s="9"/>
      <c r="RGH41" s="9"/>
      <c r="RGI41" s="9"/>
      <c r="RGJ41" s="9"/>
      <c r="RGK41" s="9"/>
      <c r="RGL41" s="9"/>
      <c r="RGM41" s="9"/>
      <c r="RGN41" s="9"/>
      <c r="RGO41" s="9"/>
      <c r="RGP41" s="9"/>
      <c r="RGQ41" s="9"/>
      <c r="RGR41" s="9"/>
      <c r="RGS41" s="9"/>
      <c r="RGT41" s="9"/>
      <c r="RGU41" s="9"/>
      <c r="RGV41" s="9"/>
      <c r="RGW41" s="9"/>
      <c r="RGX41" s="9"/>
      <c r="RGY41" s="9"/>
      <c r="RGZ41" s="9"/>
      <c r="RHA41" s="9"/>
      <c r="RHB41" s="9"/>
      <c r="RHC41" s="9"/>
      <c r="RHD41" s="9"/>
      <c r="RHE41" s="9"/>
      <c r="RHF41" s="9"/>
      <c r="RHG41" s="9"/>
      <c r="RHH41" s="9"/>
      <c r="RHI41" s="9"/>
      <c r="RHJ41" s="9"/>
      <c r="RHK41" s="9"/>
      <c r="RHL41" s="9"/>
      <c r="RHM41" s="9"/>
      <c r="RHN41" s="9"/>
      <c r="RHO41" s="9"/>
      <c r="RHP41" s="9"/>
      <c r="RHQ41" s="9"/>
      <c r="RHR41" s="9"/>
      <c r="RHS41" s="9"/>
      <c r="RHT41" s="9"/>
      <c r="RHU41" s="9"/>
      <c r="RHV41" s="9"/>
      <c r="RHW41" s="9"/>
      <c r="RHX41" s="9"/>
      <c r="RHY41" s="9"/>
      <c r="RHZ41" s="9"/>
      <c r="RIA41" s="9"/>
      <c r="RIB41" s="9"/>
      <c r="RIC41" s="9"/>
      <c r="RID41" s="9"/>
      <c r="RIE41" s="9"/>
      <c r="RIF41" s="9"/>
      <c r="RIG41" s="9"/>
      <c r="RIH41" s="9"/>
      <c r="RII41" s="9"/>
      <c r="RIJ41" s="9"/>
      <c r="RIK41" s="9"/>
      <c r="RIL41" s="9"/>
      <c r="RIM41" s="9"/>
      <c r="RIN41" s="9"/>
      <c r="RIO41" s="9"/>
      <c r="RIP41" s="9"/>
      <c r="RIQ41" s="9"/>
      <c r="RIR41" s="9"/>
      <c r="RIS41" s="9"/>
      <c r="RIT41" s="9"/>
      <c r="RIU41" s="9"/>
      <c r="RIV41" s="9"/>
      <c r="RIW41" s="9"/>
      <c r="RIX41" s="9"/>
      <c r="RIY41" s="9"/>
      <c r="RIZ41" s="9"/>
      <c r="RJA41" s="9"/>
      <c r="RJB41" s="9"/>
      <c r="RJC41" s="9"/>
      <c r="RJD41" s="9"/>
      <c r="RJE41" s="9"/>
      <c r="RJF41" s="9"/>
      <c r="RJG41" s="9"/>
      <c r="RJH41" s="9"/>
      <c r="RJI41" s="9"/>
      <c r="RJJ41" s="9"/>
      <c r="RJK41" s="9"/>
      <c r="RJL41" s="9"/>
      <c r="RJM41" s="9"/>
      <c r="RJN41" s="9"/>
      <c r="RJO41" s="9"/>
      <c r="RJP41" s="9"/>
      <c r="RJQ41" s="9"/>
      <c r="RJR41" s="9"/>
      <c r="RJS41" s="9"/>
      <c r="RJT41" s="9"/>
      <c r="RJU41" s="9"/>
      <c r="RJV41" s="9"/>
      <c r="RJW41" s="9"/>
      <c r="RJX41" s="9"/>
      <c r="RJY41" s="9"/>
      <c r="RJZ41" s="9"/>
      <c r="RKA41" s="9"/>
      <c r="RKB41" s="9"/>
      <c r="RKC41" s="9"/>
      <c r="RKD41" s="9"/>
      <c r="RKE41" s="9"/>
      <c r="RKF41" s="9"/>
      <c r="RKG41" s="9"/>
      <c r="RKH41" s="9"/>
      <c r="RKI41" s="9"/>
      <c r="RKJ41" s="9"/>
      <c r="RKK41" s="9"/>
      <c r="RKL41" s="9"/>
      <c r="RKM41" s="9"/>
      <c r="RKN41" s="9"/>
      <c r="RKO41" s="9"/>
      <c r="RKP41" s="9"/>
      <c r="RKQ41" s="9"/>
      <c r="RKR41" s="9"/>
      <c r="RKS41" s="9"/>
      <c r="RKT41" s="9"/>
      <c r="RKU41" s="9"/>
      <c r="RKV41" s="9"/>
      <c r="RKW41" s="9"/>
      <c r="RKX41" s="9"/>
      <c r="RKY41" s="9"/>
      <c r="RKZ41" s="9"/>
      <c r="RLA41" s="9"/>
      <c r="RLB41" s="9"/>
      <c r="RLC41" s="9"/>
      <c r="RLD41" s="9"/>
      <c r="RLE41" s="9"/>
      <c r="RLF41" s="9"/>
      <c r="RLG41" s="9"/>
      <c r="RLH41" s="9"/>
      <c r="RLI41" s="9"/>
      <c r="RLJ41" s="9"/>
      <c r="RLK41" s="9"/>
      <c r="RLL41" s="9"/>
      <c r="RLM41" s="9"/>
      <c r="RLN41" s="9"/>
      <c r="RLO41" s="9"/>
      <c r="RLP41" s="9"/>
      <c r="RLQ41" s="9"/>
      <c r="RLR41" s="9"/>
      <c r="RLS41" s="9"/>
      <c r="RLT41" s="9"/>
      <c r="RLU41" s="9"/>
      <c r="RLV41" s="9"/>
      <c r="RLW41" s="9"/>
      <c r="RLX41" s="9"/>
      <c r="RLY41" s="9"/>
      <c r="RLZ41" s="9"/>
      <c r="RMA41" s="9"/>
      <c r="RMB41" s="9"/>
      <c r="RMC41" s="9"/>
      <c r="RMD41" s="9"/>
      <c r="RME41" s="9"/>
      <c r="RMF41" s="9"/>
      <c r="RMG41" s="9"/>
      <c r="RMH41" s="9"/>
      <c r="RMI41" s="9"/>
      <c r="RMJ41" s="9"/>
      <c r="RMK41" s="9"/>
      <c r="RML41" s="9"/>
      <c r="RMM41" s="9"/>
      <c r="RMN41" s="9"/>
      <c r="RMO41" s="9"/>
      <c r="RMP41" s="9"/>
      <c r="RMQ41" s="9"/>
      <c r="RMR41" s="9"/>
      <c r="RMS41" s="9"/>
      <c r="RMT41" s="9"/>
      <c r="RMU41" s="9"/>
      <c r="RMV41" s="9"/>
      <c r="RMW41" s="9"/>
      <c r="RMX41" s="9"/>
      <c r="RMY41" s="9"/>
      <c r="RMZ41" s="9"/>
      <c r="RNA41" s="9"/>
      <c r="RNB41" s="9"/>
      <c r="RNC41" s="9"/>
      <c r="RND41" s="9"/>
      <c r="RNE41" s="9"/>
      <c r="RNF41" s="9"/>
      <c r="RNG41" s="9"/>
      <c r="RNH41" s="9"/>
      <c r="RNI41" s="9"/>
      <c r="RNJ41" s="9"/>
      <c r="RNK41" s="9"/>
      <c r="RNL41" s="9"/>
      <c r="RNM41" s="9"/>
      <c r="RNN41" s="9"/>
      <c r="RNO41" s="9"/>
      <c r="RNP41" s="9"/>
      <c r="RNQ41" s="9"/>
      <c r="RNR41" s="9"/>
      <c r="RNS41" s="9"/>
      <c r="RNT41" s="9"/>
      <c r="RNU41" s="9"/>
      <c r="RNV41" s="9"/>
      <c r="RNW41" s="9"/>
      <c r="RNX41" s="9"/>
      <c r="RNY41" s="9"/>
      <c r="RNZ41" s="9"/>
      <c r="ROA41" s="9"/>
      <c r="ROB41" s="9"/>
      <c r="ROC41" s="9"/>
      <c r="ROD41" s="9"/>
      <c r="ROE41" s="9"/>
      <c r="ROF41" s="9"/>
      <c r="ROG41" s="9"/>
      <c r="ROH41" s="9"/>
      <c r="ROI41" s="9"/>
      <c r="ROJ41" s="9"/>
      <c r="ROK41" s="9"/>
      <c r="ROL41" s="9"/>
      <c r="ROM41" s="9"/>
      <c r="RON41" s="9"/>
      <c r="ROO41" s="9"/>
      <c r="ROP41" s="9"/>
      <c r="ROQ41" s="9"/>
      <c r="ROR41" s="9"/>
      <c r="ROS41" s="9"/>
      <c r="ROT41" s="9"/>
      <c r="ROU41" s="9"/>
      <c r="ROV41" s="9"/>
      <c r="ROW41" s="9"/>
      <c r="ROX41" s="9"/>
      <c r="ROY41" s="9"/>
      <c r="ROZ41" s="9"/>
      <c r="RPA41" s="9"/>
      <c r="RPB41" s="9"/>
      <c r="RPC41" s="9"/>
      <c r="RPD41" s="9"/>
      <c r="RPE41" s="9"/>
      <c r="RPF41" s="9"/>
      <c r="RPG41" s="9"/>
      <c r="RPH41" s="9"/>
      <c r="RPI41" s="9"/>
      <c r="RPJ41" s="9"/>
      <c r="RPK41" s="9"/>
      <c r="RPL41" s="9"/>
      <c r="RPM41" s="9"/>
      <c r="RPN41" s="9"/>
      <c r="RPO41" s="9"/>
      <c r="RPP41" s="9"/>
      <c r="RPQ41" s="9"/>
      <c r="RPR41" s="9"/>
      <c r="RPS41" s="9"/>
      <c r="RPT41" s="9"/>
      <c r="RPU41" s="9"/>
      <c r="RPV41" s="9"/>
      <c r="RPW41" s="9"/>
      <c r="RPX41" s="9"/>
      <c r="RPY41" s="9"/>
      <c r="RPZ41" s="9"/>
      <c r="RQA41" s="9"/>
      <c r="RQB41" s="9"/>
      <c r="RQC41" s="9"/>
      <c r="RQD41" s="9"/>
      <c r="RQE41" s="9"/>
      <c r="RQF41" s="9"/>
      <c r="RQG41" s="9"/>
      <c r="RQH41" s="9"/>
      <c r="RQI41" s="9"/>
      <c r="RQJ41" s="9"/>
      <c r="RQK41" s="9"/>
      <c r="RQL41" s="9"/>
      <c r="RQM41" s="9"/>
      <c r="RQN41" s="9"/>
      <c r="RQO41" s="9"/>
      <c r="RQP41" s="9"/>
      <c r="RQQ41" s="9"/>
      <c r="RQR41" s="9"/>
      <c r="RQS41" s="9"/>
      <c r="RQT41" s="9"/>
      <c r="RQU41" s="9"/>
      <c r="RQV41" s="9"/>
      <c r="RQW41" s="9"/>
      <c r="RQX41" s="9"/>
      <c r="RQY41" s="9"/>
      <c r="RQZ41" s="9"/>
      <c r="RRA41" s="9"/>
      <c r="RRB41" s="9"/>
      <c r="RRC41" s="9"/>
      <c r="RRD41" s="9"/>
      <c r="RRE41" s="9"/>
      <c r="RRF41" s="9"/>
      <c r="RRG41" s="9"/>
      <c r="RRH41" s="9"/>
      <c r="RRI41" s="9"/>
      <c r="RRJ41" s="9"/>
      <c r="RRK41" s="9"/>
      <c r="RRL41" s="9"/>
      <c r="RRM41" s="9"/>
      <c r="RRN41" s="9"/>
      <c r="RRO41" s="9"/>
      <c r="RRP41" s="9"/>
      <c r="RRQ41" s="9"/>
      <c r="RRR41" s="9"/>
      <c r="RRS41" s="9"/>
      <c r="RRT41" s="9"/>
      <c r="RRU41" s="9"/>
      <c r="RRV41" s="9"/>
      <c r="RRW41" s="9"/>
      <c r="RRX41" s="9"/>
      <c r="RRY41" s="9"/>
      <c r="RRZ41" s="9"/>
      <c r="RSA41" s="9"/>
      <c r="RSB41" s="9"/>
      <c r="RSC41" s="9"/>
      <c r="RSD41" s="9"/>
      <c r="RSE41" s="9"/>
      <c r="RSF41" s="9"/>
      <c r="RSG41" s="9"/>
      <c r="RSH41" s="9"/>
      <c r="RSI41" s="9"/>
      <c r="RSJ41" s="9"/>
      <c r="RSK41" s="9"/>
      <c r="RSL41" s="9"/>
      <c r="RSM41" s="9"/>
      <c r="RSN41" s="9"/>
      <c r="RSO41" s="9"/>
      <c r="RSP41" s="9"/>
      <c r="RSQ41" s="9"/>
      <c r="RSR41" s="9"/>
      <c r="RSS41" s="9"/>
      <c r="RST41" s="9"/>
      <c r="RSU41" s="9"/>
      <c r="RSV41" s="9"/>
      <c r="RSW41" s="9"/>
      <c r="RSX41" s="9"/>
      <c r="RSY41" s="9"/>
      <c r="RSZ41" s="9"/>
      <c r="RTA41" s="9"/>
      <c r="RTB41" s="9"/>
      <c r="RTC41" s="9"/>
      <c r="RTD41" s="9"/>
      <c r="RTE41" s="9"/>
      <c r="RTF41" s="9"/>
      <c r="RTG41" s="9"/>
      <c r="RTH41" s="9"/>
      <c r="RTI41" s="9"/>
      <c r="RTJ41" s="9"/>
      <c r="RTK41" s="9"/>
      <c r="RTL41" s="9"/>
      <c r="RTM41" s="9"/>
      <c r="RTN41" s="9"/>
      <c r="RTO41" s="9"/>
      <c r="RTP41" s="9"/>
      <c r="RTQ41" s="9"/>
      <c r="RTR41" s="9"/>
      <c r="RTS41" s="9"/>
      <c r="RTT41" s="9"/>
      <c r="RTU41" s="9"/>
      <c r="RTV41" s="9"/>
      <c r="RTW41" s="9"/>
      <c r="RTX41" s="9"/>
      <c r="RTY41" s="9"/>
      <c r="RTZ41" s="9"/>
      <c r="RUA41" s="9"/>
      <c r="RUB41" s="9"/>
      <c r="RUC41" s="9"/>
      <c r="RUD41" s="9"/>
      <c r="RUE41" s="9"/>
      <c r="RUF41" s="9"/>
      <c r="RUG41" s="9"/>
      <c r="RUH41" s="9"/>
      <c r="RUI41" s="9"/>
      <c r="RUJ41" s="9"/>
      <c r="RUK41" s="9"/>
      <c r="RUL41" s="9"/>
      <c r="RUM41" s="9"/>
      <c r="RUN41" s="9"/>
      <c r="RUO41" s="9"/>
      <c r="RUP41" s="9"/>
      <c r="RUQ41" s="9"/>
      <c r="RUR41" s="9"/>
      <c r="RUS41" s="9"/>
      <c r="RUT41" s="9"/>
      <c r="RUU41" s="9"/>
      <c r="RUV41" s="9"/>
      <c r="RUW41" s="9"/>
      <c r="RUX41" s="9"/>
      <c r="RUY41" s="9"/>
      <c r="RUZ41" s="9"/>
      <c r="RVA41" s="9"/>
      <c r="RVB41" s="9"/>
      <c r="RVC41" s="9"/>
      <c r="RVD41" s="9"/>
      <c r="RVE41" s="9"/>
      <c r="RVF41" s="9"/>
      <c r="RVG41" s="9"/>
      <c r="RVH41" s="9"/>
      <c r="RVI41" s="9"/>
      <c r="RVJ41" s="9"/>
      <c r="RVK41" s="9"/>
      <c r="RVL41" s="9"/>
      <c r="RVM41" s="9"/>
      <c r="RVN41" s="9"/>
      <c r="RVO41" s="9"/>
      <c r="RVP41" s="9"/>
      <c r="RVQ41" s="9"/>
      <c r="RVR41" s="9"/>
      <c r="RVS41" s="9"/>
      <c r="RVT41" s="9"/>
      <c r="RVU41" s="9"/>
      <c r="RVV41" s="9"/>
      <c r="RVW41" s="9"/>
      <c r="RVX41" s="9"/>
      <c r="RVY41" s="9"/>
      <c r="RVZ41" s="9"/>
      <c r="RWA41" s="9"/>
      <c r="RWB41" s="9"/>
      <c r="RWC41" s="9"/>
      <c r="RWD41" s="9"/>
      <c r="RWE41" s="9"/>
      <c r="RWF41" s="9"/>
      <c r="RWG41" s="9"/>
      <c r="RWH41" s="9"/>
      <c r="RWI41" s="9"/>
      <c r="RWJ41" s="9"/>
      <c r="RWK41" s="9"/>
      <c r="RWL41" s="9"/>
      <c r="RWM41" s="9"/>
      <c r="RWN41" s="9"/>
      <c r="RWO41" s="9"/>
      <c r="RWP41" s="9"/>
      <c r="RWQ41" s="9"/>
      <c r="RWR41" s="9"/>
      <c r="RWS41" s="9"/>
      <c r="RWT41" s="9"/>
      <c r="RWU41" s="9"/>
      <c r="RWV41" s="9"/>
      <c r="RWW41" s="9"/>
      <c r="RWX41" s="9"/>
      <c r="RWY41" s="9"/>
      <c r="RWZ41" s="9"/>
      <c r="RXA41" s="9"/>
      <c r="RXB41" s="9"/>
      <c r="RXC41" s="9"/>
      <c r="RXD41" s="9"/>
      <c r="RXE41" s="9"/>
      <c r="RXF41" s="9"/>
      <c r="RXG41" s="9"/>
      <c r="RXH41" s="9"/>
      <c r="RXI41" s="9"/>
      <c r="RXJ41" s="9"/>
      <c r="RXK41" s="9"/>
      <c r="RXL41" s="9"/>
      <c r="RXM41" s="9"/>
      <c r="RXN41" s="9"/>
      <c r="RXO41" s="9"/>
      <c r="RXP41" s="9"/>
      <c r="RXQ41" s="9"/>
      <c r="RXR41" s="9"/>
      <c r="RXS41" s="9"/>
      <c r="RXT41" s="9"/>
      <c r="RXU41" s="9"/>
      <c r="RXV41" s="9"/>
      <c r="RXW41" s="9"/>
      <c r="RXX41" s="9"/>
      <c r="RXY41" s="9"/>
      <c r="RXZ41" s="9"/>
      <c r="RYA41" s="9"/>
      <c r="RYB41" s="9"/>
      <c r="RYC41" s="9"/>
      <c r="RYD41" s="9"/>
      <c r="RYE41" s="9"/>
      <c r="RYF41" s="9"/>
      <c r="RYG41" s="9"/>
      <c r="RYH41" s="9"/>
      <c r="RYI41" s="9"/>
      <c r="RYJ41" s="9"/>
      <c r="RYK41" s="9"/>
      <c r="RYL41" s="9"/>
      <c r="RYM41" s="9"/>
      <c r="RYN41" s="9"/>
      <c r="RYO41" s="9"/>
      <c r="RYP41" s="9"/>
      <c r="RYQ41" s="9"/>
      <c r="RYR41" s="9"/>
      <c r="RYS41" s="9"/>
      <c r="RYT41" s="9"/>
      <c r="RYU41" s="9"/>
      <c r="RYV41" s="9"/>
      <c r="RYW41" s="9"/>
      <c r="RYX41" s="9"/>
      <c r="RYY41" s="9"/>
      <c r="RYZ41" s="9"/>
      <c r="RZA41" s="9"/>
      <c r="RZB41" s="9"/>
      <c r="RZC41" s="9"/>
      <c r="RZD41" s="9"/>
      <c r="RZE41" s="9"/>
      <c r="RZF41" s="9"/>
      <c r="RZG41" s="9"/>
      <c r="RZH41" s="9"/>
      <c r="RZI41" s="9"/>
      <c r="RZJ41" s="9"/>
      <c r="RZK41" s="9"/>
      <c r="RZL41" s="9"/>
      <c r="RZM41" s="9"/>
      <c r="RZN41" s="9"/>
      <c r="RZO41" s="9"/>
      <c r="RZP41" s="9"/>
      <c r="RZQ41" s="9"/>
      <c r="RZR41" s="9"/>
      <c r="RZS41" s="9"/>
      <c r="RZT41" s="9"/>
      <c r="RZU41" s="9"/>
      <c r="RZV41" s="9"/>
      <c r="RZW41" s="9"/>
      <c r="RZX41" s="9"/>
      <c r="RZY41" s="9"/>
      <c r="RZZ41" s="9"/>
      <c r="SAA41" s="9"/>
      <c r="SAB41" s="9"/>
      <c r="SAC41" s="9"/>
      <c r="SAD41" s="9"/>
      <c r="SAE41" s="9"/>
      <c r="SAF41" s="9"/>
      <c r="SAG41" s="9"/>
      <c r="SAH41" s="9"/>
      <c r="SAI41" s="9"/>
      <c r="SAJ41" s="9"/>
      <c r="SAK41" s="9"/>
      <c r="SAL41" s="9"/>
      <c r="SAM41" s="9"/>
      <c r="SAN41" s="9"/>
      <c r="SAO41" s="9"/>
      <c r="SAP41" s="9"/>
      <c r="SAQ41" s="9"/>
      <c r="SAR41" s="9"/>
      <c r="SAS41" s="9"/>
      <c r="SAT41" s="9"/>
      <c r="SAU41" s="9"/>
      <c r="SAV41" s="9"/>
      <c r="SAW41" s="9"/>
      <c r="SAX41" s="9"/>
      <c r="SAY41" s="9"/>
      <c r="SAZ41" s="9"/>
      <c r="SBA41" s="9"/>
      <c r="SBB41" s="9"/>
      <c r="SBC41" s="9"/>
      <c r="SBD41" s="9"/>
      <c r="SBE41" s="9"/>
      <c r="SBF41" s="9"/>
      <c r="SBG41" s="9"/>
      <c r="SBH41" s="9"/>
      <c r="SBI41" s="9"/>
      <c r="SBJ41" s="9"/>
      <c r="SBK41" s="9"/>
      <c r="SBL41" s="9"/>
      <c r="SBM41" s="9"/>
      <c r="SBN41" s="9"/>
      <c r="SBO41" s="9"/>
      <c r="SBP41" s="9"/>
      <c r="SBQ41" s="9"/>
      <c r="SBR41" s="9"/>
      <c r="SBS41" s="9"/>
      <c r="SBT41" s="9"/>
      <c r="SBU41" s="9"/>
      <c r="SBV41" s="9"/>
      <c r="SBW41" s="9"/>
      <c r="SBX41" s="9"/>
      <c r="SBY41" s="9"/>
      <c r="SBZ41" s="9"/>
      <c r="SCA41" s="9"/>
      <c r="SCB41" s="9"/>
      <c r="SCC41" s="9"/>
      <c r="SCD41" s="9"/>
      <c r="SCE41" s="9"/>
      <c r="SCF41" s="9"/>
      <c r="SCG41" s="9"/>
      <c r="SCH41" s="9"/>
      <c r="SCI41" s="9"/>
      <c r="SCJ41" s="9"/>
      <c r="SCK41" s="9"/>
      <c r="SCL41" s="9"/>
      <c r="SCM41" s="9"/>
      <c r="SCN41" s="9"/>
      <c r="SCO41" s="9"/>
      <c r="SCP41" s="9"/>
      <c r="SCQ41" s="9"/>
      <c r="SCR41" s="9"/>
      <c r="SCS41" s="9"/>
      <c r="SCT41" s="9"/>
      <c r="SCU41" s="9"/>
      <c r="SCV41" s="9"/>
      <c r="SCW41" s="9"/>
      <c r="SCX41" s="9"/>
      <c r="SCY41" s="9"/>
      <c r="SCZ41" s="9"/>
      <c r="SDA41" s="9"/>
      <c r="SDB41" s="9"/>
      <c r="SDC41" s="9"/>
      <c r="SDD41" s="9"/>
      <c r="SDE41" s="9"/>
      <c r="SDF41" s="9"/>
      <c r="SDG41" s="9"/>
      <c r="SDH41" s="9"/>
      <c r="SDI41" s="9"/>
      <c r="SDJ41" s="9"/>
      <c r="SDK41" s="9"/>
      <c r="SDL41" s="9"/>
      <c r="SDM41" s="9"/>
      <c r="SDN41" s="9"/>
      <c r="SDO41" s="9"/>
      <c r="SDP41" s="9"/>
      <c r="SDQ41" s="9"/>
      <c r="SDR41" s="9"/>
      <c r="SDS41" s="9"/>
      <c r="SDT41" s="9"/>
      <c r="SDU41" s="9"/>
      <c r="SDV41" s="9"/>
      <c r="SDW41" s="9"/>
      <c r="SDX41" s="9"/>
      <c r="SDY41" s="9"/>
      <c r="SDZ41" s="9"/>
      <c r="SEA41" s="9"/>
      <c r="SEB41" s="9"/>
      <c r="SEC41" s="9"/>
      <c r="SED41" s="9"/>
      <c r="SEE41" s="9"/>
      <c r="SEF41" s="9"/>
      <c r="SEG41" s="9"/>
      <c r="SEH41" s="9"/>
      <c r="SEI41" s="9"/>
      <c r="SEJ41" s="9"/>
      <c r="SEK41" s="9"/>
      <c r="SEL41" s="9"/>
      <c r="SEM41" s="9"/>
      <c r="SEN41" s="9"/>
      <c r="SEO41" s="9"/>
      <c r="SEP41" s="9"/>
      <c r="SEQ41" s="9"/>
      <c r="SER41" s="9"/>
      <c r="SES41" s="9"/>
      <c r="SET41" s="9"/>
      <c r="SEU41" s="9"/>
      <c r="SEV41" s="9"/>
      <c r="SEW41" s="9"/>
      <c r="SEX41" s="9"/>
      <c r="SEY41" s="9"/>
      <c r="SEZ41" s="9"/>
      <c r="SFA41" s="9"/>
      <c r="SFB41" s="9"/>
      <c r="SFC41" s="9"/>
      <c r="SFD41" s="9"/>
      <c r="SFE41" s="9"/>
      <c r="SFF41" s="9"/>
      <c r="SFG41" s="9"/>
      <c r="SFH41" s="9"/>
      <c r="SFI41" s="9"/>
      <c r="SFJ41" s="9"/>
      <c r="SFK41" s="9"/>
      <c r="SFL41" s="9"/>
      <c r="SFM41" s="9"/>
      <c r="SFN41" s="9"/>
      <c r="SFO41" s="9"/>
      <c r="SFP41" s="9"/>
      <c r="SFQ41" s="9"/>
      <c r="SFR41" s="9"/>
      <c r="SFS41" s="9"/>
      <c r="SFT41" s="9"/>
      <c r="SFU41" s="9"/>
      <c r="SFV41" s="9"/>
      <c r="SFW41" s="9"/>
      <c r="SFX41" s="9"/>
      <c r="SFY41" s="9"/>
      <c r="SFZ41" s="9"/>
      <c r="SGA41" s="9"/>
      <c r="SGB41" s="9"/>
      <c r="SGC41" s="9"/>
      <c r="SGD41" s="9"/>
      <c r="SGE41" s="9"/>
      <c r="SGF41" s="9"/>
      <c r="SGG41" s="9"/>
      <c r="SGH41" s="9"/>
      <c r="SGI41" s="9"/>
      <c r="SGJ41" s="9"/>
      <c r="SGK41" s="9"/>
      <c r="SGL41" s="9"/>
      <c r="SGM41" s="9"/>
      <c r="SGN41" s="9"/>
      <c r="SGO41" s="9"/>
      <c r="SGP41" s="9"/>
      <c r="SGQ41" s="9"/>
      <c r="SGR41" s="9"/>
      <c r="SGS41" s="9"/>
      <c r="SGT41" s="9"/>
      <c r="SGU41" s="9"/>
      <c r="SGV41" s="9"/>
      <c r="SGW41" s="9"/>
      <c r="SGX41" s="9"/>
      <c r="SGY41" s="9"/>
      <c r="SGZ41" s="9"/>
      <c r="SHA41" s="9"/>
      <c r="SHB41" s="9"/>
      <c r="SHC41" s="9"/>
      <c r="SHD41" s="9"/>
      <c r="SHE41" s="9"/>
      <c r="SHF41" s="9"/>
      <c r="SHG41" s="9"/>
      <c r="SHH41" s="9"/>
      <c r="SHI41" s="9"/>
      <c r="SHJ41" s="9"/>
      <c r="SHK41" s="9"/>
      <c r="SHL41" s="9"/>
      <c r="SHM41" s="9"/>
      <c r="SHN41" s="9"/>
      <c r="SHO41" s="9"/>
      <c r="SHP41" s="9"/>
      <c r="SHQ41" s="9"/>
      <c r="SHR41" s="9"/>
      <c r="SHS41" s="9"/>
      <c r="SHT41" s="9"/>
      <c r="SHU41" s="9"/>
      <c r="SHV41" s="9"/>
      <c r="SHW41" s="9"/>
      <c r="SHX41" s="9"/>
      <c r="SHY41" s="9"/>
      <c r="SHZ41" s="9"/>
      <c r="SIA41" s="9"/>
      <c r="SIB41" s="9"/>
      <c r="SIC41" s="9"/>
      <c r="SID41" s="9"/>
      <c r="SIE41" s="9"/>
      <c r="SIF41" s="9"/>
      <c r="SIG41" s="9"/>
      <c r="SIH41" s="9"/>
      <c r="SII41" s="9"/>
      <c r="SIJ41" s="9"/>
      <c r="SIK41" s="9"/>
      <c r="SIL41" s="9"/>
      <c r="SIM41" s="9"/>
      <c r="SIN41" s="9"/>
      <c r="SIO41" s="9"/>
      <c r="SIP41" s="9"/>
      <c r="SIQ41" s="9"/>
      <c r="SIR41" s="9"/>
      <c r="SIS41" s="9"/>
      <c r="SIT41" s="9"/>
      <c r="SIU41" s="9"/>
      <c r="SIV41" s="9"/>
      <c r="SIW41" s="9"/>
      <c r="SIX41" s="9"/>
      <c r="SIY41" s="9"/>
      <c r="SIZ41" s="9"/>
      <c r="SJA41" s="9"/>
      <c r="SJB41" s="9"/>
      <c r="SJC41" s="9"/>
      <c r="SJD41" s="9"/>
      <c r="SJE41" s="9"/>
      <c r="SJF41" s="9"/>
      <c r="SJG41" s="9"/>
      <c r="SJH41" s="9"/>
      <c r="SJI41" s="9"/>
      <c r="SJJ41" s="9"/>
      <c r="SJK41" s="9"/>
      <c r="SJL41" s="9"/>
      <c r="SJM41" s="9"/>
      <c r="SJN41" s="9"/>
      <c r="SJO41" s="9"/>
      <c r="SJP41" s="9"/>
      <c r="SJQ41" s="9"/>
      <c r="SJR41" s="9"/>
      <c r="SJS41" s="9"/>
      <c r="SJT41" s="9"/>
      <c r="SJU41" s="9"/>
      <c r="SJV41" s="9"/>
      <c r="SJW41" s="9"/>
      <c r="SJX41" s="9"/>
      <c r="SJY41" s="9"/>
      <c r="SJZ41" s="9"/>
      <c r="SKA41" s="9"/>
      <c r="SKB41" s="9"/>
      <c r="SKC41" s="9"/>
      <c r="SKD41" s="9"/>
      <c r="SKE41" s="9"/>
      <c r="SKF41" s="9"/>
      <c r="SKG41" s="9"/>
      <c r="SKH41" s="9"/>
      <c r="SKI41" s="9"/>
      <c r="SKJ41" s="9"/>
      <c r="SKK41" s="9"/>
      <c r="SKL41" s="9"/>
      <c r="SKM41" s="9"/>
      <c r="SKN41" s="9"/>
      <c r="SKO41" s="9"/>
      <c r="SKP41" s="9"/>
      <c r="SKQ41" s="9"/>
      <c r="SKR41" s="9"/>
      <c r="SKS41" s="9"/>
      <c r="SKT41" s="9"/>
      <c r="SKU41" s="9"/>
      <c r="SKV41" s="9"/>
      <c r="SKW41" s="9"/>
      <c r="SKX41" s="9"/>
      <c r="SKY41" s="9"/>
      <c r="SKZ41" s="9"/>
      <c r="SLA41" s="9"/>
      <c r="SLB41" s="9"/>
      <c r="SLC41" s="9"/>
      <c r="SLD41" s="9"/>
      <c r="SLE41" s="9"/>
      <c r="SLF41" s="9"/>
      <c r="SLG41" s="9"/>
      <c r="SLH41" s="9"/>
      <c r="SLI41" s="9"/>
      <c r="SLJ41" s="9"/>
      <c r="SLK41" s="9"/>
      <c r="SLL41" s="9"/>
      <c r="SLM41" s="9"/>
      <c r="SLN41" s="9"/>
      <c r="SLO41" s="9"/>
      <c r="SLP41" s="9"/>
      <c r="SLQ41" s="9"/>
      <c r="SLR41" s="9"/>
      <c r="SLS41" s="9"/>
      <c r="SLT41" s="9"/>
      <c r="SLU41" s="9"/>
      <c r="SLV41" s="9"/>
      <c r="SLW41" s="9"/>
      <c r="SLX41" s="9"/>
      <c r="SLY41" s="9"/>
      <c r="SLZ41" s="9"/>
      <c r="SMA41" s="9"/>
      <c r="SMB41" s="9"/>
      <c r="SMC41" s="9"/>
      <c r="SMD41" s="9"/>
      <c r="SME41" s="9"/>
      <c r="SMF41" s="9"/>
      <c r="SMG41" s="9"/>
      <c r="SMH41" s="9"/>
      <c r="SMI41" s="9"/>
      <c r="SMJ41" s="9"/>
      <c r="SMK41" s="9"/>
      <c r="SML41" s="9"/>
      <c r="SMM41" s="9"/>
      <c r="SMN41" s="9"/>
      <c r="SMO41" s="9"/>
      <c r="SMP41" s="9"/>
      <c r="SMQ41" s="9"/>
      <c r="SMR41" s="9"/>
      <c r="SMS41" s="9"/>
      <c r="SMT41" s="9"/>
      <c r="SMU41" s="9"/>
      <c r="SMV41" s="9"/>
      <c r="SMW41" s="9"/>
      <c r="SMX41" s="9"/>
      <c r="SMY41" s="9"/>
      <c r="SMZ41" s="9"/>
      <c r="SNA41" s="9"/>
      <c r="SNB41" s="9"/>
      <c r="SNC41" s="9"/>
      <c r="SND41" s="9"/>
      <c r="SNE41" s="9"/>
      <c r="SNF41" s="9"/>
      <c r="SNG41" s="9"/>
      <c r="SNH41" s="9"/>
      <c r="SNI41" s="9"/>
      <c r="SNJ41" s="9"/>
      <c r="SNK41" s="9"/>
      <c r="SNL41" s="9"/>
      <c r="SNM41" s="9"/>
      <c r="SNN41" s="9"/>
      <c r="SNO41" s="9"/>
      <c r="SNP41" s="9"/>
      <c r="SNQ41" s="9"/>
      <c r="SNR41" s="9"/>
      <c r="SNS41" s="9"/>
      <c r="SNT41" s="9"/>
      <c r="SNU41" s="9"/>
      <c r="SNV41" s="9"/>
      <c r="SNW41" s="9"/>
      <c r="SNX41" s="9"/>
      <c r="SNY41" s="9"/>
      <c r="SNZ41" s="9"/>
      <c r="SOA41" s="9"/>
      <c r="SOB41" s="9"/>
      <c r="SOC41" s="9"/>
      <c r="SOD41" s="9"/>
      <c r="SOE41" s="9"/>
      <c r="SOF41" s="9"/>
      <c r="SOG41" s="9"/>
      <c r="SOH41" s="9"/>
      <c r="SOI41" s="9"/>
      <c r="SOJ41" s="9"/>
      <c r="SOK41" s="9"/>
      <c r="SOL41" s="9"/>
      <c r="SOM41" s="9"/>
      <c r="SON41" s="9"/>
      <c r="SOO41" s="9"/>
      <c r="SOP41" s="9"/>
      <c r="SOQ41" s="9"/>
      <c r="SOR41" s="9"/>
      <c r="SOS41" s="9"/>
      <c r="SOT41" s="9"/>
      <c r="SOU41" s="9"/>
      <c r="SOV41" s="9"/>
      <c r="SOW41" s="9"/>
      <c r="SOX41" s="9"/>
      <c r="SOY41" s="9"/>
      <c r="SOZ41" s="9"/>
      <c r="SPA41" s="9"/>
      <c r="SPB41" s="9"/>
      <c r="SPC41" s="9"/>
      <c r="SPD41" s="9"/>
      <c r="SPE41" s="9"/>
      <c r="SPF41" s="9"/>
      <c r="SPG41" s="9"/>
      <c r="SPH41" s="9"/>
      <c r="SPI41" s="9"/>
      <c r="SPJ41" s="9"/>
      <c r="SPK41" s="9"/>
      <c r="SPL41" s="9"/>
      <c r="SPM41" s="9"/>
      <c r="SPN41" s="9"/>
      <c r="SPO41" s="9"/>
      <c r="SPP41" s="9"/>
      <c r="SPQ41" s="9"/>
      <c r="SPR41" s="9"/>
      <c r="SPS41" s="9"/>
      <c r="SPT41" s="9"/>
      <c r="SPU41" s="9"/>
      <c r="SPV41" s="9"/>
      <c r="SPW41" s="9"/>
      <c r="SPX41" s="9"/>
      <c r="SPY41" s="9"/>
      <c r="SPZ41" s="9"/>
      <c r="SQA41" s="9"/>
      <c r="SQB41" s="9"/>
      <c r="SQC41" s="9"/>
      <c r="SQD41" s="9"/>
      <c r="SQE41" s="9"/>
      <c r="SQF41" s="9"/>
      <c r="SQG41" s="9"/>
      <c r="SQH41" s="9"/>
      <c r="SQI41" s="9"/>
      <c r="SQJ41" s="9"/>
      <c r="SQK41" s="9"/>
      <c r="SQL41" s="9"/>
      <c r="SQM41" s="9"/>
      <c r="SQN41" s="9"/>
      <c r="SQO41" s="9"/>
      <c r="SQP41" s="9"/>
      <c r="SQQ41" s="9"/>
      <c r="SQR41" s="9"/>
      <c r="SQS41" s="9"/>
      <c r="SQT41" s="9"/>
      <c r="SQU41" s="9"/>
      <c r="SQV41" s="9"/>
      <c r="SQW41" s="9"/>
      <c r="SQX41" s="9"/>
      <c r="SQY41" s="9"/>
      <c r="SQZ41" s="9"/>
      <c r="SRA41" s="9"/>
      <c r="SRB41" s="9"/>
      <c r="SRC41" s="9"/>
      <c r="SRD41" s="9"/>
      <c r="SRE41" s="9"/>
      <c r="SRF41" s="9"/>
      <c r="SRG41" s="9"/>
      <c r="SRH41" s="9"/>
      <c r="SRI41" s="9"/>
      <c r="SRJ41" s="9"/>
      <c r="SRK41" s="9"/>
      <c r="SRL41" s="9"/>
      <c r="SRM41" s="9"/>
      <c r="SRN41" s="9"/>
      <c r="SRO41" s="9"/>
      <c r="SRP41" s="9"/>
      <c r="SRQ41" s="9"/>
      <c r="SRR41" s="9"/>
      <c r="SRS41" s="9"/>
      <c r="SRT41" s="9"/>
      <c r="SRU41" s="9"/>
      <c r="SRV41" s="9"/>
      <c r="SRW41" s="9"/>
      <c r="SRX41" s="9"/>
      <c r="SRY41" s="9"/>
      <c r="SRZ41" s="9"/>
      <c r="SSA41" s="9"/>
      <c r="SSB41" s="9"/>
      <c r="SSC41" s="9"/>
      <c r="SSD41" s="9"/>
      <c r="SSE41" s="9"/>
      <c r="SSF41" s="9"/>
      <c r="SSG41" s="9"/>
      <c r="SSH41" s="9"/>
      <c r="SSI41" s="9"/>
      <c r="SSJ41" s="9"/>
      <c r="SSK41" s="9"/>
      <c r="SSL41" s="9"/>
      <c r="SSM41" s="9"/>
      <c r="SSN41" s="9"/>
      <c r="SSO41" s="9"/>
      <c r="SSP41" s="9"/>
      <c r="SSQ41" s="9"/>
      <c r="SSR41" s="9"/>
      <c r="SSS41" s="9"/>
      <c r="SST41" s="9"/>
      <c r="SSU41" s="9"/>
      <c r="SSV41" s="9"/>
      <c r="SSW41" s="9"/>
      <c r="SSX41" s="9"/>
      <c r="SSY41" s="9"/>
      <c r="SSZ41" s="9"/>
      <c r="STA41" s="9"/>
      <c r="STB41" s="9"/>
      <c r="STC41" s="9"/>
      <c r="STD41" s="9"/>
      <c r="STE41" s="9"/>
      <c r="STF41" s="9"/>
      <c r="STG41" s="9"/>
      <c r="STH41" s="9"/>
      <c r="STI41" s="9"/>
      <c r="STJ41" s="9"/>
      <c r="STK41" s="9"/>
      <c r="STL41" s="9"/>
      <c r="STM41" s="9"/>
      <c r="STN41" s="9"/>
      <c r="STO41" s="9"/>
      <c r="STP41" s="9"/>
      <c r="STQ41" s="9"/>
      <c r="STR41" s="9"/>
      <c r="STS41" s="9"/>
      <c r="STT41" s="9"/>
      <c r="STU41" s="9"/>
      <c r="STV41" s="9"/>
      <c r="STW41" s="9"/>
      <c r="STX41" s="9"/>
      <c r="STY41" s="9"/>
      <c r="STZ41" s="9"/>
      <c r="SUA41" s="9"/>
      <c r="SUB41" s="9"/>
      <c r="SUC41" s="9"/>
      <c r="SUD41" s="9"/>
      <c r="SUE41" s="9"/>
      <c r="SUF41" s="9"/>
      <c r="SUG41" s="9"/>
      <c r="SUH41" s="9"/>
      <c r="SUI41" s="9"/>
      <c r="SUJ41" s="9"/>
      <c r="SUK41" s="9"/>
      <c r="SUL41" s="9"/>
      <c r="SUM41" s="9"/>
      <c r="SUN41" s="9"/>
      <c r="SUO41" s="9"/>
      <c r="SUP41" s="9"/>
      <c r="SUQ41" s="9"/>
      <c r="SUR41" s="9"/>
      <c r="SUS41" s="9"/>
      <c r="SUT41" s="9"/>
      <c r="SUU41" s="9"/>
      <c r="SUV41" s="9"/>
      <c r="SUW41" s="9"/>
      <c r="SUX41" s="9"/>
      <c r="SUY41" s="9"/>
      <c r="SUZ41" s="9"/>
      <c r="SVA41" s="9"/>
      <c r="SVB41" s="9"/>
      <c r="SVC41" s="9"/>
      <c r="SVD41" s="9"/>
      <c r="SVE41" s="9"/>
      <c r="SVF41" s="9"/>
      <c r="SVG41" s="9"/>
      <c r="SVH41" s="9"/>
      <c r="SVI41" s="9"/>
      <c r="SVJ41" s="9"/>
      <c r="SVK41" s="9"/>
      <c r="SVL41" s="9"/>
      <c r="SVM41" s="9"/>
      <c r="SVN41" s="9"/>
      <c r="SVO41" s="9"/>
      <c r="SVP41" s="9"/>
      <c r="SVQ41" s="9"/>
      <c r="SVR41" s="9"/>
      <c r="SVS41" s="9"/>
      <c r="SVT41" s="9"/>
      <c r="SVU41" s="9"/>
      <c r="SVV41" s="9"/>
      <c r="SVW41" s="9"/>
      <c r="SVX41" s="9"/>
      <c r="SVY41" s="9"/>
      <c r="SVZ41" s="9"/>
      <c r="SWA41" s="9"/>
      <c r="SWB41" s="9"/>
      <c r="SWC41" s="9"/>
      <c r="SWD41" s="9"/>
      <c r="SWE41" s="9"/>
      <c r="SWF41" s="9"/>
      <c r="SWG41" s="9"/>
      <c r="SWH41" s="9"/>
      <c r="SWI41" s="9"/>
      <c r="SWJ41" s="9"/>
      <c r="SWK41" s="9"/>
      <c r="SWL41" s="9"/>
      <c r="SWM41" s="9"/>
      <c r="SWN41" s="9"/>
      <c r="SWO41" s="9"/>
      <c r="SWP41" s="9"/>
      <c r="SWQ41" s="9"/>
      <c r="SWR41" s="9"/>
      <c r="SWS41" s="9"/>
      <c r="SWT41" s="9"/>
      <c r="SWU41" s="9"/>
      <c r="SWV41" s="9"/>
      <c r="SWW41" s="9"/>
      <c r="SWX41" s="9"/>
      <c r="SWY41" s="9"/>
      <c r="SWZ41" s="9"/>
      <c r="SXA41" s="9"/>
      <c r="SXB41" s="9"/>
      <c r="SXC41" s="9"/>
      <c r="SXD41" s="9"/>
      <c r="SXE41" s="9"/>
      <c r="SXF41" s="9"/>
      <c r="SXG41" s="9"/>
      <c r="SXH41" s="9"/>
      <c r="SXI41" s="9"/>
      <c r="SXJ41" s="9"/>
      <c r="SXK41" s="9"/>
      <c r="SXL41" s="9"/>
      <c r="SXM41" s="9"/>
      <c r="SXN41" s="9"/>
      <c r="SXO41" s="9"/>
      <c r="SXP41" s="9"/>
      <c r="SXQ41" s="9"/>
      <c r="SXR41" s="9"/>
      <c r="SXS41" s="9"/>
      <c r="SXT41" s="9"/>
      <c r="SXU41" s="9"/>
      <c r="SXV41" s="9"/>
      <c r="SXW41" s="9"/>
      <c r="SXX41" s="9"/>
      <c r="SXY41" s="9"/>
      <c r="SXZ41" s="9"/>
      <c r="SYA41" s="9"/>
      <c r="SYB41" s="9"/>
      <c r="SYC41" s="9"/>
      <c r="SYD41" s="9"/>
      <c r="SYE41" s="9"/>
      <c r="SYF41" s="9"/>
      <c r="SYG41" s="9"/>
      <c r="SYH41" s="9"/>
      <c r="SYI41" s="9"/>
      <c r="SYJ41" s="9"/>
      <c r="SYK41" s="9"/>
      <c r="SYL41" s="9"/>
      <c r="SYM41" s="9"/>
      <c r="SYN41" s="9"/>
      <c r="SYO41" s="9"/>
      <c r="SYP41" s="9"/>
      <c r="SYQ41" s="9"/>
      <c r="SYR41" s="9"/>
      <c r="SYS41" s="9"/>
      <c r="SYT41" s="9"/>
      <c r="SYU41" s="9"/>
      <c r="SYV41" s="9"/>
      <c r="SYW41" s="9"/>
      <c r="SYX41" s="9"/>
      <c r="SYY41" s="9"/>
      <c r="SYZ41" s="9"/>
      <c r="SZA41" s="9"/>
      <c r="SZB41" s="9"/>
      <c r="SZC41" s="9"/>
      <c r="SZD41" s="9"/>
      <c r="SZE41" s="9"/>
      <c r="SZF41" s="9"/>
      <c r="SZG41" s="9"/>
      <c r="SZH41" s="9"/>
      <c r="SZI41" s="9"/>
      <c r="SZJ41" s="9"/>
      <c r="SZK41" s="9"/>
      <c r="SZL41" s="9"/>
      <c r="SZM41" s="9"/>
      <c r="SZN41" s="9"/>
      <c r="SZO41" s="9"/>
      <c r="SZP41" s="9"/>
      <c r="SZQ41" s="9"/>
      <c r="SZR41" s="9"/>
      <c r="SZS41" s="9"/>
      <c r="SZT41" s="9"/>
      <c r="SZU41" s="9"/>
      <c r="SZV41" s="9"/>
      <c r="SZW41" s="9"/>
      <c r="SZX41" s="9"/>
      <c r="SZY41" s="9"/>
      <c r="SZZ41" s="9"/>
      <c r="TAA41" s="9"/>
      <c r="TAB41" s="9"/>
      <c r="TAC41" s="9"/>
      <c r="TAD41" s="9"/>
      <c r="TAE41" s="9"/>
      <c r="TAF41" s="9"/>
      <c r="TAG41" s="9"/>
      <c r="TAH41" s="9"/>
      <c r="TAI41" s="9"/>
      <c r="TAJ41" s="9"/>
      <c r="TAK41" s="9"/>
      <c r="TAL41" s="9"/>
      <c r="TAM41" s="9"/>
      <c r="TAN41" s="9"/>
      <c r="TAO41" s="9"/>
      <c r="TAP41" s="9"/>
      <c r="TAQ41" s="9"/>
      <c r="TAR41" s="9"/>
      <c r="TAS41" s="9"/>
      <c r="TAT41" s="9"/>
      <c r="TAU41" s="9"/>
      <c r="TAV41" s="9"/>
      <c r="TAW41" s="9"/>
      <c r="TAX41" s="9"/>
      <c r="TAY41" s="9"/>
      <c r="TAZ41" s="9"/>
      <c r="TBA41" s="9"/>
      <c r="TBB41" s="9"/>
      <c r="TBC41" s="9"/>
      <c r="TBD41" s="9"/>
      <c r="TBE41" s="9"/>
      <c r="TBF41" s="9"/>
      <c r="TBG41" s="9"/>
      <c r="TBH41" s="9"/>
      <c r="TBI41" s="9"/>
      <c r="TBJ41" s="9"/>
      <c r="TBK41" s="9"/>
      <c r="TBL41" s="9"/>
      <c r="TBM41" s="9"/>
      <c r="TBN41" s="9"/>
      <c r="TBO41" s="9"/>
      <c r="TBP41" s="9"/>
      <c r="TBQ41" s="9"/>
      <c r="TBR41" s="9"/>
      <c r="TBS41" s="9"/>
      <c r="TBT41" s="9"/>
      <c r="TBU41" s="9"/>
      <c r="TBV41" s="9"/>
      <c r="TBW41" s="9"/>
      <c r="TBX41" s="9"/>
      <c r="TBY41" s="9"/>
      <c r="TBZ41" s="9"/>
      <c r="TCA41" s="9"/>
      <c r="TCB41" s="9"/>
      <c r="TCC41" s="9"/>
      <c r="TCD41" s="9"/>
      <c r="TCE41" s="9"/>
      <c r="TCF41" s="9"/>
      <c r="TCG41" s="9"/>
      <c r="TCH41" s="9"/>
      <c r="TCI41" s="9"/>
      <c r="TCJ41" s="9"/>
      <c r="TCK41" s="9"/>
      <c r="TCL41" s="9"/>
      <c r="TCM41" s="9"/>
      <c r="TCN41" s="9"/>
      <c r="TCO41" s="9"/>
      <c r="TCP41" s="9"/>
      <c r="TCQ41" s="9"/>
      <c r="TCR41" s="9"/>
      <c r="TCS41" s="9"/>
      <c r="TCT41" s="9"/>
      <c r="TCU41" s="9"/>
      <c r="TCV41" s="9"/>
      <c r="TCW41" s="9"/>
      <c r="TCX41" s="9"/>
      <c r="TCY41" s="9"/>
      <c r="TCZ41" s="9"/>
      <c r="TDA41" s="9"/>
      <c r="TDB41" s="9"/>
      <c r="TDC41" s="9"/>
      <c r="TDD41" s="9"/>
      <c r="TDE41" s="9"/>
      <c r="TDF41" s="9"/>
      <c r="TDG41" s="9"/>
      <c r="TDH41" s="9"/>
      <c r="TDI41" s="9"/>
      <c r="TDJ41" s="9"/>
      <c r="TDK41" s="9"/>
      <c r="TDL41" s="9"/>
      <c r="TDM41" s="9"/>
      <c r="TDN41" s="9"/>
      <c r="TDO41" s="9"/>
      <c r="TDP41" s="9"/>
      <c r="TDQ41" s="9"/>
      <c r="TDR41" s="9"/>
      <c r="TDS41" s="9"/>
      <c r="TDT41" s="9"/>
      <c r="TDU41" s="9"/>
      <c r="TDV41" s="9"/>
      <c r="TDW41" s="9"/>
      <c r="TDX41" s="9"/>
      <c r="TDY41" s="9"/>
      <c r="TDZ41" s="9"/>
      <c r="TEA41" s="9"/>
      <c r="TEB41" s="9"/>
      <c r="TEC41" s="9"/>
      <c r="TED41" s="9"/>
      <c r="TEE41" s="9"/>
      <c r="TEF41" s="9"/>
      <c r="TEG41" s="9"/>
      <c r="TEH41" s="9"/>
      <c r="TEI41" s="9"/>
      <c r="TEJ41" s="9"/>
      <c r="TEK41" s="9"/>
      <c r="TEL41" s="9"/>
      <c r="TEM41" s="9"/>
      <c r="TEN41" s="9"/>
      <c r="TEO41" s="9"/>
      <c r="TEP41" s="9"/>
      <c r="TEQ41" s="9"/>
      <c r="TER41" s="9"/>
      <c r="TES41" s="9"/>
      <c r="TET41" s="9"/>
      <c r="TEU41" s="9"/>
      <c r="TEV41" s="9"/>
      <c r="TEW41" s="9"/>
      <c r="TEX41" s="9"/>
      <c r="TEY41" s="9"/>
      <c r="TEZ41" s="9"/>
      <c r="TFA41" s="9"/>
      <c r="TFB41" s="9"/>
      <c r="TFC41" s="9"/>
      <c r="TFD41" s="9"/>
      <c r="TFE41" s="9"/>
      <c r="TFF41" s="9"/>
      <c r="TFG41" s="9"/>
      <c r="TFH41" s="9"/>
      <c r="TFI41" s="9"/>
      <c r="TFJ41" s="9"/>
      <c r="TFK41" s="9"/>
      <c r="TFL41" s="9"/>
      <c r="TFM41" s="9"/>
      <c r="TFN41" s="9"/>
      <c r="TFO41" s="9"/>
      <c r="TFP41" s="9"/>
      <c r="TFQ41" s="9"/>
      <c r="TFR41" s="9"/>
      <c r="TFS41" s="9"/>
      <c r="TFT41" s="9"/>
      <c r="TFU41" s="9"/>
      <c r="TFV41" s="9"/>
      <c r="TFW41" s="9"/>
      <c r="TFX41" s="9"/>
      <c r="TFY41" s="9"/>
      <c r="TFZ41" s="9"/>
      <c r="TGA41" s="9"/>
      <c r="TGB41" s="9"/>
      <c r="TGC41" s="9"/>
      <c r="TGD41" s="9"/>
      <c r="TGE41" s="9"/>
      <c r="TGF41" s="9"/>
      <c r="TGG41" s="9"/>
      <c r="TGH41" s="9"/>
      <c r="TGI41" s="9"/>
      <c r="TGJ41" s="9"/>
      <c r="TGK41" s="9"/>
      <c r="TGL41" s="9"/>
      <c r="TGM41" s="9"/>
      <c r="TGN41" s="9"/>
      <c r="TGO41" s="9"/>
      <c r="TGP41" s="9"/>
      <c r="TGQ41" s="9"/>
      <c r="TGR41" s="9"/>
      <c r="TGS41" s="9"/>
      <c r="TGT41" s="9"/>
      <c r="TGU41" s="9"/>
      <c r="TGV41" s="9"/>
      <c r="TGW41" s="9"/>
      <c r="TGX41" s="9"/>
      <c r="TGY41" s="9"/>
      <c r="TGZ41" s="9"/>
      <c r="THA41" s="9"/>
      <c r="THB41" s="9"/>
      <c r="THC41" s="9"/>
      <c r="THD41" s="9"/>
      <c r="THE41" s="9"/>
      <c r="THF41" s="9"/>
      <c r="THG41" s="9"/>
      <c r="THH41" s="9"/>
      <c r="THI41" s="9"/>
      <c r="THJ41" s="9"/>
      <c r="THK41" s="9"/>
      <c r="THL41" s="9"/>
      <c r="THM41" s="9"/>
      <c r="THN41" s="9"/>
      <c r="THO41" s="9"/>
      <c r="THP41" s="9"/>
      <c r="THQ41" s="9"/>
      <c r="THR41" s="9"/>
      <c r="THS41" s="9"/>
      <c r="THT41" s="9"/>
      <c r="THU41" s="9"/>
      <c r="THV41" s="9"/>
      <c r="THW41" s="9"/>
      <c r="THX41" s="9"/>
      <c r="THY41" s="9"/>
      <c r="THZ41" s="9"/>
      <c r="TIA41" s="9"/>
      <c r="TIB41" s="9"/>
      <c r="TIC41" s="9"/>
      <c r="TID41" s="9"/>
      <c r="TIE41" s="9"/>
      <c r="TIF41" s="9"/>
      <c r="TIG41" s="9"/>
      <c r="TIH41" s="9"/>
      <c r="TII41" s="9"/>
      <c r="TIJ41" s="9"/>
      <c r="TIK41" s="9"/>
      <c r="TIL41" s="9"/>
      <c r="TIM41" s="9"/>
      <c r="TIN41" s="9"/>
      <c r="TIO41" s="9"/>
      <c r="TIP41" s="9"/>
      <c r="TIQ41" s="9"/>
      <c r="TIR41" s="9"/>
      <c r="TIS41" s="9"/>
      <c r="TIT41" s="9"/>
      <c r="TIU41" s="9"/>
      <c r="TIV41" s="9"/>
      <c r="TIW41" s="9"/>
      <c r="TIX41" s="9"/>
      <c r="TIY41" s="9"/>
      <c r="TIZ41" s="9"/>
      <c r="TJA41" s="9"/>
      <c r="TJB41" s="9"/>
      <c r="TJC41" s="9"/>
      <c r="TJD41" s="9"/>
      <c r="TJE41" s="9"/>
      <c r="TJF41" s="9"/>
      <c r="TJG41" s="9"/>
      <c r="TJH41" s="9"/>
      <c r="TJI41" s="9"/>
      <c r="TJJ41" s="9"/>
      <c r="TJK41" s="9"/>
      <c r="TJL41" s="9"/>
      <c r="TJM41" s="9"/>
      <c r="TJN41" s="9"/>
      <c r="TJO41" s="9"/>
      <c r="TJP41" s="9"/>
      <c r="TJQ41" s="9"/>
      <c r="TJR41" s="9"/>
      <c r="TJS41" s="9"/>
      <c r="TJT41" s="9"/>
      <c r="TJU41" s="9"/>
      <c r="TJV41" s="9"/>
      <c r="TJW41" s="9"/>
      <c r="TJX41" s="9"/>
      <c r="TJY41" s="9"/>
      <c r="TJZ41" s="9"/>
      <c r="TKA41" s="9"/>
      <c r="TKB41" s="9"/>
      <c r="TKC41" s="9"/>
      <c r="TKD41" s="9"/>
      <c r="TKE41" s="9"/>
      <c r="TKF41" s="9"/>
      <c r="TKG41" s="9"/>
      <c r="TKH41" s="9"/>
      <c r="TKI41" s="9"/>
      <c r="TKJ41" s="9"/>
      <c r="TKK41" s="9"/>
      <c r="TKL41" s="9"/>
      <c r="TKM41" s="9"/>
      <c r="TKN41" s="9"/>
      <c r="TKO41" s="9"/>
      <c r="TKP41" s="9"/>
      <c r="TKQ41" s="9"/>
      <c r="TKR41" s="9"/>
      <c r="TKS41" s="9"/>
      <c r="TKT41" s="9"/>
      <c r="TKU41" s="9"/>
      <c r="TKV41" s="9"/>
      <c r="TKW41" s="9"/>
      <c r="TKX41" s="9"/>
      <c r="TKY41" s="9"/>
      <c r="TKZ41" s="9"/>
      <c r="TLA41" s="9"/>
      <c r="TLB41" s="9"/>
      <c r="TLC41" s="9"/>
      <c r="TLD41" s="9"/>
      <c r="TLE41" s="9"/>
      <c r="TLF41" s="9"/>
      <c r="TLG41" s="9"/>
      <c r="TLH41" s="9"/>
      <c r="TLI41" s="9"/>
      <c r="TLJ41" s="9"/>
      <c r="TLK41" s="9"/>
      <c r="TLL41" s="9"/>
      <c r="TLM41" s="9"/>
      <c r="TLN41" s="9"/>
      <c r="TLO41" s="9"/>
      <c r="TLP41" s="9"/>
      <c r="TLQ41" s="9"/>
      <c r="TLR41" s="9"/>
      <c r="TLS41" s="9"/>
      <c r="TLT41" s="9"/>
      <c r="TLU41" s="9"/>
      <c r="TLV41" s="9"/>
      <c r="TLW41" s="9"/>
      <c r="TLX41" s="9"/>
      <c r="TLY41" s="9"/>
      <c r="TLZ41" s="9"/>
      <c r="TMA41" s="9"/>
      <c r="TMB41" s="9"/>
      <c r="TMC41" s="9"/>
      <c r="TMD41" s="9"/>
      <c r="TME41" s="9"/>
      <c r="TMF41" s="9"/>
      <c r="TMG41" s="9"/>
      <c r="TMH41" s="9"/>
      <c r="TMI41" s="9"/>
      <c r="TMJ41" s="9"/>
      <c r="TMK41" s="9"/>
      <c r="TML41" s="9"/>
      <c r="TMM41" s="9"/>
      <c r="TMN41" s="9"/>
      <c r="TMO41" s="9"/>
      <c r="TMP41" s="9"/>
      <c r="TMQ41" s="9"/>
      <c r="TMR41" s="9"/>
      <c r="TMS41" s="9"/>
      <c r="TMT41" s="9"/>
      <c r="TMU41" s="9"/>
      <c r="TMV41" s="9"/>
      <c r="TMW41" s="9"/>
      <c r="TMX41" s="9"/>
      <c r="TMY41" s="9"/>
      <c r="TMZ41" s="9"/>
      <c r="TNA41" s="9"/>
      <c r="TNB41" s="9"/>
      <c r="TNC41" s="9"/>
      <c r="TND41" s="9"/>
      <c r="TNE41" s="9"/>
      <c r="TNF41" s="9"/>
      <c r="TNG41" s="9"/>
      <c r="TNH41" s="9"/>
      <c r="TNI41" s="9"/>
      <c r="TNJ41" s="9"/>
      <c r="TNK41" s="9"/>
      <c r="TNL41" s="9"/>
      <c r="TNM41" s="9"/>
      <c r="TNN41" s="9"/>
      <c r="TNO41" s="9"/>
      <c r="TNP41" s="9"/>
      <c r="TNQ41" s="9"/>
      <c r="TNR41" s="9"/>
      <c r="TNS41" s="9"/>
      <c r="TNT41" s="9"/>
      <c r="TNU41" s="9"/>
      <c r="TNV41" s="9"/>
      <c r="TNW41" s="9"/>
      <c r="TNX41" s="9"/>
      <c r="TNY41" s="9"/>
      <c r="TNZ41" s="9"/>
      <c r="TOA41" s="9"/>
      <c r="TOB41" s="9"/>
      <c r="TOC41" s="9"/>
      <c r="TOD41" s="9"/>
      <c r="TOE41" s="9"/>
      <c r="TOF41" s="9"/>
      <c r="TOG41" s="9"/>
      <c r="TOH41" s="9"/>
      <c r="TOI41" s="9"/>
      <c r="TOJ41" s="9"/>
      <c r="TOK41" s="9"/>
      <c r="TOL41" s="9"/>
      <c r="TOM41" s="9"/>
      <c r="TON41" s="9"/>
      <c r="TOO41" s="9"/>
      <c r="TOP41" s="9"/>
      <c r="TOQ41" s="9"/>
      <c r="TOR41" s="9"/>
      <c r="TOS41" s="9"/>
      <c r="TOT41" s="9"/>
      <c r="TOU41" s="9"/>
      <c r="TOV41" s="9"/>
      <c r="TOW41" s="9"/>
      <c r="TOX41" s="9"/>
      <c r="TOY41" s="9"/>
      <c r="TOZ41" s="9"/>
      <c r="TPA41" s="9"/>
      <c r="TPB41" s="9"/>
      <c r="TPC41" s="9"/>
      <c r="TPD41" s="9"/>
      <c r="TPE41" s="9"/>
      <c r="TPF41" s="9"/>
      <c r="TPG41" s="9"/>
      <c r="TPH41" s="9"/>
      <c r="TPI41" s="9"/>
      <c r="TPJ41" s="9"/>
      <c r="TPK41" s="9"/>
      <c r="TPL41" s="9"/>
      <c r="TPM41" s="9"/>
      <c r="TPN41" s="9"/>
      <c r="TPO41" s="9"/>
      <c r="TPP41" s="9"/>
      <c r="TPQ41" s="9"/>
      <c r="TPR41" s="9"/>
      <c r="TPS41" s="9"/>
      <c r="TPT41" s="9"/>
      <c r="TPU41" s="9"/>
      <c r="TPV41" s="9"/>
      <c r="TPW41" s="9"/>
      <c r="TPX41" s="9"/>
      <c r="TPY41" s="9"/>
      <c r="TPZ41" s="9"/>
      <c r="TQA41" s="9"/>
      <c r="TQB41" s="9"/>
      <c r="TQC41" s="9"/>
      <c r="TQD41" s="9"/>
      <c r="TQE41" s="9"/>
      <c r="TQF41" s="9"/>
      <c r="TQG41" s="9"/>
      <c r="TQH41" s="9"/>
      <c r="TQI41" s="9"/>
      <c r="TQJ41" s="9"/>
      <c r="TQK41" s="9"/>
      <c r="TQL41" s="9"/>
      <c r="TQM41" s="9"/>
      <c r="TQN41" s="9"/>
      <c r="TQO41" s="9"/>
      <c r="TQP41" s="9"/>
      <c r="TQQ41" s="9"/>
      <c r="TQR41" s="9"/>
      <c r="TQS41" s="9"/>
      <c r="TQT41" s="9"/>
      <c r="TQU41" s="9"/>
      <c r="TQV41" s="9"/>
      <c r="TQW41" s="9"/>
      <c r="TQX41" s="9"/>
      <c r="TQY41" s="9"/>
      <c r="TQZ41" s="9"/>
      <c r="TRA41" s="9"/>
      <c r="TRB41" s="9"/>
      <c r="TRC41" s="9"/>
      <c r="TRD41" s="9"/>
      <c r="TRE41" s="9"/>
      <c r="TRF41" s="9"/>
      <c r="TRG41" s="9"/>
      <c r="TRH41" s="9"/>
      <c r="TRI41" s="9"/>
      <c r="TRJ41" s="9"/>
      <c r="TRK41" s="9"/>
      <c r="TRL41" s="9"/>
      <c r="TRM41" s="9"/>
      <c r="TRN41" s="9"/>
      <c r="TRO41" s="9"/>
      <c r="TRP41" s="9"/>
      <c r="TRQ41" s="9"/>
      <c r="TRR41" s="9"/>
      <c r="TRS41" s="9"/>
      <c r="TRT41" s="9"/>
      <c r="TRU41" s="9"/>
      <c r="TRV41" s="9"/>
      <c r="TRW41" s="9"/>
      <c r="TRX41" s="9"/>
      <c r="TRY41" s="9"/>
      <c r="TRZ41" s="9"/>
      <c r="TSA41" s="9"/>
      <c r="TSB41" s="9"/>
      <c r="TSC41" s="9"/>
      <c r="TSD41" s="9"/>
      <c r="TSE41" s="9"/>
      <c r="TSF41" s="9"/>
      <c r="TSG41" s="9"/>
      <c r="TSH41" s="9"/>
      <c r="TSI41" s="9"/>
      <c r="TSJ41" s="9"/>
      <c r="TSK41" s="9"/>
      <c r="TSL41" s="9"/>
      <c r="TSM41" s="9"/>
      <c r="TSN41" s="9"/>
      <c r="TSO41" s="9"/>
      <c r="TSP41" s="9"/>
      <c r="TSQ41" s="9"/>
      <c r="TSR41" s="9"/>
      <c r="TSS41" s="9"/>
      <c r="TST41" s="9"/>
      <c r="TSU41" s="9"/>
      <c r="TSV41" s="9"/>
      <c r="TSW41" s="9"/>
      <c r="TSX41" s="9"/>
      <c r="TSY41" s="9"/>
      <c r="TSZ41" s="9"/>
      <c r="TTA41" s="9"/>
      <c r="TTB41" s="9"/>
      <c r="TTC41" s="9"/>
      <c r="TTD41" s="9"/>
      <c r="TTE41" s="9"/>
      <c r="TTF41" s="9"/>
      <c r="TTG41" s="9"/>
      <c r="TTH41" s="9"/>
      <c r="TTI41" s="9"/>
      <c r="TTJ41" s="9"/>
      <c r="TTK41" s="9"/>
      <c r="TTL41" s="9"/>
      <c r="TTM41" s="9"/>
      <c r="TTN41" s="9"/>
      <c r="TTO41" s="9"/>
      <c r="TTP41" s="9"/>
      <c r="TTQ41" s="9"/>
      <c r="TTR41" s="9"/>
      <c r="TTS41" s="9"/>
      <c r="TTT41" s="9"/>
      <c r="TTU41" s="9"/>
      <c r="TTV41" s="9"/>
      <c r="TTW41" s="9"/>
      <c r="TTX41" s="9"/>
      <c r="TTY41" s="9"/>
      <c r="TTZ41" s="9"/>
      <c r="TUA41" s="9"/>
      <c r="TUB41" s="9"/>
      <c r="TUC41" s="9"/>
      <c r="TUD41" s="9"/>
      <c r="TUE41" s="9"/>
      <c r="TUF41" s="9"/>
      <c r="TUG41" s="9"/>
      <c r="TUH41" s="9"/>
      <c r="TUI41" s="9"/>
      <c r="TUJ41" s="9"/>
      <c r="TUK41" s="9"/>
      <c r="TUL41" s="9"/>
      <c r="TUM41" s="9"/>
      <c r="TUN41" s="9"/>
      <c r="TUO41" s="9"/>
      <c r="TUP41" s="9"/>
      <c r="TUQ41" s="9"/>
      <c r="TUR41" s="9"/>
      <c r="TUS41" s="9"/>
      <c r="TUT41" s="9"/>
      <c r="TUU41" s="9"/>
      <c r="TUV41" s="9"/>
      <c r="TUW41" s="9"/>
      <c r="TUX41" s="9"/>
      <c r="TUY41" s="9"/>
      <c r="TUZ41" s="9"/>
      <c r="TVA41" s="9"/>
      <c r="TVB41" s="9"/>
      <c r="TVC41" s="9"/>
      <c r="TVD41" s="9"/>
      <c r="TVE41" s="9"/>
      <c r="TVF41" s="9"/>
      <c r="TVG41" s="9"/>
      <c r="TVH41" s="9"/>
      <c r="TVI41" s="9"/>
      <c r="TVJ41" s="9"/>
      <c r="TVK41" s="9"/>
      <c r="TVL41" s="9"/>
      <c r="TVM41" s="9"/>
      <c r="TVN41" s="9"/>
      <c r="TVO41" s="9"/>
      <c r="TVP41" s="9"/>
      <c r="TVQ41" s="9"/>
      <c r="TVR41" s="9"/>
      <c r="TVS41" s="9"/>
      <c r="TVT41" s="9"/>
      <c r="TVU41" s="9"/>
      <c r="TVV41" s="9"/>
      <c r="TVW41" s="9"/>
      <c r="TVX41" s="9"/>
      <c r="TVY41" s="9"/>
      <c r="TVZ41" s="9"/>
      <c r="TWA41" s="9"/>
      <c r="TWB41" s="9"/>
      <c r="TWC41" s="9"/>
      <c r="TWD41" s="9"/>
      <c r="TWE41" s="9"/>
      <c r="TWF41" s="9"/>
      <c r="TWG41" s="9"/>
      <c r="TWH41" s="9"/>
      <c r="TWI41" s="9"/>
      <c r="TWJ41" s="9"/>
      <c r="TWK41" s="9"/>
      <c r="TWL41" s="9"/>
      <c r="TWM41" s="9"/>
      <c r="TWN41" s="9"/>
      <c r="TWO41" s="9"/>
      <c r="TWP41" s="9"/>
      <c r="TWQ41" s="9"/>
      <c r="TWR41" s="9"/>
      <c r="TWS41" s="9"/>
      <c r="TWT41" s="9"/>
      <c r="TWU41" s="9"/>
      <c r="TWV41" s="9"/>
      <c r="TWW41" s="9"/>
      <c r="TWX41" s="9"/>
      <c r="TWY41" s="9"/>
      <c r="TWZ41" s="9"/>
      <c r="TXA41" s="9"/>
      <c r="TXB41" s="9"/>
      <c r="TXC41" s="9"/>
      <c r="TXD41" s="9"/>
      <c r="TXE41" s="9"/>
      <c r="TXF41" s="9"/>
      <c r="TXG41" s="9"/>
      <c r="TXH41" s="9"/>
      <c r="TXI41" s="9"/>
      <c r="TXJ41" s="9"/>
      <c r="TXK41" s="9"/>
      <c r="TXL41" s="9"/>
      <c r="TXM41" s="9"/>
      <c r="TXN41" s="9"/>
      <c r="TXO41" s="9"/>
      <c r="TXP41" s="9"/>
      <c r="TXQ41" s="9"/>
      <c r="TXR41" s="9"/>
      <c r="TXS41" s="9"/>
      <c r="TXT41" s="9"/>
      <c r="TXU41" s="9"/>
      <c r="TXV41" s="9"/>
      <c r="TXW41" s="9"/>
      <c r="TXX41" s="9"/>
      <c r="TXY41" s="9"/>
      <c r="TXZ41" s="9"/>
      <c r="TYA41" s="9"/>
      <c r="TYB41" s="9"/>
      <c r="TYC41" s="9"/>
      <c r="TYD41" s="9"/>
      <c r="TYE41" s="9"/>
      <c r="TYF41" s="9"/>
      <c r="TYG41" s="9"/>
      <c r="TYH41" s="9"/>
      <c r="TYI41" s="9"/>
      <c r="TYJ41" s="9"/>
      <c r="TYK41" s="9"/>
      <c r="TYL41" s="9"/>
      <c r="TYM41" s="9"/>
      <c r="TYN41" s="9"/>
      <c r="TYO41" s="9"/>
      <c r="TYP41" s="9"/>
      <c r="TYQ41" s="9"/>
      <c r="TYR41" s="9"/>
      <c r="TYS41" s="9"/>
      <c r="TYT41" s="9"/>
      <c r="TYU41" s="9"/>
      <c r="TYV41" s="9"/>
      <c r="TYW41" s="9"/>
      <c r="TYX41" s="9"/>
      <c r="TYY41" s="9"/>
      <c r="TYZ41" s="9"/>
      <c r="TZA41" s="9"/>
      <c r="TZB41" s="9"/>
      <c r="TZC41" s="9"/>
      <c r="TZD41" s="9"/>
      <c r="TZE41" s="9"/>
      <c r="TZF41" s="9"/>
      <c r="TZG41" s="9"/>
      <c r="TZH41" s="9"/>
      <c r="TZI41" s="9"/>
      <c r="TZJ41" s="9"/>
      <c r="TZK41" s="9"/>
      <c r="TZL41" s="9"/>
      <c r="TZM41" s="9"/>
      <c r="TZN41" s="9"/>
      <c r="TZO41" s="9"/>
      <c r="TZP41" s="9"/>
      <c r="TZQ41" s="9"/>
      <c r="TZR41" s="9"/>
      <c r="TZS41" s="9"/>
      <c r="TZT41" s="9"/>
      <c r="TZU41" s="9"/>
      <c r="TZV41" s="9"/>
      <c r="TZW41" s="9"/>
      <c r="TZX41" s="9"/>
      <c r="TZY41" s="9"/>
      <c r="TZZ41" s="9"/>
      <c r="UAA41" s="9"/>
      <c r="UAB41" s="9"/>
      <c r="UAC41" s="9"/>
      <c r="UAD41" s="9"/>
      <c r="UAE41" s="9"/>
      <c r="UAF41" s="9"/>
      <c r="UAG41" s="9"/>
      <c r="UAH41" s="9"/>
      <c r="UAI41" s="9"/>
      <c r="UAJ41" s="9"/>
      <c r="UAK41" s="9"/>
      <c r="UAL41" s="9"/>
      <c r="UAM41" s="9"/>
      <c r="UAN41" s="9"/>
      <c r="UAO41" s="9"/>
      <c r="UAP41" s="9"/>
      <c r="UAQ41" s="9"/>
      <c r="UAR41" s="9"/>
      <c r="UAS41" s="9"/>
      <c r="UAT41" s="9"/>
      <c r="UAU41" s="9"/>
      <c r="UAV41" s="9"/>
      <c r="UAW41" s="9"/>
      <c r="UAX41" s="9"/>
      <c r="UAY41" s="9"/>
      <c r="UAZ41" s="9"/>
      <c r="UBA41" s="9"/>
      <c r="UBB41" s="9"/>
      <c r="UBC41" s="9"/>
      <c r="UBD41" s="9"/>
      <c r="UBE41" s="9"/>
      <c r="UBF41" s="9"/>
      <c r="UBG41" s="9"/>
      <c r="UBH41" s="9"/>
      <c r="UBI41" s="9"/>
      <c r="UBJ41" s="9"/>
      <c r="UBK41" s="9"/>
      <c r="UBL41" s="9"/>
      <c r="UBM41" s="9"/>
      <c r="UBN41" s="9"/>
      <c r="UBO41" s="9"/>
      <c r="UBP41" s="9"/>
      <c r="UBQ41" s="9"/>
      <c r="UBR41" s="9"/>
      <c r="UBS41" s="9"/>
      <c r="UBT41" s="9"/>
      <c r="UBU41" s="9"/>
      <c r="UBV41" s="9"/>
      <c r="UBW41" s="9"/>
      <c r="UBX41" s="9"/>
      <c r="UBY41" s="9"/>
      <c r="UBZ41" s="9"/>
      <c r="UCA41" s="9"/>
      <c r="UCB41" s="9"/>
      <c r="UCC41" s="9"/>
      <c r="UCD41" s="9"/>
      <c r="UCE41" s="9"/>
      <c r="UCF41" s="9"/>
      <c r="UCG41" s="9"/>
      <c r="UCH41" s="9"/>
      <c r="UCI41" s="9"/>
      <c r="UCJ41" s="9"/>
      <c r="UCK41" s="9"/>
      <c r="UCL41" s="9"/>
      <c r="UCM41" s="9"/>
      <c r="UCN41" s="9"/>
      <c r="UCO41" s="9"/>
      <c r="UCP41" s="9"/>
      <c r="UCQ41" s="9"/>
      <c r="UCR41" s="9"/>
      <c r="UCS41" s="9"/>
      <c r="UCT41" s="9"/>
      <c r="UCU41" s="9"/>
      <c r="UCV41" s="9"/>
      <c r="UCW41" s="9"/>
      <c r="UCX41" s="9"/>
      <c r="UCY41" s="9"/>
      <c r="UCZ41" s="9"/>
      <c r="UDA41" s="9"/>
      <c r="UDB41" s="9"/>
      <c r="UDC41" s="9"/>
      <c r="UDD41" s="9"/>
      <c r="UDE41" s="9"/>
      <c r="UDF41" s="9"/>
      <c r="UDG41" s="9"/>
      <c r="UDH41" s="9"/>
      <c r="UDI41" s="9"/>
      <c r="UDJ41" s="9"/>
      <c r="UDK41" s="9"/>
      <c r="UDL41" s="9"/>
      <c r="UDM41" s="9"/>
      <c r="UDN41" s="9"/>
      <c r="UDO41" s="9"/>
      <c r="UDP41" s="9"/>
      <c r="UDQ41" s="9"/>
      <c r="UDR41" s="9"/>
      <c r="UDS41" s="9"/>
      <c r="UDT41" s="9"/>
      <c r="UDU41" s="9"/>
      <c r="UDV41" s="9"/>
      <c r="UDW41" s="9"/>
      <c r="UDX41" s="9"/>
      <c r="UDY41" s="9"/>
      <c r="UDZ41" s="9"/>
      <c r="UEA41" s="9"/>
      <c r="UEB41" s="9"/>
      <c r="UEC41" s="9"/>
      <c r="UED41" s="9"/>
      <c r="UEE41" s="9"/>
      <c r="UEF41" s="9"/>
      <c r="UEG41" s="9"/>
      <c r="UEH41" s="9"/>
      <c r="UEI41" s="9"/>
      <c r="UEJ41" s="9"/>
      <c r="UEK41" s="9"/>
      <c r="UEL41" s="9"/>
      <c r="UEM41" s="9"/>
      <c r="UEN41" s="9"/>
      <c r="UEO41" s="9"/>
      <c r="UEP41" s="9"/>
      <c r="UEQ41" s="9"/>
      <c r="UER41" s="9"/>
      <c r="UES41" s="9"/>
      <c r="UET41" s="9"/>
      <c r="UEU41" s="9"/>
      <c r="UEV41" s="9"/>
      <c r="UEW41" s="9"/>
      <c r="UEX41" s="9"/>
      <c r="UEY41" s="9"/>
      <c r="UEZ41" s="9"/>
      <c r="UFA41" s="9"/>
      <c r="UFB41" s="9"/>
      <c r="UFC41" s="9"/>
      <c r="UFD41" s="9"/>
      <c r="UFE41" s="9"/>
      <c r="UFF41" s="9"/>
      <c r="UFG41" s="9"/>
      <c r="UFH41" s="9"/>
      <c r="UFI41" s="9"/>
      <c r="UFJ41" s="9"/>
      <c r="UFK41" s="9"/>
      <c r="UFL41" s="9"/>
      <c r="UFM41" s="9"/>
      <c r="UFN41" s="9"/>
      <c r="UFO41" s="9"/>
      <c r="UFP41" s="9"/>
      <c r="UFQ41" s="9"/>
      <c r="UFR41" s="9"/>
      <c r="UFS41" s="9"/>
      <c r="UFT41" s="9"/>
      <c r="UFU41" s="9"/>
      <c r="UFV41" s="9"/>
      <c r="UFW41" s="9"/>
      <c r="UFX41" s="9"/>
      <c r="UFY41" s="9"/>
      <c r="UFZ41" s="9"/>
      <c r="UGA41" s="9"/>
      <c r="UGB41" s="9"/>
      <c r="UGC41" s="9"/>
      <c r="UGD41" s="9"/>
      <c r="UGE41" s="9"/>
      <c r="UGF41" s="9"/>
      <c r="UGG41" s="9"/>
      <c r="UGH41" s="9"/>
      <c r="UGI41" s="9"/>
      <c r="UGJ41" s="9"/>
      <c r="UGK41" s="9"/>
      <c r="UGL41" s="9"/>
      <c r="UGM41" s="9"/>
      <c r="UGN41" s="9"/>
      <c r="UGO41" s="9"/>
      <c r="UGP41" s="9"/>
      <c r="UGQ41" s="9"/>
      <c r="UGR41" s="9"/>
      <c r="UGS41" s="9"/>
      <c r="UGT41" s="9"/>
      <c r="UGU41" s="9"/>
      <c r="UGV41" s="9"/>
      <c r="UGW41" s="9"/>
      <c r="UGX41" s="9"/>
      <c r="UGY41" s="9"/>
      <c r="UGZ41" s="9"/>
      <c r="UHA41" s="9"/>
      <c r="UHB41" s="9"/>
      <c r="UHC41" s="9"/>
      <c r="UHD41" s="9"/>
      <c r="UHE41" s="9"/>
      <c r="UHF41" s="9"/>
      <c r="UHG41" s="9"/>
      <c r="UHH41" s="9"/>
      <c r="UHI41" s="9"/>
      <c r="UHJ41" s="9"/>
      <c r="UHK41" s="9"/>
      <c r="UHL41" s="9"/>
      <c r="UHM41" s="9"/>
      <c r="UHN41" s="9"/>
      <c r="UHO41" s="9"/>
      <c r="UHP41" s="9"/>
      <c r="UHQ41" s="9"/>
      <c r="UHR41" s="9"/>
      <c r="UHS41" s="9"/>
      <c r="UHT41" s="9"/>
      <c r="UHU41" s="9"/>
      <c r="UHV41" s="9"/>
      <c r="UHW41" s="9"/>
      <c r="UHX41" s="9"/>
      <c r="UHY41" s="9"/>
      <c r="UHZ41" s="9"/>
      <c r="UIA41" s="9"/>
      <c r="UIB41" s="9"/>
      <c r="UIC41" s="9"/>
      <c r="UID41" s="9"/>
      <c r="UIE41" s="9"/>
      <c r="UIF41" s="9"/>
      <c r="UIG41" s="9"/>
      <c r="UIH41" s="9"/>
      <c r="UII41" s="9"/>
      <c r="UIJ41" s="9"/>
      <c r="UIK41" s="9"/>
      <c r="UIL41" s="9"/>
      <c r="UIM41" s="9"/>
      <c r="UIN41" s="9"/>
      <c r="UIO41" s="9"/>
      <c r="UIP41" s="9"/>
      <c r="UIQ41" s="9"/>
      <c r="UIR41" s="9"/>
      <c r="UIS41" s="9"/>
      <c r="UIT41" s="9"/>
      <c r="UIU41" s="9"/>
      <c r="UIV41" s="9"/>
      <c r="UIW41" s="9"/>
      <c r="UIX41" s="9"/>
      <c r="UIY41" s="9"/>
      <c r="UIZ41" s="9"/>
      <c r="UJA41" s="9"/>
      <c r="UJB41" s="9"/>
      <c r="UJC41" s="9"/>
      <c r="UJD41" s="9"/>
      <c r="UJE41" s="9"/>
      <c r="UJF41" s="9"/>
      <c r="UJG41" s="9"/>
      <c r="UJH41" s="9"/>
      <c r="UJI41" s="9"/>
      <c r="UJJ41" s="9"/>
      <c r="UJK41" s="9"/>
      <c r="UJL41" s="9"/>
      <c r="UJM41" s="9"/>
      <c r="UJN41" s="9"/>
      <c r="UJO41" s="9"/>
      <c r="UJP41" s="9"/>
      <c r="UJQ41" s="9"/>
      <c r="UJR41" s="9"/>
      <c r="UJS41" s="9"/>
      <c r="UJT41" s="9"/>
      <c r="UJU41" s="9"/>
      <c r="UJV41" s="9"/>
      <c r="UJW41" s="9"/>
      <c r="UJX41" s="9"/>
      <c r="UJY41" s="9"/>
      <c r="UJZ41" s="9"/>
      <c r="UKA41" s="9"/>
      <c r="UKB41" s="9"/>
      <c r="UKC41" s="9"/>
      <c r="UKD41" s="9"/>
      <c r="UKE41" s="9"/>
      <c r="UKF41" s="9"/>
      <c r="UKG41" s="9"/>
      <c r="UKH41" s="9"/>
      <c r="UKI41" s="9"/>
      <c r="UKJ41" s="9"/>
      <c r="UKK41" s="9"/>
      <c r="UKL41" s="9"/>
      <c r="UKM41" s="9"/>
      <c r="UKN41" s="9"/>
      <c r="UKO41" s="9"/>
      <c r="UKP41" s="9"/>
      <c r="UKQ41" s="9"/>
      <c r="UKR41" s="9"/>
      <c r="UKS41" s="9"/>
      <c r="UKT41" s="9"/>
      <c r="UKU41" s="9"/>
      <c r="UKV41" s="9"/>
      <c r="UKW41" s="9"/>
      <c r="UKX41" s="9"/>
      <c r="UKY41" s="9"/>
      <c r="UKZ41" s="9"/>
      <c r="ULA41" s="9"/>
      <c r="ULB41" s="9"/>
      <c r="ULC41" s="9"/>
      <c r="ULD41" s="9"/>
      <c r="ULE41" s="9"/>
      <c r="ULF41" s="9"/>
      <c r="ULG41" s="9"/>
      <c r="ULH41" s="9"/>
      <c r="ULI41" s="9"/>
      <c r="ULJ41" s="9"/>
      <c r="ULK41" s="9"/>
      <c r="ULL41" s="9"/>
      <c r="ULM41" s="9"/>
      <c r="ULN41" s="9"/>
      <c r="ULO41" s="9"/>
      <c r="ULP41" s="9"/>
      <c r="ULQ41" s="9"/>
      <c r="ULR41" s="9"/>
      <c r="ULS41" s="9"/>
      <c r="ULT41" s="9"/>
      <c r="ULU41" s="9"/>
      <c r="ULV41" s="9"/>
      <c r="ULW41" s="9"/>
      <c r="ULX41" s="9"/>
      <c r="ULY41" s="9"/>
      <c r="ULZ41" s="9"/>
      <c r="UMA41" s="9"/>
      <c r="UMB41" s="9"/>
      <c r="UMC41" s="9"/>
      <c r="UMD41" s="9"/>
      <c r="UME41" s="9"/>
      <c r="UMF41" s="9"/>
      <c r="UMG41" s="9"/>
      <c r="UMH41" s="9"/>
      <c r="UMI41" s="9"/>
      <c r="UMJ41" s="9"/>
      <c r="UMK41" s="9"/>
      <c r="UML41" s="9"/>
      <c r="UMM41" s="9"/>
      <c r="UMN41" s="9"/>
      <c r="UMO41" s="9"/>
      <c r="UMP41" s="9"/>
      <c r="UMQ41" s="9"/>
      <c r="UMR41" s="9"/>
      <c r="UMS41" s="9"/>
      <c r="UMT41" s="9"/>
      <c r="UMU41" s="9"/>
      <c r="UMV41" s="9"/>
      <c r="UMW41" s="9"/>
      <c r="UMX41" s="9"/>
      <c r="UMY41" s="9"/>
      <c r="UMZ41" s="9"/>
      <c r="UNA41" s="9"/>
      <c r="UNB41" s="9"/>
      <c r="UNC41" s="9"/>
      <c r="UND41" s="9"/>
      <c r="UNE41" s="9"/>
      <c r="UNF41" s="9"/>
      <c r="UNG41" s="9"/>
      <c r="UNH41" s="9"/>
      <c r="UNI41" s="9"/>
      <c r="UNJ41" s="9"/>
      <c r="UNK41" s="9"/>
      <c r="UNL41" s="9"/>
      <c r="UNM41" s="9"/>
      <c r="UNN41" s="9"/>
      <c r="UNO41" s="9"/>
      <c r="UNP41" s="9"/>
      <c r="UNQ41" s="9"/>
      <c r="UNR41" s="9"/>
      <c r="UNS41" s="9"/>
      <c r="UNT41" s="9"/>
      <c r="UNU41" s="9"/>
      <c r="UNV41" s="9"/>
      <c r="UNW41" s="9"/>
      <c r="UNX41" s="9"/>
      <c r="UNY41" s="9"/>
      <c r="UNZ41" s="9"/>
      <c r="UOA41" s="9"/>
      <c r="UOB41" s="9"/>
      <c r="UOC41" s="9"/>
      <c r="UOD41" s="9"/>
      <c r="UOE41" s="9"/>
      <c r="UOF41" s="9"/>
      <c r="UOG41" s="9"/>
      <c r="UOH41" s="9"/>
      <c r="UOI41" s="9"/>
      <c r="UOJ41" s="9"/>
      <c r="UOK41" s="9"/>
      <c r="UOL41" s="9"/>
      <c r="UOM41" s="9"/>
      <c r="UON41" s="9"/>
      <c r="UOO41" s="9"/>
      <c r="UOP41" s="9"/>
      <c r="UOQ41" s="9"/>
      <c r="UOR41" s="9"/>
      <c r="UOS41" s="9"/>
      <c r="UOT41" s="9"/>
      <c r="UOU41" s="9"/>
      <c r="UOV41" s="9"/>
      <c r="UOW41" s="9"/>
      <c r="UOX41" s="9"/>
      <c r="UOY41" s="9"/>
      <c r="UOZ41" s="9"/>
      <c r="UPA41" s="9"/>
      <c r="UPB41" s="9"/>
      <c r="UPC41" s="9"/>
      <c r="UPD41" s="9"/>
      <c r="UPE41" s="9"/>
      <c r="UPF41" s="9"/>
      <c r="UPG41" s="9"/>
      <c r="UPH41" s="9"/>
      <c r="UPI41" s="9"/>
      <c r="UPJ41" s="9"/>
      <c r="UPK41" s="9"/>
      <c r="UPL41" s="9"/>
      <c r="UPM41" s="9"/>
      <c r="UPN41" s="9"/>
      <c r="UPO41" s="9"/>
      <c r="UPP41" s="9"/>
      <c r="UPQ41" s="9"/>
      <c r="UPR41" s="9"/>
      <c r="UPS41" s="9"/>
      <c r="UPT41" s="9"/>
      <c r="UPU41" s="9"/>
      <c r="UPV41" s="9"/>
      <c r="UPW41" s="9"/>
      <c r="UPX41" s="9"/>
      <c r="UPY41" s="9"/>
      <c r="UPZ41" s="9"/>
      <c r="UQA41" s="9"/>
      <c r="UQB41" s="9"/>
      <c r="UQC41" s="9"/>
      <c r="UQD41" s="9"/>
      <c r="UQE41" s="9"/>
      <c r="UQF41" s="9"/>
      <c r="UQG41" s="9"/>
      <c r="UQH41" s="9"/>
      <c r="UQI41" s="9"/>
      <c r="UQJ41" s="9"/>
      <c r="UQK41" s="9"/>
      <c r="UQL41" s="9"/>
      <c r="UQM41" s="9"/>
      <c r="UQN41" s="9"/>
      <c r="UQO41" s="9"/>
      <c r="UQP41" s="9"/>
      <c r="UQQ41" s="9"/>
      <c r="UQR41" s="9"/>
      <c r="UQS41" s="9"/>
      <c r="UQT41" s="9"/>
      <c r="UQU41" s="9"/>
      <c r="UQV41" s="9"/>
      <c r="UQW41" s="9"/>
      <c r="UQX41" s="9"/>
      <c r="UQY41" s="9"/>
      <c r="UQZ41" s="9"/>
      <c r="URA41" s="9"/>
      <c r="URB41" s="9"/>
      <c r="URC41" s="9"/>
      <c r="URD41" s="9"/>
      <c r="URE41" s="9"/>
      <c r="URF41" s="9"/>
      <c r="URG41" s="9"/>
      <c r="URH41" s="9"/>
      <c r="URI41" s="9"/>
      <c r="URJ41" s="9"/>
      <c r="URK41" s="9"/>
      <c r="URL41" s="9"/>
      <c r="URM41" s="9"/>
      <c r="URN41" s="9"/>
      <c r="URO41" s="9"/>
      <c r="URP41" s="9"/>
      <c r="URQ41" s="9"/>
      <c r="URR41" s="9"/>
      <c r="URS41" s="9"/>
      <c r="URT41" s="9"/>
      <c r="URU41" s="9"/>
      <c r="URV41" s="9"/>
      <c r="URW41" s="9"/>
      <c r="URX41" s="9"/>
      <c r="URY41" s="9"/>
      <c r="URZ41" s="9"/>
      <c r="USA41" s="9"/>
      <c r="USB41" s="9"/>
      <c r="USC41" s="9"/>
      <c r="USD41" s="9"/>
      <c r="USE41" s="9"/>
      <c r="USF41" s="9"/>
      <c r="USG41" s="9"/>
      <c r="USH41" s="9"/>
      <c r="USI41" s="9"/>
      <c r="USJ41" s="9"/>
      <c r="USK41" s="9"/>
      <c r="USL41" s="9"/>
      <c r="USM41" s="9"/>
      <c r="USN41" s="9"/>
      <c r="USO41" s="9"/>
      <c r="USP41" s="9"/>
      <c r="USQ41" s="9"/>
      <c r="USR41" s="9"/>
      <c r="USS41" s="9"/>
      <c r="UST41" s="9"/>
      <c r="USU41" s="9"/>
      <c r="USV41" s="9"/>
      <c r="USW41" s="9"/>
      <c r="USX41" s="9"/>
      <c r="USY41" s="9"/>
      <c r="USZ41" s="9"/>
      <c r="UTA41" s="9"/>
      <c r="UTB41" s="9"/>
      <c r="UTC41" s="9"/>
      <c r="UTD41" s="9"/>
      <c r="UTE41" s="9"/>
      <c r="UTF41" s="9"/>
      <c r="UTG41" s="9"/>
      <c r="UTH41" s="9"/>
      <c r="UTI41" s="9"/>
      <c r="UTJ41" s="9"/>
      <c r="UTK41" s="9"/>
      <c r="UTL41" s="9"/>
      <c r="UTM41" s="9"/>
      <c r="UTN41" s="9"/>
      <c r="UTO41" s="9"/>
      <c r="UTP41" s="9"/>
      <c r="UTQ41" s="9"/>
      <c r="UTR41" s="9"/>
      <c r="UTS41" s="9"/>
      <c r="UTT41" s="9"/>
      <c r="UTU41" s="9"/>
      <c r="UTV41" s="9"/>
      <c r="UTW41" s="9"/>
      <c r="UTX41" s="9"/>
      <c r="UTY41" s="9"/>
      <c r="UTZ41" s="9"/>
      <c r="UUA41" s="9"/>
      <c r="UUB41" s="9"/>
      <c r="UUC41" s="9"/>
      <c r="UUD41" s="9"/>
      <c r="UUE41" s="9"/>
      <c r="UUF41" s="9"/>
      <c r="UUG41" s="9"/>
      <c r="UUH41" s="9"/>
      <c r="UUI41" s="9"/>
      <c r="UUJ41" s="9"/>
      <c r="UUK41" s="9"/>
      <c r="UUL41" s="9"/>
      <c r="UUM41" s="9"/>
      <c r="UUN41" s="9"/>
      <c r="UUO41" s="9"/>
      <c r="UUP41" s="9"/>
      <c r="UUQ41" s="9"/>
      <c r="UUR41" s="9"/>
      <c r="UUS41" s="9"/>
      <c r="UUT41" s="9"/>
      <c r="UUU41" s="9"/>
      <c r="UUV41" s="9"/>
      <c r="UUW41" s="9"/>
      <c r="UUX41" s="9"/>
      <c r="UUY41" s="9"/>
      <c r="UUZ41" s="9"/>
      <c r="UVA41" s="9"/>
      <c r="UVB41" s="9"/>
      <c r="UVC41" s="9"/>
      <c r="UVD41" s="9"/>
      <c r="UVE41" s="9"/>
      <c r="UVF41" s="9"/>
      <c r="UVG41" s="9"/>
      <c r="UVH41" s="9"/>
      <c r="UVI41" s="9"/>
      <c r="UVJ41" s="9"/>
      <c r="UVK41" s="9"/>
      <c r="UVL41" s="9"/>
      <c r="UVM41" s="9"/>
      <c r="UVN41" s="9"/>
      <c r="UVO41" s="9"/>
      <c r="UVP41" s="9"/>
      <c r="UVQ41" s="9"/>
      <c r="UVR41" s="9"/>
      <c r="UVS41" s="9"/>
      <c r="UVT41" s="9"/>
      <c r="UVU41" s="9"/>
      <c r="UVV41" s="9"/>
      <c r="UVW41" s="9"/>
      <c r="UVX41" s="9"/>
      <c r="UVY41" s="9"/>
      <c r="UVZ41" s="9"/>
      <c r="UWA41" s="9"/>
      <c r="UWB41" s="9"/>
      <c r="UWC41" s="9"/>
      <c r="UWD41" s="9"/>
      <c r="UWE41" s="9"/>
      <c r="UWF41" s="9"/>
      <c r="UWG41" s="9"/>
      <c r="UWH41" s="9"/>
      <c r="UWI41" s="9"/>
      <c r="UWJ41" s="9"/>
      <c r="UWK41" s="9"/>
      <c r="UWL41" s="9"/>
      <c r="UWM41" s="9"/>
      <c r="UWN41" s="9"/>
      <c r="UWO41" s="9"/>
      <c r="UWP41" s="9"/>
      <c r="UWQ41" s="9"/>
      <c r="UWR41" s="9"/>
      <c r="UWS41" s="9"/>
      <c r="UWT41" s="9"/>
      <c r="UWU41" s="9"/>
      <c r="UWV41" s="9"/>
      <c r="UWW41" s="9"/>
      <c r="UWX41" s="9"/>
      <c r="UWY41" s="9"/>
      <c r="UWZ41" s="9"/>
      <c r="UXA41" s="9"/>
      <c r="UXB41" s="9"/>
      <c r="UXC41" s="9"/>
      <c r="UXD41" s="9"/>
      <c r="UXE41" s="9"/>
      <c r="UXF41" s="9"/>
      <c r="UXG41" s="9"/>
      <c r="UXH41" s="9"/>
      <c r="UXI41" s="9"/>
      <c r="UXJ41" s="9"/>
      <c r="UXK41" s="9"/>
      <c r="UXL41" s="9"/>
      <c r="UXM41" s="9"/>
      <c r="UXN41" s="9"/>
      <c r="UXO41" s="9"/>
      <c r="UXP41" s="9"/>
      <c r="UXQ41" s="9"/>
      <c r="UXR41" s="9"/>
      <c r="UXS41" s="9"/>
      <c r="UXT41" s="9"/>
      <c r="UXU41" s="9"/>
      <c r="UXV41" s="9"/>
      <c r="UXW41" s="9"/>
      <c r="UXX41" s="9"/>
      <c r="UXY41" s="9"/>
      <c r="UXZ41" s="9"/>
      <c r="UYA41" s="9"/>
      <c r="UYB41" s="9"/>
      <c r="UYC41" s="9"/>
      <c r="UYD41" s="9"/>
      <c r="UYE41" s="9"/>
      <c r="UYF41" s="9"/>
      <c r="UYG41" s="9"/>
      <c r="UYH41" s="9"/>
      <c r="UYI41" s="9"/>
      <c r="UYJ41" s="9"/>
      <c r="UYK41" s="9"/>
      <c r="UYL41" s="9"/>
      <c r="UYM41" s="9"/>
      <c r="UYN41" s="9"/>
      <c r="UYO41" s="9"/>
      <c r="UYP41" s="9"/>
      <c r="UYQ41" s="9"/>
      <c r="UYR41" s="9"/>
      <c r="UYS41" s="9"/>
      <c r="UYT41" s="9"/>
      <c r="UYU41" s="9"/>
      <c r="UYV41" s="9"/>
      <c r="UYW41" s="9"/>
      <c r="UYX41" s="9"/>
      <c r="UYY41" s="9"/>
      <c r="UYZ41" s="9"/>
      <c r="UZA41" s="9"/>
      <c r="UZB41" s="9"/>
      <c r="UZC41" s="9"/>
      <c r="UZD41" s="9"/>
      <c r="UZE41" s="9"/>
      <c r="UZF41" s="9"/>
      <c r="UZG41" s="9"/>
      <c r="UZH41" s="9"/>
      <c r="UZI41" s="9"/>
      <c r="UZJ41" s="9"/>
      <c r="UZK41" s="9"/>
      <c r="UZL41" s="9"/>
      <c r="UZM41" s="9"/>
      <c r="UZN41" s="9"/>
      <c r="UZO41" s="9"/>
      <c r="UZP41" s="9"/>
      <c r="UZQ41" s="9"/>
      <c r="UZR41" s="9"/>
      <c r="UZS41" s="9"/>
      <c r="UZT41" s="9"/>
      <c r="UZU41" s="9"/>
      <c r="UZV41" s="9"/>
      <c r="UZW41" s="9"/>
      <c r="UZX41" s="9"/>
      <c r="UZY41" s="9"/>
      <c r="UZZ41" s="9"/>
      <c r="VAA41" s="9"/>
      <c r="VAB41" s="9"/>
      <c r="VAC41" s="9"/>
      <c r="VAD41" s="9"/>
      <c r="VAE41" s="9"/>
      <c r="VAF41" s="9"/>
      <c r="VAG41" s="9"/>
      <c r="VAH41" s="9"/>
      <c r="VAI41" s="9"/>
      <c r="VAJ41" s="9"/>
      <c r="VAK41" s="9"/>
      <c r="VAL41" s="9"/>
      <c r="VAM41" s="9"/>
      <c r="VAN41" s="9"/>
      <c r="VAO41" s="9"/>
      <c r="VAP41" s="9"/>
      <c r="VAQ41" s="9"/>
      <c r="VAR41" s="9"/>
      <c r="VAS41" s="9"/>
      <c r="VAT41" s="9"/>
      <c r="VAU41" s="9"/>
      <c r="VAV41" s="9"/>
      <c r="VAW41" s="9"/>
      <c r="VAX41" s="9"/>
      <c r="VAY41" s="9"/>
      <c r="VAZ41" s="9"/>
      <c r="VBA41" s="9"/>
      <c r="VBB41" s="9"/>
      <c r="VBC41" s="9"/>
      <c r="VBD41" s="9"/>
      <c r="VBE41" s="9"/>
      <c r="VBF41" s="9"/>
      <c r="VBG41" s="9"/>
      <c r="VBH41" s="9"/>
      <c r="VBI41" s="9"/>
      <c r="VBJ41" s="9"/>
      <c r="VBK41" s="9"/>
      <c r="VBL41" s="9"/>
      <c r="VBM41" s="9"/>
      <c r="VBN41" s="9"/>
      <c r="VBO41" s="9"/>
      <c r="VBP41" s="9"/>
      <c r="VBQ41" s="9"/>
      <c r="VBR41" s="9"/>
      <c r="VBS41" s="9"/>
      <c r="VBT41" s="9"/>
      <c r="VBU41" s="9"/>
      <c r="VBV41" s="9"/>
      <c r="VBW41" s="9"/>
      <c r="VBX41" s="9"/>
      <c r="VBY41" s="9"/>
      <c r="VBZ41" s="9"/>
      <c r="VCA41" s="9"/>
      <c r="VCB41" s="9"/>
      <c r="VCC41" s="9"/>
      <c r="VCD41" s="9"/>
      <c r="VCE41" s="9"/>
      <c r="VCF41" s="9"/>
      <c r="VCG41" s="9"/>
      <c r="VCH41" s="9"/>
      <c r="VCI41" s="9"/>
      <c r="VCJ41" s="9"/>
      <c r="VCK41" s="9"/>
      <c r="VCL41" s="9"/>
      <c r="VCM41" s="9"/>
      <c r="VCN41" s="9"/>
      <c r="VCO41" s="9"/>
      <c r="VCP41" s="9"/>
      <c r="VCQ41" s="9"/>
      <c r="VCR41" s="9"/>
      <c r="VCS41" s="9"/>
      <c r="VCT41" s="9"/>
      <c r="VCU41" s="9"/>
      <c r="VCV41" s="9"/>
      <c r="VCW41" s="9"/>
      <c r="VCX41" s="9"/>
      <c r="VCY41" s="9"/>
      <c r="VCZ41" s="9"/>
      <c r="VDA41" s="9"/>
      <c r="VDB41" s="9"/>
      <c r="VDC41" s="9"/>
      <c r="VDD41" s="9"/>
      <c r="VDE41" s="9"/>
      <c r="VDF41" s="9"/>
      <c r="VDG41" s="9"/>
      <c r="VDH41" s="9"/>
      <c r="VDI41" s="9"/>
      <c r="VDJ41" s="9"/>
      <c r="VDK41" s="9"/>
      <c r="VDL41" s="9"/>
      <c r="VDM41" s="9"/>
      <c r="VDN41" s="9"/>
      <c r="VDO41" s="9"/>
      <c r="VDP41" s="9"/>
      <c r="VDQ41" s="9"/>
      <c r="VDR41" s="9"/>
      <c r="VDS41" s="9"/>
      <c r="VDT41" s="9"/>
      <c r="VDU41" s="9"/>
      <c r="VDV41" s="9"/>
      <c r="VDW41" s="9"/>
      <c r="VDX41" s="9"/>
      <c r="VDY41" s="9"/>
      <c r="VDZ41" s="9"/>
      <c r="VEA41" s="9"/>
      <c r="VEB41" s="9"/>
      <c r="VEC41" s="9"/>
      <c r="VED41" s="9"/>
      <c r="VEE41" s="9"/>
      <c r="VEF41" s="9"/>
      <c r="VEG41" s="9"/>
      <c r="VEH41" s="9"/>
      <c r="VEI41" s="9"/>
      <c r="VEJ41" s="9"/>
      <c r="VEK41" s="9"/>
      <c r="VEL41" s="9"/>
      <c r="VEM41" s="9"/>
      <c r="VEN41" s="9"/>
      <c r="VEO41" s="9"/>
      <c r="VEP41" s="9"/>
      <c r="VEQ41" s="9"/>
      <c r="VER41" s="9"/>
      <c r="VES41" s="9"/>
      <c r="VET41" s="9"/>
      <c r="VEU41" s="9"/>
      <c r="VEV41" s="9"/>
      <c r="VEW41" s="9"/>
      <c r="VEX41" s="9"/>
      <c r="VEY41" s="9"/>
      <c r="VEZ41" s="9"/>
      <c r="VFA41" s="9"/>
      <c r="VFB41" s="9"/>
      <c r="VFC41" s="9"/>
      <c r="VFD41" s="9"/>
      <c r="VFE41" s="9"/>
      <c r="VFF41" s="9"/>
      <c r="VFG41" s="9"/>
      <c r="VFH41" s="9"/>
      <c r="VFI41" s="9"/>
      <c r="VFJ41" s="9"/>
      <c r="VFK41" s="9"/>
      <c r="VFL41" s="9"/>
      <c r="VFM41" s="9"/>
      <c r="VFN41" s="9"/>
      <c r="VFO41" s="9"/>
      <c r="VFP41" s="9"/>
      <c r="VFQ41" s="9"/>
      <c r="VFR41" s="9"/>
      <c r="VFS41" s="9"/>
      <c r="VFT41" s="9"/>
      <c r="VFU41" s="9"/>
      <c r="VFV41" s="9"/>
      <c r="VFW41" s="9"/>
      <c r="VFX41" s="9"/>
      <c r="VFY41" s="9"/>
      <c r="VFZ41" s="9"/>
      <c r="VGA41" s="9"/>
      <c r="VGB41" s="9"/>
      <c r="VGC41" s="9"/>
      <c r="VGD41" s="9"/>
      <c r="VGE41" s="9"/>
      <c r="VGF41" s="9"/>
      <c r="VGG41" s="9"/>
      <c r="VGH41" s="9"/>
      <c r="VGI41" s="9"/>
      <c r="VGJ41" s="9"/>
      <c r="VGK41" s="9"/>
      <c r="VGL41" s="9"/>
      <c r="VGM41" s="9"/>
      <c r="VGN41" s="9"/>
      <c r="VGO41" s="9"/>
      <c r="VGP41" s="9"/>
      <c r="VGQ41" s="9"/>
      <c r="VGR41" s="9"/>
      <c r="VGS41" s="9"/>
      <c r="VGT41" s="9"/>
      <c r="VGU41" s="9"/>
      <c r="VGV41" s="9"/>
      <c r="VGW41" s="9"/>
      <c r="VGX41" s="9"/>
      <c r="VGY41" s="9"/>
      <c r="VGZ41" s="9"/>
      <c r="VHA41" s="9"/>
      <c r="VHB41" s="9"/>
      <c r="VHC41" s="9"/>
      <c r="VHD41" s="9"/>
      <c r="VHE41" s="9"/>
      <c r="VHF41" s="9"/>
      <c r="VHG41" s="9"/>
      <c r="VHH41" s="9"/>
      <c r="VHI41" s="9"/>
      <c r="VHJ41" s="9"/>
      <c r="VHK41" s="9"/>
      <c r="VHL41" s="9"/>
      <c r="VHM41" s="9"/>
      <c r="VHN41" s="9"/>
      <c r="VHO41" s="9"/>
      <c r="VHP41" s="9"/>
      <c r="VHQ41" s="9"/>
      <c r="VHR41" s="9"/>
      <c r="VHS41" s="9"/>
      <c r="VHT41" s="9"/>
      <c r="VHU41" s="9"/>
      <c r="VHV41" s="9"/>
      <c r="VHW41" s="9"/>
      <c r="VHX41" s="9"/>
      <c r="VHY41" s="9"/>
      <c r="VHZ41" s="9"/>
      <c r="VIA41" s="9"/>
      <c r="VIB41" s="9"/>
      <c r="VIC41" s="9"/>
      <c r="VID41" s="9"/>
      <c r="VIE41" s="9"/>
      <c r="VIF41" s="9"/>
      <c r="VIG41" s="9"/>
      <c r="VIH41" s="9"/>
      <c r="VII41" s="9"/>
      <c r="VIJ41" s="9"/>
      <c r="VIK41" s="9"/>
      <c r="VIL41" s="9"/>
      <c r="VIM41" s="9"/>
      <c r="VIN41" s="9"/>
      <c r="VIO41" s="9"/>
      <c r="VIP41" s="9"/>
      <c r="VIQ41" s="9"/>
      <c r="VIR41" s="9"/>
      <c r="VIS41" s="9"/>
      <c r="VIT41" s="9"/>
      <c r="VIU41" s="9"/>
      <c r="VIV41" s="9"/>
      <c r="VIW41" s="9"/>
      <c r="VIX41" s="9"/>
      <c r="VIY41" s="9"/>
      <c r="VIZ41" s="9"/>
      <c r="VJA41" s="9"/>
      <c r="VJB41" s="9"/>
      <c r="VJC41" s="9"/>
      <c r="VJD41" s="9"/>
      <c r="VJE41" s="9"/>
      <c r="VJF41" s="9"/>
      <c r="VJG41" s="9"/>
      <c r="VJH41" s="9"/>
      <c r="VJI41" s="9"/>
      <c r="VJJ41" s="9"/>
      <c r="VJK41" s="9"/>
      <c r="VJL41" s="9"/>
      <c r="VJM41" s="9"/>
      <c r="VJN41" s="9"/>
      <c r="VJO41" s="9"/>
      <c r="VJP41" s="9"/>
      <c r="VJQ41" s="9"/>
      <c r="VJR41" s="9"/>
      <c r="VJS41" s="9"/>
      <c r="VJT41" s="9"/>
      <c r="VJU41" s="9"/>
      <c r="VJV41" s="9"/>
      <c r="VJW41" s="9"/>
      <c r="VJX41" s="9"/>
      <c r="VJY41" s="9"/>
      <c r="VJZ41" s="9"/>
      <c r="VKA41" s="9"/>
      <c r="VKB41" s="9"/>
      <c r="VKC41" s="9"/>
      <c r="VKD41" s="9"/>
      <c r="VKE41" s="9"/>
      <c r="VKF41" s="9"/>
      <c r="VKG41" s="9"/>
      <c r="VKH41" s="9"/>
      <c r="VKI41" s="9"/>
      <c r="VKJ41" s="9"/>
      <c r="VKK41" s="9"/>
      <c r="VKL41" s="9"/>
      <c r="VKM41" s="9"/>
      <c r="VKN41" s="9"/>
      <c r="VKO41" s="9"/>
      <c r="VKP41" s="9"/>
      <c r="VKQ41" s="9"/>
      <c r="VKR41" s="9"/>
      <c r="VKS41" s="9"/>
      <c r="VKT41" s="9"/>
      <c r="VKU41" s="9"/>
      <c r="VKV41" s="9"/>
      <c r="VKW41" s="9"/>
      <c r="VKX41" s="9"/>
      <c r="VKY41" s="9"/>
      <c r="VKZ41" s="9"/>
      <c r="VLA41" s="9"/>
      <c r="VLB41" s="9"/>
      <c r="VLC41" s="9"/>
      <c r="VLD41" s="9"/>
      <c r="VLE41" s="9"/>
      <c r="VLF41" s="9"/>
      <c r="VLG41" s="9"/>
      <c r="VLH41" s="9"/>
      <c r="VLI41" s="9"/>
      <c r="VLJ41" s="9"/>
      <c r="VLK41" s="9"/>
      <c r="VLL41" s="9"/>
      <c r="VLM41" s="9"/>
      <c r="VLN41" s="9"/>
      <c r="VLO41" s="9"/>
      <c r="VLP41" s="9"/>
      <c r="VLQ41" s="9"/>
      <c r="VLR41" s="9"/>
      <c r="VLS41" s="9"/>
      <c r="VLT41" s="9"/>
      <c r="VLU41" s="9"/>
      <c r="VLV41" s="9"/>
      <c r="VLW41" s="9"/>
      <c r="VLX41" s="9"/>
      <c r="VLY41" s="9"/>
      <c r="VLZ41" s="9"/>
      <c r="VMA41" s="9"/>
      <c r="VMB41" s="9"/>
      <c r="VMC41" s="9"/>
      <c r="VMD41" s="9"/>
      <c r="VME41" s="9"/>
      <c r="VMF41" s="9"/>
      <c r="VMG41" s="9"/>
      <c r="VMH41" s="9"/>
      <c r="VMI41" s="9"/>
      <c r="VMJ41" s="9"/>
      <c r="VMK41" s="9"/>
      <c r="VML41" s="9"/>
      <c r="VMM41" s="9"/>
      <c r="VMN41" s="9"/>
      <c r="VMO41" s="9"/>
      <c r="VMP41" s="9"/>
      <c r="VMQ41" s="9"/>
      <c r="VMR41" s="9"/>
      <c r="VMS41" s="9"/>
      <c r="VMT41" s="9"/>
      <c r="VMU41" s="9"/>
      <c r="VMV41" s="9"/>
      <c r="VMW41" s="9"/>
      <c r="VMX41" s="9"/>
      <c r="VMY41" s="9"/>
      <c r="VMZ41" s="9"/>
      <c r="VNA41" s="9"/>
      <c r="VNB41" s="9"/>
      <c r="VNC41" s="9"/>
      <c r="VND41" s="9"/>
      <c r="VNE41" s="9"/>
      <c r="VNF41" s="9"/>
      <c r="VNG41" s="9"/>
      <c r="VNH41" s="9"/>
      <c r="VNI41" s="9"/>
      <c r="VNJ41" s="9"/>
      <c r="VNK41" s="9"/>
      <c r="VNL41" s="9"/>
      <c r="VNM41" s="9"/>
      <c r="VNN41" s="9"/>
      <c r="VNO41" s="9"/>
      <c r="VNP41" s="9"/>
      <c r="VNQ41" s="9"/>
      <c r="VNR41" s="9"/>
      <c r="VNS41" s="9"/>
      <c r="VNT41" s="9"/>
      <c r="VNU41" s="9"/>
      <c r="VNV41" s="9"/>
      <c r="VNW41" s="9"/>
      <c r="VNX41" s="9"/>
      <c r="VNY41" s="9"/>
      <c r="VNZ41" s="9"/>
      <c r="VOA41" s="9"/>
      <c r="VOB41" s="9"/>
      <c r="VOC41" s="9"/>
      <c r="VOD41" s="9"/>
      <c r="VOE41" s="9"/>
      <c r="VOF41" s="9"/>
      <c r="VOG41" s="9"/>
      <c r="VOH41" s="9"/>
      <c r="VOI41" s="9"/>
      <c r="VOJ41" s="9"/>
      <c r="VOK41" s="9"/>
      <c r="VOL41" s="9"/>
      <c r="VOM41" s="9"/>
      <c r="VON41" s="9"/>
      <c r="VOO41" s="9"/>
      <c r="VOP41" s="9"/>
      <c r="VOQ41" s="9"/>
      <c r="VOR41" s="9"/>
      <c r="VOS41" s="9"/>
      <c r="VOT41" s="9"/>
      <c r="VOU41" s="9"/>
      <c r="VOV41" s="9"/>
      <c r="VOW41" s="9"/>
      <c r="VOX41" s="9"/>
      <c r="VOY41" s="9"/>
      <c r="VOZ41" s="9"/>
      <c r="VPA41" s="9"/>
      <c r="VPB41" s="9"/>
      <c r="VPC41" s="9"/>
      <c r="VPD41" s="9"/>
      <c r="VPE41" s="9"/>
      <c r="VPF41" s="9"/>
      <c r="VPG41" s="9"/>
      <c r="VPH41" s="9"/>
      <c r="VPI41" s="9"/>
      <c r="VPJ41" s="9"/>
      <c r="VPK41" s="9"/>
      <c r="VPL41" s="9"/>
      <c r="VPM41" s="9"/>
      <c r="VPN41" s="9"/>
      <c r="VPO41" s="9"/>
      <c r="VPP41" s="9"/>
      <c r="VPQ41" s="9"/>
      <c r="VPR41" s="9"/>
      <c r="VPS41" s="9"/>
      <c r="VPT41" s="9"/>
      <c r="VPU41" s="9"/>
      <c r="VPV41" s="9"/>
      <c r="VPW41" s="9"/>
      <c r="VPX41" s="9"/>
      <c r="VPY41" s="9"/>
      <c r="VPZ41" s="9"/>
      <c r="VQA41" s="9"/>
      <c r="VQB41" s="9"/>
      <c r="VQC41" s="9"/>
      <c r="VQD41" s="9"/>
      <c r="VQE41" s="9"/>
      <c r="VQF41" s="9"/>
      <c r="VQG41" s="9"/>
      <c r="VQH41" s="9"/>
      <c r="VQI41" s="9"/>
      <c r="VQJ41" s="9"/>
      <c r="VQK41" s="9"/>
      <c r="VQL41" s="9"/>
      <c r="VQM41" s="9"/>
      <c r="VQN41" s="9"/>
      <c r="VQO41" s="9"/>
      <c r="VQP41" s="9"/>
      <c r="VQQ41" s="9"/>
      <c r="VQR41" s="9"/>
      <c r="VQS41" s="9"/>
      <c r="VQT41" s="9"/>
      <c r="VQU41" s="9"/>
      <c r="VQV41" s="9"/>
      <c r="VQW41" s="9"/>
      <c r="VQX41" s="9"/>
      <c r="VQY41" s="9"/>
      <c r="VQZ41" s="9"/>
      <c r="VRA41" s="9"/>
      <c r="VRB41" s="9"/>
      <c r="VRC41" s="9"/>
      <c r="VRD41" s="9"/>
      <c r="VRE41" s="9"/>
      <c r="VRF41" s="9"/>
      <c r="VRG41" s="9"/>
      <c r="VRH41" s="9"/>
      <c r="VRI41" s="9"/>
      <c r="VRJ41" s="9"/>
      <c r="VRK41" s="9"/>
      <c r="VRL41" s="9"/>
      <c r="VRM41" s="9"/>
      <c r="VRN41" s="9"/>
      <c r="VRO41" s="9"/>
      <c r="VRP41" s="9"/>
      <c r="VRQ41" s="9"/>
      <c r="VRR41" s="9"/>
      <c r="VRS41" s="9"/>
      <c r="VRT41" s="9"/>
      <c r="VRU41" s="9"/>
      <c r="VRV41" s="9"/>
      <c r="VRW41" s="9"/>
      <c r="VRX41" s="9"/>
      <c r="VRY41" s="9"/>
      <c r="VRZ41" s="9"/>
      <c r="VSA41" s="9"/>
      <c r="VSB41" s="9"/>
      <c r="VSC41" s="9"/>
      <c r="VSD41" s="9"/>
      <c r="VSE41" s="9"/>
      <c r="VSF41" s="9"/>
      <c r="VSG41" s="9"/>
      <c r="VSH41" s="9"/>
      <c r="VSI41" s="9"/>
      <c r="VSJ41" s="9"/>
      <c r="VSK41" s="9"/>
      <c r="VSL41" s="9"/>
      <c r="VSM41" s="9"/>
      <c r="VSN41" s="9"/>
      <c r="VSO41" s="9"/>
      <c r="VSP41" s="9"/>
      <c r="VSQ41" s="9"/>
      <c r="VSR41" s="9"/>
      <c r="VSS41" s="9"/>
      <c r="VST41" s="9"/>
      <c r="VSU41" s="9"/>
      <c r="VSV41" s="9"/>
      <c r="VSW41" s="9"/>
      <c r="VSX41" s="9"/>
      <c r="VSY41" s="9"/>
      <c r="VSZ41" s="9"/>
      <c r="VTA41" s="9"/>
      <c r="VTB41" s="9"/>
      <c r="VTC41" s="9"/>
      <c r="VTD41" s="9"/>
      <c r="VTE41" s="9"/>
      <c r="VTF41" s="9"/>
      <c r="VTG41" s="9"/>
      <c r="VTH41" s="9"/>
      <c r="VTI41" s="9"/>
      <c r="VTJ41" s="9"/>
      <c r="VTK41" s="9"/>
      <c r="VTL41" s="9"/>
      <c r="VTM41" s="9"/>
      <c r="VTN41" s="9"/>
      <c r="VTO41" s="9"/>
      <c r="VTP41" s="9"/>
      <c r="VTQ41" s="9"/>
      <c r="VTR41" s="9"/>
      <c r="VTS41" s="9"/>
      <c r="VTT41" s="9"/>
      <c r="VTU41" s="9"/>
      <c r="VTV41" s="9"/>
      <c r="VTW41" s="9"/>
      <c r="VTX41" s="9"/>
      <c r="VTY41" s="9"/>
      <c r="VTZ41" s="9"/>
      <c r="VUA41" s="9"/>
      <c r="VUB41" s="9"/>
      <c r="VUC41" s="9"/>
      <c r="VUD41" s="9"/>
      <c r="VUE41" s="9"/>
      <c r="VUF41" s="9"/>
      <c r="VUG41" s="9"/>
      <c r="VUH41" s="9"/>
      <c r="VUI41" s="9"/>
      <c r="VUJ41" s="9"/>
      <c r="VUK41" s="9"/>
      <c r="VUL41" s="9"/>
      <c r="VUM41" s="9"/>
      <c r="VUN41" s="9"/>
      <c r="VUO41" s="9"/>
      <c r="VUP41" s="9"/>
      <c r="VUQ41" s="9"/>
      <c r="VUR41" s="9"/>
      <c r="VUS41" s="9"/>
      <c r="VUT41" s="9"/>
      <c r="VUU41" s="9"/>
      <c r="VUV41" s="9"/>
      <c r="VUW41" s="9"/>
      <c r="VUX41" s="9"/>
      <c r="VUY41" s="9"/>
      <c r="VUZ41" s="9"/>
      <c r="VVA41" s="9"/>
      <c r="VVB41" s="9"/>
      <c r="VVC41" s="9"/>
      <c r="VVD41" s="9"/>
      <c r="VVE41" s="9"/>
      <c r="VVF41" s="9"/>
      <c r="VVG41" s="9"/>
      <c r="VVH41" s="9"/>
      <c r="VVI41" s="9"/>
      <c r="VVJ41" s="9"/>
      <c r="VVK41" s="9"/>
      <c r="VVL41" s="9"/>
      <c r="VVM41" s="9"/>
      <c r="VVN41" s="9"/>
      <c r="VVO41" s="9"/>
      <c r="VVP41" s="9"/>
      <c r="VVQ41" s="9"/>
      <c r="VVR41" s="9"/>
      <c r="VVS41" s="9"/>
      <c r="VVT41" s="9"/>
      <c r="VVU41" s="9"/>
      <c r="VVV41" s="9"/>
      <c r="VVW41" s="9"/>
      <c r="VVX41" s="9"/>
      <c r="VVY41" s="9"/>
      <c r="VVZ41" s="9"/>
      <c r="VWA41" s="9"/>
      <c r="VWB41" s="9"/>
      <c r="VWC41" s="9"/>
      <c r="VWD41" s="9"/>
      <c r="VWE41" s="9"/>
      <c r="VWF41" s="9"/>
      <c r="VWG41" s="9"/>
      <c r="VWH41" s="9"/>
      <c r="VWI41" s="9"/>
      <c r="VWJ41" s="9"/>
      <c r="VWK41" s="9"/>
      <c r="VWL41" s="9"/>
      <c r="VWM41" s="9"/>
      <c r="VWN41" s="9"/>
      <c r="VWO41" s="9"/>
      <c r="VWP41" s="9"/>
      <c r="VWQ41" s="9"/>
      <c r="VWR41" s="9"/>
      <c r="VWS41" s="9"/>
      <c r="VWT41" s="9"/>
      <c r="VWU41" s="9"/>
      <c r="VWV41" s="9"/>
      <c r="VWW41" s="9"/>
      <c r="VWX41" s="9"/>
      <c r="VWY41" s="9"/>
      <c r="VWZ41" s="9"/>
      <c r="VXA41" s="9"/>
      <c r="VXB41" s="9"/>
      <c r="VXC41" s="9"/>
      <c r="VXD41" s="9"/>
      <c r="VXE41" s="9"/>
      <c r="VXF41" s="9"/>
      <c r="VXG41" s="9"/>
      <c r="VXH41" s="9"/>
      <c r="VXI41" s="9"/>
      <c r="VXJ41" s="9"/>
      <c r="VXK41" s="9"/>
      <c r="VXL41" s="9"/>
      <c r="VXM41" s="9"/>
      <c r="VXN41" s="9"/>
      <c r="VXO41" s="9"/>
      <c r="VXP41" s="9"/>
      <c r="VXQ41" s="9"/>
      <c r="VXR41" s="9"/>
      <c r="VXS41" s="9"/>
      <c r="VXT41" s="9"/>
      <c r="VXU41" s="9"/>
      <c r="VXV41" s="9"/>
      <c r="VXW41" s="9"/>
      <c r="VXX41" s="9"/>
      <c r="VXY41" s="9"/>
      <c r="VXZ41" s="9"/>
      <c r="VYA41" s="9"/>
      <c r="VYB41" s="9"/>
      <c r="VYC41" s="9"/>
      <c r="VYD41" s="9"/>
      <c r="VYE41" s="9"/>
      <c r="VYF41" s="9"/>
      <c r="VYG41" s="9"/>
      <c r="VYH41" s="9"/>
      <c r="VYI41" s="9"/>
      <c r="VYJ41" s="9"/>
      <c r="VYK41" s="9"/>
      <c r="VYL41" s="9"/>
      <c r="VYM41" s="9"/>
      <c r="VYN41" s="9"/>
      <c r="VYO41" s="9"/>
      <c r="VYP41" s="9"/>
      <c r="VYQ41" s="9"/>
      <c r="VYR41" s="9"/>
      <c r="VYS41" s="9"/>
      <c r="VYT41" s="9"/>
      <c r="VYU41" s="9"/>
      <c r="VYV41" s="9"/>
      <c r="VYW41" s="9"/>
      <c r="VYX41" s="9"/>
      <c r="VYY41" s="9"/>
      <c r="VYZ41" s="9"/>
      <c r="VZA41" s="9"/>
      <c r="VZB41" s="9"/>
      <c r="VZC41" s="9"/>
      <c r="VZD41" s="9"/>
      <c r="VZE41" s="9"/>
      <c r="VZF41" s="9"/>
      <c r="VZG41" s="9"/>
      <c r="VZH41" s="9"/>
      <c r="VZI41" s="9"/>
      <c r="VZJ41" s="9"/>
      <c r="VZK41" s="9"/>
      <c r="VZL41" s="9"/>
      <c r="VZM41" s="9"/>
      <c r="VZN41" s="9"/>
      <c r="VZO41" s="9"/>
      <c r="VZP41" s="9"/>
      <c r="VZQ41" s="9"/>
      <c r="VZR41" s="9"/>
      <c r="VZS41" s="9"/>
      <c r="VZT41" s="9"/>
      <c r="VZU41" s="9"/>
      <c r="VZV41" s="9"/>
      <c r="VZW41" s="9"/>
      <c r="VZX41" s="9"/>
      <c r="VZY41" s="9"/>
      <c r="VZZ41" s="9"/>
      <c r="WAA41" s="9"/>
      <c r="WAB41" s="9"/>
      <c r="WAC41" s="9"/>
      <c r="WAD41" s="9"/>
      <c r="WAE41" s="9"/>
      <c r="WAF41" s="9"/>
      <c r="WAG41" s="9"/>
      <c r="WAH41" s="9"/>
      <c r="WAI41" s="9"/>
      <c r="WAJ41" s="9"/>
      <c r="WAK41" s="9"/>
      <c r="WAL41" s="9"/>
      <c r="WAM41" s="9"/>
      <c r="WAN41" s="9"/>
      <c r="WAO41" s="9"/>
      <c r="WAP41" s="9"/>
      <c r="WAQ41" s="9"/>
      <c r="WAR41" s="9"/>
      <c r="WAS41" s="9"/>
      <c r="WAT41" s="9"/>
      <c r="WAU41" s="9"/>
      <c r="WAV41" s="9"/>
      <c r="WAW41" s="9"/>
      <c r="WAX41" s="9"/>
      <c r="WAY41" s="9"/>
      <c r="WAZ41" s="9"/>
      <c r="WBA41" s="9"/>
      <c r="WBB41" s="9"/>
      <c r="WBC41" s="9"/>
      <c r="WBD41" s="9"/>
      <c r="WBE41" s="9"/>
      <c r="WBF41" s="9"/>
      <c r="WBG41" s="9"/>
      <c r="WBH41" s="9"/>
      <c r="WBI41" s="9"/>
      <c r="WBJ41" s="9"/>
      <c r="WBK41" s="9"/>
      <c r="WBL41" s="9"/>
      <c r="WBM41" s="9"/>
      <c r="WBN41" s="9"/>
      <c r="WBO41" s="9"/>
      <c r="WBP41" s="9"/>
      <c r="WBQ41" s="9"/>
      <c r="WBR41" s="9"/>
      <c r="WBS41" s="9"/>
      <c r="WBT41" s="9"/>
      <c r="WBU41" s="9"/>
      <c r="WBV41" s="9"/>
      <c r="WBW41" s="9"/>
      <c r="WBX41" s="9"/>
      <c r="WBY41" s="9"/>
      <c r="WBZ41" s="9"/>
      <c r="WCA41" s="9"/>
      <c r="WCB41" s="9"/>
      <c r="WCC41" s="9"/>
      <c r="WCD41" s="9"/>
      <c r="WCE41" s="9"/>
      <c r="WCF41" s="9"/>
      <c r="WCG41" s="9"/>
      <c r="WCH41" s="9"/>
      <c r="WCI41" s="9"/>
      <c r="WCJ41" s="9"/>
      <c r="WCK41" s="9"/>
      <c r="WCL41" s="9"/>
      <c r="WCM41" s="9"/>
      <c r="WCN41" s="9"/>
      <c r="WCO41" s="9"/>
      <c r="WCP41" s="9"/>
      <c r="WCQ41" s="9"/>
      <c r="WCR41" s="9"/>
      <c r="WCS41" s="9"/>
      <c r="WCT41" s="9"/>
      <c r="WCU41" s="9"/>
      <c r="WCV41" s="9"/>
      <c r="WCW41" s="9"/>
      <c r="WCX41" s="9"/>
      <c r="WCY41" s="9"/>
      <c r="WCZ41" s="9"/>
      <c r="WDA41" s="9"/>
      <c r="WDB41" s="9"/>
      <c r="WDC41" s="9"/>
      <c r="WDD41" s="9"/>
      <c r="WDE41" s="9"/>
      <c r="WDF41" s="9"/>
      <c r="WDG41" s="9"/>
      <c r="WDH41" s="9"/>
      <c r="WDI41" s="9"/>
      <c r="WDJ41" s="9"/>
      <c r="WDK41" s="9"/>
      <c r="WDL41" s="9"/>
      <c r="WDM41" s="9"/>
      <c r="WDN41" s="9"/>
      <c r="WDO41" s="9"/>
      <c r="WDP41" s="9"/>
      <c r="WDQ41" s="9"/>
      <c r="WDR41" s="9"/>
      <c r="WDS41" s="9"/>
      <c r="WDT41" s="9"/>
      <c r="WDU41" s="9"/>
      <c r="WDV41" s="9"/>
      <c r="WDW41" s="9"/>
      <c r="WDX41" s="9"/>
      <c r="WDY41" s="9"/>
      <c r="WDZ41" s="9"/>
      <c r="WEA41" s="9"/>
      <c r="WEB41" s="9"/>
      <c r="WEC41" s="9"/>
      <c r="WED41" s="9"/>
      <c r="WEE41" s="9"/>
      <c r="WEF41" s="9"/>
      <c r="WEG41" s="9"/>
      <c r="WEH41" s="9"/>
      <c r="WEI41" s="9"/>
      <c r="WEJ41" s="9"/>
      <c r="WEK41" s="9"/>
      <c r="WEL41" s="9"/>
      <c r="WEM41" s="9"/>
      <c r="WEN41" s="9"/>
      <c r="WEO41" s="9"/>
      <c r="WEP41" s="9"/>
      <c r="WEQ41" s="9"/>
      <c r="WER41" s="9"/>
      <c r="WES41" s="9"/>
      <c r="WET41" s="9"/>
      <c r="WEU41" s="9"/>
      <c r="WEV41" s="9"/>
      <c r="WEW41" s="9"/>
      <c r="WEX41" s="9"/>
      <c r="WEY41" s="9"/>
      <c r="WEZ41" s="9"/>
      <c r="WFA41" s="9"/>
      <c r="WFB41" s="9"/>
      <c r="WFC41" s="9"/>
      <c r="WFD41" s="9"/>
      <c r="WFE41" s="9"/>
      <c r="WFF41" s="9"/>
      <c r="WFG41" s="9"/>
      <c r="WFH41" s="9"/>
      <c r="WFI41" s="9"/>
      <c r="WFJ41" s="9"/>
      <c r="WFK41" s="9"/>
      <c r="WFL41" s="9"/>
      <c r="WFM41" s="9"/>
      <c r="WFN41" s="9"/>
      <c r="WFO41" s="9"/>
      <c r="WFP41" s="9"/>
      <c r="WFQ41" s="9"/>
      <c r="WFR41" s="9"/>
      <c r="WFS41" s="9"/>
      <c r="WFT41" s="9"/>
      <c r="WFU41" s="9"/>
      <c r="WFV41" s="9"/>
      <c r="WFW41" s="9"/>
      <c r="WFX41" s="9"/>
      <c r="WFY41" s="9"/>
      <c r="WFZ41" s="9"/>
      <c r="WGA41" s="9"/>
      <c r="WGB41" s="9"/>
      <c r="WGC41" s="9"/>
      <c r="WGD41" s="9"/>
      <c r="WGE41" s="9"/>
      <c r="WGF41" s="9"/>
      <c r="WGG41" s="9"/>
      <c r="WGH41" s="9"/>
      <c r="WGI41" s="9"/>
      <c r="WGJ41" s="9"/>
      <c r="WGK41" s="9"/>
      <c r="WGL41" s="9"/>
      <c r="WGM41" s="9"/>
      <c r="WGN41" s="9"/>
      <c r="WGO41" s="9"/>
      <c r="WGP41" s="9"/>
      <c r="WGQ41" s="9"/>
      <c r="WGR41" s="9"/>
      <c r="WGS41" s="9"/>
      <c r="WGT41" s="9"/>
      <c r="WGU41" s="9"/>
      <c r="WGV41" s="9"/>
      <c r="WGW41" s="9"/>
      <c r="WGX41" s="9"/>
      <c r="WGY41" s="9"/>
      <c r="WGZ41" s="9"/>
      <c r="WHA41" s="9"/>
      <c r="WHB41" s="9"/>
      <c r="WHC41" s="9"/>
      <c r="WHD41" s="9"/>
      <c r="WHE41" s="9"/>
      <c r="WHF41" s="9"/>
      <c r="WHG41" s="9"/>
      <c r="WHH41" s="9"/>
      <c r="WHI41" s="9"/>
      <c r="WHJ41" s="9"/>
      <c r="WHK41" s="9"/>
      <c r="WHL41" s="9"/>
      <c r="WHM41" s="9"/>
      <c r="WHN41" s="9"/>
      <c r="WHO41" s="9"/>
      <c r="WHP41" s="9"/>
      <c r="WHQ41" s="9"/>
      <c r="WHR41" s="9"/>
      <c r="WHS41" s="9"/>
      <c r="WHT41" s="9"/>
      <c r="WHU41" s="9"/>
      <c r="WHV41" s="9"/>
      <c r="WHW41" s="9"/>
      <c r="WHX41" s="9"/>
      <c r="WHY41" s="9"/>
      <c r="WHZ41" s="9"/>
      <c r="WIA41" s="9"/>
      <c r="WIB41" s="9"/>
      <c r="WIC41" s="9"/>
      <c r="WID41" s="9"/>
      <c r="WIE41" s="9"/>
      <c r="WIF41" s="9"/>
      <c r="WIG41" s="9"/>
      <c r="WIH41" s="9"/>
      <c r="WII41" s="9"/>
      <c r="WIJ41" s="9"/>
      <c r="WIK41" s="9"/>
      <c r="WIL41" s="9"/>
      <c r="WIM41" s="9"/>
      <c r="WIN41" s="9"/>
      <c r="WIO41" s="9"/>
      <c r="WIP41" s="9"/>
      <c r="WIQ41" s="9"/>
      <c r="WIR41" s="9"/>
      <c r="WIS41" s="9"/>
      <c r="WIT41" s="9"/>
      <c r="WIU41" s="9"/>
      <c r="WIV41" s="9"/>
      <c r="WIW41" s="9"/>
      <c r="WIX41" s="9"/>
      <c r="WIY41" s="9"/>
      <c r="WIZ41" s="9"/>
      <c r="WJA41" s="9"/>
      <c r="WJB41" s="9"/>
      <c r="WJC41" s="9"/>
      <c r="WJD41" s="9"/>
      <c r="WJE41" s="9"/>
      <c r="WJF41" s="9"/>
      <c r="WJG41" s="9"/>
      <c r="WJH41" s="9"/>
      <c r="WJI41" s="9"/>
      <c r="WJJ41" s="9"/>
      <c r="WJK41" s="9"/>
      <c r="WJL41" s="9"/>
      <c r="WJM41" s="9"/>
      <c r="WJN41" s="9"/>
      <c r="WJO41" s="9"/>
      <c r="WJP41" s="9"/>
      <c r="WJQ41" s="9"/>
      <c r="WJR41" s="9"/>
      <c r="WJS41" s="9"/>
      <c r="WJT41" s="9"/>
      <c r="WJU41" s="9"/>
      <c r="WJV41" s="9"/>
      <c r="WJW41" s="9"/>
      <c r="WJX41" s="9"/>
      <c r="WJY41" s="9"/>
      <c r="WJZ41" s="9"/>
      <c r="WKA41" s="9"/>
      <c r="WKB41" s="9"/>
      <c r="WKC41" s="9"/>
      <c r="WKD41" s="9"/>
      <c r="WKE41" s="9"/>
      <c r="WKF41" s="9"/>
      <c r="WKG41" s="9"/>
      <c r="WKH41" s="9"/>
      <c r="WKI41" s="9"/>
      <c r="WKJ41" s="9"/>
      <c r="WKK41" s="9"/>
      <c r="WKL41" s="9"/>
      <c r="WKM41" s="9"/>
      <c r="WKN41" s="9"/>
      <c r="WKO41" s="9"/>
      <c r="WKP41" s="9"/>
      <c r="WKQ41" s="9"/>
      <c r="WKR41" s="9"/>
      <c r="WKS41" s="9"/>
      <c r="WKT41" s="9"/>
      <c r="WKU41" s="9"/>
      <c r="WKV41" s="9"/>
      <c r="WKW41" s="9"/>
      <c r="WKX41" s="9"/>
      <c r="WKY41" s="9"/>
      <c r="WKZ41" s="9"/>
      <c r="WLA41" s="9"/>
      <c r="WLB41" s="9"/>
      <c r="WLC41" s="9"/>
      <c r="WLD41" s="9"/>
      <c r="WLE41" s="9"/>
      <c r="WLF41" s="9"/>
      <c r="WLG41" s="9"/>
      <c r="WLH41" s="9"/>
      <c r="WLI41" s="9"/>
      <c r="WLJ41" s="9"/>
      <c r="WLK41" s="9"/>
      <c r="WLL41" s="9"/>
      <c r="WLM41" s="9"/>
      <c r="WLN41" s="9"/>
      <c r="WLO41" s="9"/>
      <c r="WLP41" s="9"/>
      <c r="WLQ41" s="9"/>
      <c r="WLR41" s="9"/>
      <c r="WLS41" s="9"/>
      <c r="WLT41" s="9"/>
      <c r="WLU41" s="9"/>
      <c r="WLV41" s="9"/>
      <c r="WLW41" s="9"/>
      <c r="WLX41" s="9"/>
      <c r="WLY41" s="9"/>
      <c r="WLZ41" s="9"/>
      <c r="WMA41" s="9"/>
      <c r="WMB41" s="9"/>
      <c r="WMC41" s="9"/>
      <c r="WMD41" s="9"/>
      <c r="WME41" s="9"/>
      <c r="WMF41" s="9"/>
      <c r="WMG41" s="9"/>
      <c r="WMH41" s="9"/>
      <c r="WMI41" s="9"/>
      <c r="WMJ41" s="9"/>
      <c r="WMK41" s="9"/>
      <c r="WML41" s="9"/>
      <c r="WMM41" s="9"/>
      <c r="WMN41" s="9"/>
      <c r="WMO41" s="9"/>
      <c r="WMP41" s="9"/>
      <c r="WMQ41" s="9"/>
      <c r="WMR41" s="9"/>
      <c r="WMS41" s="9"/>
      <c r="WMT41" s="9"/>
      <c r="WMU41" s="9"/>
      <c r="WMV41" s="9"/>
      <c r="WMW41" s="9"/>
      <c r="WMX41" s="9"/>
      <c r="WMY41" s="9"/>
      <c r="WMZ41" s="9"/>
      <c r="WNA41" s="9"/>
      <c r="WNB41" s="9"/>
      <c r="WNC41" s="9"/>
      <c r="WND41" s="9"/>
      <c r="WNE41" s="9"/>
      <c r="WNF41" s="9"/>
      <c r="WNG41" s="9"/>
      <c r="WNH41" s="9"/>
      <c r="WNI41" s="9"/>
      <c r="WNJ41" s="9"/>
      <c r="WNK41" s="9"/>
      <c r="WNL41" s="9"/>
      <c r="WNM41" s="9"/>
      <c r="WNN41" s="9"/>
      <c r="WNO41" s="9"/>
      <c r="WNP41" s="9"/>
      <c r="WNQ41" s="9"/>
      <c r="WNR41" s="9"/>
      <c r="WNS41" s="9"/>
      <c r="WNT41" s="9"/>
      <c r="WNU41" s="9"/>
      <c r="WNV41" s="9"/>
      <c r="WNW41" s="9"/>
      <c r="WNX41" s="9"/>
      <c r="WNY41" s="9"/>
      <c r="WNZ41" s="9"/>
      <c r="WOA41" s="9"/>
      <c r="WOB41" s="9"/>
      <c r="WOC41" s="9"/>
      <c r="WOD41" s="9"/>
      <c r="WOE41" s="9"/>
      <c r="WOF41" s="9"/>
      <c r="WOG41" s="9"/>
      <c r="WOH41" s="9"/>
      <c r="WOI41" s="9"/>
      <c r="WOJ41" s="9"/>
      <c r="WOK41" s="9"/>
      <c r="WOL41" s="9"/>
      <c r="WOM41" s="9"/>
      <c r="WON41" s="9"/>
      <c r="WOO41" s="9"/>
      <c r="WOP41" s="9"/>
      <c r="WOQ41" s="9"/>
      <c r="WOR41" s="9"/>
      <c r="WOS41" s="9"/>
      <c r="WOT41" s="9"/>
      <c r="WOU41" s="9"/>
      <c r="WOV41" s="9"/>
      <c r="WOW41" s="9"/>
      <c r="WOX41" s="9"/>
      <c r="WOY41" s="9"/>
      <c r="WOZ41" s="9"/>
      <c r="WPA41" s="9"/>
      <c r="WPB41" s="9"/>
      <c r="WPC41" s="9"/>
      <c r="WPD41" s="9"/>
      <c r="WPE41" s="9"/>
      <c r="WPF41" s="9"/>
      <c r="WPG41" s="9"/>
      <c r="WPH41" s="9"/>
      <c r="WPI41" s="9"/>
      <c r="WPJ41" s="9"/>
      <c r="WPK41" s="9"/>
      <c r="WPL41" s="9"/>
      <c r="WPM41" s="9"/>
      <c r="WPN41" s="9"/>
      <c r="WPO41" s="9"/>
      <c r="WPP41" s="9"/>
      <c r="WPQ41" s="9"/>
      <c r="WPR41" s="9"/>
      <c r="WPS41" s="9"/>
      <c r="WPT41" s="9"/>
      <c r="WPU41" s="9"/>
      <c r="WPV41" s="9"/>
      <c r="WPW41" s="9"/>
      <c r="WPX41" s="9"/>
      <c r="WPY41" s="9"/>
      <c r="WPZ41" s="9"/>
      <c r="WQA41" s="9"/>
      <c r="WQB41" s="9"/>
      <c r="WQC41" s="9"/>
      <c r="WQD41" s="9"/>
      <c r="WQE41" s="9"/>
      <c r="WQF41" s="9"/>
      <c r="WQG41" s="9"/>
      <c r="WQH41" s="9"/>
      <c r="WQI41" s="9"/>
      <c r="WQJ41" s="9"/>
      <c r="WQK41" s="9"/>
      <c r="WQL41" s="9"/>
      <c r="WQM41" s="9"/>
      <c r="WQN41" s="9"/>
      <c r="WQO41" s="9"/>
      <c r="WQP41" s="9"/>
      <c r="WQQ41" s="9"/>
      <c r="WQR41" s="9"/>
      <c r="WQS41" s="9"/>
      <c r="WQT41" s="9"/>
      <c r="WQU41" s="9"/>
      <c r="WQV41" s="9"/>
      <c r="WQW41" s="9"/>
      <c r="WQX41" s="9"/>
      <c r="WQY41" s="9"/>
      <c r="WQZ41" s="9"/>
      <c r="WRA41" s="9"/>
      <c r="WRB41" s="9"/>
      <c r="WRC41" s="9"/>
      <c r="WRD41" s="9"/>
      <c r="WRE41" s="9"/>
      <c r="WRF41" s="9"/>
      <c r="WRG41" s="9"/>
      <c r="WRH41" s="9"/>
      <c r="WRI41" s="9"/>
      <c r="WRJ41" s="9"/>
      <c r="WRK41" s="9"/>
      <c r="WRL41" s="9"/>
      <c r="WRM41" s="9"/>
      <c r="WRN41" s="9"/>
      <c r="WRO41" s="9"/>
      <c r="WRP41" s="9"/>
      <c r="WRQ41" s="9"/>
      <c r="WRR41" s="9"/>
      <c r="WRS41" s="9"/>
      <c r="WRT41" s="9"/>
      <c r="WRU41" s="9"/>
      <c r="WRV41" s="9"/>
      <c r="WRW41" s="9"/>
      <c r="WRX41" s="9"/>
      <c r="WRY41" s="9"/>
      <c r="WRZ41" s="9"/>
      <c r="WSA41" s="9"/>
      <c r="WSB41" s="9"/>
      <c r="WSC41" s="9"/>
      <c r="WSD41" s="9"/>
      <c r="WSE41" s="9"/>
      <c r="WSF41" s="9"/>
      <c r="WSG41" s="9"/>
      <c r="WSH41" s="9"/>
      <c r="WSI41" s="9"/>
      <c r="WSJ41" s="9"/>
      <c r="WSK41" s="9"/>
      <c r="WSL41" s="9"/>
      <c r="WSM41" s="9"/>
      <c r="WSN41" s="9"/>
      <c r="WSO41" s="9"/>
      <c r="WSP41" s="9"/>
      <c r="WSQ41" s="9"/>
      <c r="WSR41" s="9"/>
      <c r="WSS41" s="9"/>
      <c r="WST41" s="9"/>
      <c r="WSU41" s="9"/>
      <c r="WSV41" s="9"/>
      <c r="WSW41" s="9"/>
      <c r="WSX41" s="9"/>
      <c r="WSY41" s="9"/>
      <c r="WSZ41" s="9"/>
      <c r="WTA41" s="9"/>
      <c r="WTB41" s="9"/>
      <c r="WTC41" s="9"/>
      <c r="WTD41" s="9"/>
      <c r="WTE41" s="9"/>
      <c r="WTF41" s="9"/>
      <c r="WTG41" s="9"/>
      <c r="WTH41" s="9"/>
      <c r="WTI41" s="9"/>
      <c r="WTJ41" s="9"/>
      <c r="WTK41" s="9"/>
      <c r="WTL41" s="9"/>
      <c r="WTM41" s="9"/>
      <c r="WTN41" s="9"/>
      <c r="WTO41" s="9"/>
      <c r="WTP41" s="9"/>
      <c r="WTQ41" s="9"/>
      <c r="WTR41" s="9"/>
      <c r="WTS41" s="9"/>
      <c r="WTT41" s="9"/>
      <c r="WTU41" s="9"/>
      <c r="WTV41" s="9"/>
      <c r="WTW41" s="9"/>
      <c r="WTX41" s="9"/>
      <c r="WTY41" s="9"/>
      <c r="WTZ41" s="9"/>
      <c r="WUA41" s="9"/>
      <c r="WUB41" s="9"/>
      <c r="WUC41" s="9"/>
      <c r="WUD41" s="9"/>
      <c r="WUE41" s="9"/>
      <c r="WUF41" s="9"/>
      <c r="WUG41" s="9"/>
      <c r="WUH41" s="9"/>
      <c r="WUI41" s="9"/>
      <c r="WUJ41" s="9"/>
    </row>
    <row r="42" spans="1:16104" s="10" customFormat="1" ht="15.75" customHeight="1" x14ac:dyDescent="0.2">
      <c r="A42" s="22">
        <v>210002</v>
      </c>
      <c r="B42" s="22" t="s">
        <v>60</v>
      </c>
      <c r="C42" s="117">
        <v>2207550235.9357905</v>
      </c>
      <c r="D42" s="71">
        <f>IFERROR(VLOOKUP($A42,'PAU Performance'!$A:$F,6,FALSE),"")</f>
        <v>23.960035706964899</v>
      </c>
      <c r="E42" s="51">
        <f>IFERROR(D42/$D$53*Savings!$C$8*Savings!$C$16,"")</f>
        <v>-4.5133363220960258E-3</v>
      </c>
      <c r="F42" s="88">
        <f t="shared" si="10"/>
        <v>-9963416.6627006549</v>
      </c>
      <c r="G42" s="53">
        <f>IFERROR(F42*Savings!$C$9*Savings!$C$16/$F$53,"")</f>
        <v>-7488230.9753124295</v>
      </c>
      <c r="H42" s="20">
        <f>IFERROR(VLOOKUP(A42,'PAU Performance'!A:C,3,FALSE),"")</f>
        <v>4.7100700000000002E-2</v>
      </c>
      <c r="I42" s="21">
        <f>H42/$H$53*Savings!$C$8*Savings!$C$17</f>
        <v>-2.459204805418962E-3</v>
      </c>
      <c r="J42" s="88">
        <f t="shared" si="1"/>
        <v>-5428818.1484170593</v>
      </c>
      <c r="K42" s="53">
        <f>IFERROR(J42*Savings!$C$9*Savings!$C$17/$J$53,"")</f>
        <v>-5464407.7753799921</v>
      </c>
      <c r="L42" s="88">
        <f t="shared" si="2"/>
        <v>-12952638.750692422</v>
      </c>
      <c r="M42" s="70">
        <f t="shared" si="13"/>
        <v>-5.8674264983155592E-3</v>
      </c>
      <c r="N42" s="127">
        <f t="shared" si="11"/>
        <v>-5.6742649831555917E-4</v>
      </c>
      <c r="O42" s="128">
        <f t="shared" si="12"/>
        <v>-1252622.5002327322</v>
      </c>
      <c r="P42" s="128">
        <f t="shared" si="6"/>
        <v>-1085150.4017440886</v>
      </c>
      <c r="Q42" s="129">
        <f t="shared" si="7"/>
        <v>-4.9156317445436912E-4</v>
      </c>
      <c r="R42" s="128">
        <f t="shared" si="8"/>
        <v>11867488.348948333</v>
      </c>
      <c r="S42" s="127">
        <f t="shared" si="9"/>
        <v>5.3758633238611903E-3</v>
      </c>
      <c r="T42" s="120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9"/>
      <c r="JH42" s="9"/>
      <c r="JI42" s="9"/>
      <c r="JJ42" s="9"/>
      <c r="JK42" s="9"/>
      <c r="JL42" s="9"/>
      <c r="JM42" s="9"/>
      <c r="JN42" s="9"/>
      <c r="JO42" s="9"/>
      <c r="JP42" s="9"/>
      <c r="JQ42" s="9"/>
      <c r="JR42" s="9"/>
      <c r="JS42" s="9"/>
      <c r="JT42" s="9"/>
      <c r="JU42" s="9"/>
      <c r="JV42" s="9"/>
      <c r="JW42" s="9"/>
      <c r="JX42" s="9"/>
      <c r="JY42" s="9"/>
      <c r="JZ42" s="9"/>
      <c r="KA42" s="9"/>
      <c r="KB42" s="9"/>
      <c r="KC42" s="9"/>
      <c r="KD42" s="9"/>
      <c r="KE42" s="9"/>
      <c r="KF42" s="9"/>
      <c r="KG42" s="9"/>
      <c r="KH42" s="9"/>
      <c r="KI42" s="9"/>
      <c r="KJ42" s="9"/>
      <c r="KK42" s="9"/>
      <c r="KL42" s="9"/>
      <c r="KM42" s="9"/>
      <c r="KN42" s="9"/>
      <c r="KO42" s="9"/>
      <c r="KP42" s="9"/>
      <c r="KQ42" s="9"/>
      <c r="KR42" s="9"/>
      <c r="KS42" s="9"/>
      <c r="KT42" s="9"/>
      <c r="KU42" s="9"/>
      <c r="KV42" s="9"/>
      <c r="KW42" s="9"/>
      <c r="KX42" s="9"/>
      <c r="KY42" s="9"/>
      <c r="KZ42" s="9"/>
      <c r="LA42" s="9"/>
      <c r="LB42" s="9"/>
      <c r="LC42" s="9"/>
      <c r="LD42" s="9"/>
      <c r="LE42" s="9"/>
      <c r="LF42" s="9"/>
      <c r="LG42" s="9"/>
      <c r="LH42" s="9"/>
      <c r="LI42" s="9"/>
      <c r="LJ42" s="9"/>
      <c r="LK42" s="9"/>
      <c r="LL42" s="9"/>
      <c r="LM42" s="9"/>
      <c r="LN42" s="9"/>
      <c r="LO42" s="9"/>
      <c r="LP42" s="9"/>
      <c r="LQ42" s="9"/>
      <c r="LR42" s="9"/>
      <c r="LS42" s="9"/>
      <c r="LT42" s="9"/>
      <c r="LU42" s="9"/>
      <c r="LV42" s="9"/>
      <c r="LW42" s="9"/>
      <c r="LX42" s="9"/>
      <c r="LY42" s="9"/>
      <c r="LZ42" s="9"/>
      <c r="MA42" s="9"/>
      <c r="MB42" s="9"/>
      <c r="MC42" s="9"/>
      <c r="MD42" s="9"/>
      <c r="ME42" s="9"/>
      <c r="MF42" s="9"/>
      <c r="MG42" s="9"/>
      <c r="MH42" s="9"/>
      <c r="MI42" s="9"/>
      <c r="MJ42" s="9"/>
      <c r="MK42" s="9"/>
      <c r="ML42" s="9"/>
      <c r="MM42" s="9"/>
      <c r="MN42" s="9"/>
      <c r="MO42" s="9"/>
      <c r="MP42" s="9"/>
      <c r="MQ42" s="9"/>
      <c r="MR42" s="9"/>
      <c r="MS42" s="9"/>
      <c r="MT42" s="9"/>
      <c r="MU42" s="9"/>
      <c r="MV42" s="9"/>
      <c r="MW42" s="9"/>
      <c r="MX42" s="9"/>
      <c r="MY42" s="9"/>
      <c r="MZ42" s="9"/>
      <c r="NA42" s="9"/>
      <c r="NB42" s="9"/>
      <c r="NC42" s="9"/>
      <c r="ND42" s="9"/>
      <c r="NE42" s="9"/>
      <c r="NF42" s="9"/>
      <c r="NG42" s="9"/>
      <c r="NH42" s="9"/>
      <c r="NI42" s="9"/>
      <c r="NJ42" s="9"/>
      <c r="NK42" s="9"/>
      <c r="NL42" s="9"/>
      <c r="NM42" s="9"/>
      <c r="NN42" s="9"/>
      <c r="NO42" s="9"/>
      <c r="NP42" s="9"/>
      <c r="NQ42" s="9"/>
      <c r="NR42" s="9"/>
      <c r="NS42" s="9"/>
      <c r="NT42" s="9"/>
      <c r="NU42" s="9"/>
      <c r="NV42" s="9"/>
      <c r="NW42" s="9"/>
      <c r="NX42" s="9"/>
      <c r="NY42" s="9"/>
      <c r="NZ42" s="9"/>
      <c r="OA42" s="9"/>
      <c r="OB42" s="9"/>
      <c r="OC42" s="9"/>
      <c r="OD42" s="9"/>
      <c r="OE42" s="9"/>
      <c r="OF42" s="9"/>
      <c r="OG42" s="9"/>
      <c r="OH42" s="9"/>
      <c r="OI42" s="9"/>
      <c r="OJ42" s="9"/>
      <c r="OK42" s="9"/>
      <c r="OL42" s="9"/>
      <c r="OM42" s="9"/>
      <c r="ON42" s="9"/>
      <c r="OO42" s="9"/>
      <c r="OP42" s="9"/>
      <c r="OQ42" s="9"/>
      <c r="OR42" s="9"/>
      <c r="OS42" s="9"/>
      <c r="OT42" s="9"/>
      <c r="OU42" s="9"/>
      <c r="OV42" s="9"/>
      <c r="OW42" s="9"/>
      <c r="OX42" s="9"/>
      <c r="OY42" s="9"/>
      <c r="OZ42" s="9"/>
      <c r="PA42" s="9"/>
      <c r="PB42" s="9"/>
      <c r="PC42" s="9"/>
      <c r="PD42" s="9"/>
      <c r="PE42" s="9"/>
      <c r="PF42" s="9"/>
      <c r="PG42" s="9"/>
      <c r="PH42" s="9"/>
      <c r="PI42" s="9"/>
      <c r="PJ42" s="9"/>
      <c r="PK42" s="9"/>
      <c r="PL42" s="9"/>
      <c r="PM42" s="9"/>
      <c r="PN42" s="9"/>
      <c r="PO42" s="9"/>
      <c r="PP42" s="9"/>
      <c r="PQ42" s="9"/>
      <c r="PR42" s="9"/>
      <c r="PS42" s="9"/>
      <c r="PT42" s="9"/>
      <c r="PU42" s="9"/>
      <c r="PV42" s="9"/>
      <c r="PW42" s="9"/>
      <c r="PX42" s="9"/>
      <c r="PY42" s="9"/>
      <c r="PZ42" s="9"/>
      <c r="QA42" s="9"/>
      <c r="QB42" s="9"/>
      <c r="QC42" s="9"/>
      <c r="QD42" s="9"/>
      <c r="QE42" s="9"/>
      <c r="QF42" s="9"/>
      <c r="QG42" s="9"/>
      <c r="QH42" s="9"/>
      <c r="QI42" s="9"/>
      <c r="QJ42" s="9"/>
      <c r="QK42" s="9"/>
      <c r="QL42" s="9"/>
      <c r="QM42" s="9"/>
      <c r="QN42" s="9"/>
      <c r="QO42" s="9"/>
      <c r="QP42" s="9"/>
      <c r="QQ42" s="9"/>
      <c r="QR42" s="9"/>
      <c r="QS42" s="9"/>
      <c r="QT42" s="9"/>
      <c r="QU42" s="9"/>
      <c r="QV42" s="9"/>
      <c r="QW42" s="9"/>
      <c r="QX42" s="9"/>
      <c r="QY42" s="9"/>
      <c r="QZ42" s="9"/>
      <c r="RA42" s="9"/>
      <c r="RB42" s="9"/>
      <c r="RC42" s="9"/>
      <c r="RD42" s="9"/>
      <c r="RE42" s="9"/>
      <c r="RF42" s="9"/>
      <c r="RG42" s="9"/>
      <c r="RH42" s="9"/>
      <c r="RI42" s="9"/>
      <c r="RJ42" s="9"/>
      <c r="RK42" s="9"/>
      <c r="RL42" s="9"/>
      <c r="RM42" s="9"/>
      <c r="RN42" s="9"/>
      <c r="RO42" s="9"/>
      <c r="RP42" s="9"/>
      <c r="RQ42" s="9"/>
      <c r="RR42" s="9"/>
      <c r="RS42" s="9"/>
      <c r="RT42" s="9"/>
      <c r="RU42" s="9"/>
      <c r="RV42" s="9"/>
      <c r="RW42" s="9"/>
      <c r="RX42" s="9"/>
      <c r="RY42" s="9"/>
      <c r="RZ42" s="9"/>
      <c r="SA42" s="9"/>
      <c r="SB42" s="9"/>
      <c r="SC42" s="9"/>
      <c r="SD42" s="9"/>
      <c r="SE42" s="9"/>
      <c r="SF42" s="9"/>
      <c r="SG42" s="9"/>
      <c r="SH42" s="9"/>
      <c r="SI42" s="9"/>
      <c r="SJ42" s="9"/>
      <c r="SK42" s="9"/>
      <c r="SL42" s="9"/>
      <c r="SM42" s="9"/>
      <c r="SN42" s="9"/>
      <c r="SO42" s="9"/>
      <c r="SP42" s="9"/>
      <c r="SQ42" s="9"/>
      <c r="SR42" s="9"/>
      <c r="SS42" s="9"/>
      <c r="ST42" s="9"/>
      <c r="SU42" s="9"/>
      <c r="SV42" s="9"/>
      <c r="SW42" s="9"/>
      <c r="SX42" s="9"/>
      <c r="SY42" s="9"/>
      <c r="SZ42" s="9"/>
      <c r="TA42" s="9"/>
      <c r="TB42" s="9"/>
      <c r="TC42" s="9"/>
      <c r="TD42" s="9"/>
      <c r="TE42" s="9"/>
      <c r="TF42" s="9"/>
      <c r="TG42" s="9"/>
      <c r="TH42" s="9"/>
      <c r="TI42" s="9"/>
      <c r="TJ42" s="9"/>
      <c r="TK42" s="9"/>
      <c r="TL42" s="9"/>
      <c r="TM42" s="9"/>
      <c r="TN42" s="9"/>
      <c r="TO42" s="9"/>
      <c r="TP42" s="9"/>
      <c r="TQ42" s="9"/>
      <c r="TR42" s="9"/>
      <c r="TS42" s="9"/>
      <c r="TT42" s="9"/>
      <c r="TU42" s="9"/>
      <c r="TV42" s="9"/>
      <c r="TW42" s="9"/>
      <c r="TX42" s="9"/>
      <c r="TY42" s="9"/>
      <c r="TZ42" s="9"/>
      <c r="UA42" s="9"/>
      <c r="UB42" s="9"/>
      <c r="UC42" s="9"/>
      <c r="UD42" s="9"/>
      <c r="UE42" s="9"/>
      <c r="UF42" s="9"/>
      <c r="UG42" s="9"/>
      <c r="UH42" s="9"/>
      <c r="UI42" s="9"/>
      <c r="UJ42" s="9"/>
      <c r="UK42" s="9"/>
      <c r="UL42" s="9"/>
      <c r="UM42" s="9"/>
      <c r="UN42" s="9"/>
      <c r="UO42" s="9"/>
      <c r="UP42" s="9"/>
      <c r="UQ42" s="9"/>
      <c r="UR42" s="9"/>
      <c r="US42" s="9"/>
      <c r="UT42" s="9"/>
      <c r="UU42" s="9"/>
      <c r="UV42" s="9"/>
      <c r="UW42" s="9"/>
      <c r="UX42" s="9"/>
      <c r="UY42" s="9"/>
      <c r="UZ42" s="9"/>
      <c r="VA42" s="9"/>
      <c r="VB42" s="9"/>
      <c r="VC42" s="9"/>
      <c r="VD42" s="9"/>
      <c r="VE42" s="9"/>
      <c r="VF42" s="9"/>
      <c r="VG42" s="9"/>
      <c r="VH42" s="9"/>
      <c r="VI42" s="9"/>
      <c r="VJ42" s="9"/>
      <c r="VK42" s="9"/>
      <c r="VL42" s="9"/>
      <c r="VM42" s="9"/>
      <c r="VN42" s="9"/>
      <c r="VO42" s="9"/>
      <c r="VP42" s="9"/>
      <c r="VQ42" s="9"/>
      <c r="VR42" s="9"/>
      <c r="VS42" s="9"/>
      <c r="VT42" s="9"/>
      <c r="VU42" s="9"/>
      <c r="VV42" s="9"/>
      <c r="VW42" s="9"/>
      <c r="VX42" s="9"/>
      <c r="VY42" s="9"/>
      <c r="VZ42" s="9"/>
      <c r="WA42" s="9"/>
      <c r="WB42" s="9"/>
      <c r="WC42" s="9"/>
      <c r="WD42" s="9"/>
      <c r="WE42" s="9"/>
      <c r="WF42" s="9"/>
      <c r="WG42" s="9"/>
      <c r="WH42" s="9"/>
      <c r="WI42" s="9"/>
      <c r="WJ42" s="9"/>
      <c r="WK42" s="9"/>
      <c r="WL42" s="9"/>
      <c r="WM42" s="9"/>
      <c r="WN42" s="9"/>
      <c r="WO42" s="9"/>
      <c r="WP42" s="9"/>
      <c r="WQ42" s="9"/>
      <c r="WR42" s="9"/>
      <c r="WS42" s="9"/>
      <c r="WT42" s="9"/>
      <c r="WU42" s="9"/>
      <c r="WV42" s="9"/>
      <c r="WW42" s="9"/>
      <c r="WX42" s="9"/>
      <c r="WY42" s="9"/>
      <c r="WZ42" s="9"/>
      <c r="XA42" s="9"/>
      <c r="XB42" s="9"/>
      <c r="XC42" s="9"/>
      <c r="XD42" s="9"/>
      <c r="XE42" s="9"/>
      <c r="XF42" s="9"/>
      <c r="XG42" s="9"/>
      <c r="XH42" s="9"/>
      <c r="XI42" s="9"/>
      <c r="XJ42" s="9"/>
      <c r="XK42" s="9"/>
      <c r="XL42" s="9"/>
      <c r="XM42" s="9"/>
      <c r="XN42" s="9"/>
      <c r="XO42" s="9"/>
      <c r="XP42" s="9"/>
      <c r="XQ42" s="9"/>
      <c r="XR42" s="9"/>
      <c r="XS42" s="9"/>
      <c r="XT42" s="9"/>
      <c r="XU42" s="9"/>
      <c r="XV42" s="9"/>
      <c r="XW42" s="9"/>
      <c r="XX42" s="9"/>
      <c r="XY42" s="9"/>
      <c r="XZ42" s="9"/>
      <c r="YA42" s="9"/>
      <c r="YB42" s="9"/>
      <c r="YC42" s="9"/>
      <c r="YD42" s="9"/>
      <c r="YE42" s="9"/>
      <c r="YF42" s="9"/>
      <c r="YG42" s="9"/>
      <c r="YH42" s="9"/>
      <c r="YI42" s="9"/>
      <c r="YJ42" s="9"/>
      <c r="YK42" s="9"/>
      <c r="YL42" s="9"/>
      <c r="YM42" s="9"/>
      <c r="YN42" s="9"/>
      <c r="YO42" s="9"/>
      <c r="YP42" s="9"/>
      <c r="YQ42" s="9"/>
      <c r="YR42" s="9"/>
      <c r="YS42" s="9"/>
      <c r="YT42" s="9"/>
      <c r="YU42" s="9"/>
      <c r="YV42" s="9"/>
      <c r="YW42" s="9"/>
      <c r="YX42" s="9"/>
      <c r="YY42" s="9"/>
      <c r="YZ42" s="9"/>
      <c r="ZA42" s="9"/>
      <c r="ZB42" s="9"/>
      <c r="ZC42" s="9"/>
      <c r="ZD42" s="9"/>
      <c r="ZE42" s="9"/>
      <c r="ZF42" s="9"/>
      <c r="ZG42" s="9"/>
      <c r="ZH42" s="9"/>
      <c r="ZI42" s="9"/>
      <c r="ZJ42" s="9"/>
      <c r="ZK42" s="9"/>
      <c r="ZL42" s="9"/>
      <c r="ZM42" s="9"/>
      <c r="ZN42" s="9"/>
      <c r="ZO42" s="9"/>
      <c r="ZP42" s="9"/>
      <c r="ZQ42" s="9"/>
      <c r="ZR42" s="9"/>
      <c r="ZS42" s="9"/>
      <c r="ZT42" s="9"/>
      <c r="ZU42" s="9"/>
      <c r="ZV42" s="9"/>
      <c r="ZW42" s="9"/>
      <c r="ZX42" s="9"/>
      <c r="ZY42" s="9"/>
      <c r="ZZ42" s="9"/>
      <c r="AAA42" s="9"/>
      <c r="AAB42" s="9"/>
      <c r="AAC42" s="9"/>
      <c r="AAD42" s="9"/>
      <c r="AAE42" s="9"/>
      <c r="AAF42" s="9"/>
      <c r="AAG42" s="9"/>
      <c r="AAH42" s="9"/>
      <c r="AAI42" s="9"/>
      <c r="AAJ42" s="9"/>
      <c r="AAK42" s="9"/>
      <c r="AAL42" s="9"/>
      <c r="AAM42" s="9"/>
      <c r="AAN42" s="9"/>
      <c r="AAO42" s="9"/>
      <c r="AAP42" s="9"/>
      <c r="AAQ42" s="9"/>
      <c r="AAR42" s="9"/>
      <c r="AAS42" s="9"/>
      <c r="AAT42" s="9"/>
      <c r="AAU42" s="9"/>
      <c r="AAV42" s="9"/>
      <c r="AAW42" s="9"/>
      <c r="AAX42" s="9"/>
      <c r="AAY42" s="9"/>
      <c r="AAZ42" s="9"/>
      <c r="ABA42" s="9"/>
      <c r="ABB42" s="9"/>
      <c r="ABC42" s="9"/>
      <c r="ABD42" s="9"/>
      <c r="ABE42" s="9"/>
      <c r="ABF42" s="9"/>
      <c r="ABG42" s="9"/>
      <c r="ABH42" s="9"/>
      <c r="ABI42" s="9"/>
      <c r="ABJ42" s="9"/>
      <c r="ABK42" s="9"/>
      <c r="ABL42" s="9"/>
      <c r="ABM42" s="9"/>
      <c r="ABN42" s="9"/>
      <c r="ABO42" s="9"/>
      <c r="ABP42" s="9"/>
      <c r="ABQ42" s="9"/>
      <c r="ABR42" s="9"/>
      <c r="ABS42" s="9"/>
      <c r="ABT42" s="9"/>
      <c r="ABU42" s="9"/>
      <c r="ABV42" s="9"/>
      <c r="ABW42" s="9"/>
      <c r="ABX42" s="9"/>
      <c r="ABY42" s="9"/>
      <c r="ABZ42" s="9"/>
      <c r="ACA42" s="9"/>
      <c r="ACB42" s="9"/>
      <c r="ACC42" s="9"/>
      <c r="ACD42" s="9"/>
      <c r="ACE42" s="9"/>
      <c r="ACF42" s="9"/>
      <c r="ACG42" s="9"/>
      <c r="ACH42" s="9"/>
      <c r="ACI42" s="9"/>
      <c r="ACJ42" s="9"/>
      <c r="ACK42" s="9"/>
      <c r="ACL42" s="9"/>
      <c r="ACM42" s="9"/>
      <c r="ACN42" s="9"/>
      <c r="ACO42" s="9"/>
      <c r="ACP42" s="9"/>
      <c r="ACQ42" s="9"/>
      <c r="ACR42" s="9"/>
      <c r="ACS42" s="9"/>
      <c r="ACT42" s="9"/>
      <c r="ACU42" s="9"/>
      <c r="ACV42" s="9"/>
      <c r="ACW42" s="9"/>
      <c r="ACX42" s="9"/>
      <c r="ACY42" s="9"/>
      <c r="ACZ42" s="9"/>
      <c r="ADA42" s="9"/>
      <c r="ADB42" s="9"/>
      <c r="ADC42" s="9"/>
      <c r="ADD42" s="9"/>
      <c r="ADE42" s="9"/>
      <c r="ADF42" s="9"/>
      <c r="ADG42" s="9"/>
      <c r="ADH42" s="9"/>
      <c r="ADI42" s="9"/>
      <c r="ADJ42" s="9"/>
      <c r="ADK42" s="9"/>
      <c r="ADL42" s="9"/>
      <c r="ADM42" s="9"/>
      <c r="ADN42" s="9"/>
      <c r="ADO42" s="9"/>
      <c r="ADP42" s="9"/>
      <c r="ADQ42" s="9"/>
      <c r="ADR42" s="9"/>
      <c r="ADS42" s="9"/>
      <c r="ADT42" s="9"/>
      <c r="ADU42" s="9"/>
      <c r="ADV42" s="9"/>
      <c r="ADW42" s="9"/>
      <c r="ADX42" s="9"/>
      <c r="ADY42" s="9"/>
      <c r="ADZ42" s="9"/>
      <c r="AEA42" s="9"/>
      <c r="AEB42" s="9"/>
      <c r="AEC42" s="9"/>
      <c r="AED42" s="9"/>
      <c r="AEE42" s="9"/>
      <c r="AEF42" s="9"/>
      <c r="AEG42" s="9"/>
      <c r="AEH42" s="9"/>
      <c r="AEI42" s="9"/>
      <c r="AEJ42" s="9"/>
      <c r="AEK42" s="9"/>
      <c r="AEL42" s="9"/>
      <c r="AEM42" s="9"/>
      <c r="AEN42" s="9"/>
      <c r="AEO42" s="9"/>
      <c r="AEP42" s="9"/>
      <c r="AEQ42" s="9"/>
      <c r="AER42" s="9"/>
      <c r="AES42" s="9"/>
      <c r="AET42" s="9"/>
      <c r="AEU42" s="9"/>
      <c r="AEV42" s="9"/>
      <c r="AEW42" s="9"/>
      <c r="AEX42" s="9"/>
      <c r="AEY42" s="9"/>
      <c r="AEZ42" s="9"/>
      <c r="AFA42" s="9"/>
      <c r="AFB42" s="9"/>
      <c r="AFC42" s="9"/>
      <c r="AFD42" s="9"/>
      <c r="AFE42" s="9"/>
      <c r="AFF42" s="9"/>
      <c r="AFG42" s="9"/>
      <c r="AFH42" s="9"/>
      <c r="AFI42" s="9"/>
      <c r="AFJ42" s="9"/>
      <c r="AFK42" s="9"/>
      <c r="AFL42" s="9"/>
      <c r="AFM42" s="9"/>
      <c r="AFN42" s="9"/>
      <c r="AFO42" s="9"/>
      <c r="AFP42" s="9"/>
      <c r="AFQ42" s="9"/>
      <c r="AFR42" s="9"/>
      <c r="AFS42" s="9"/>
      <c r="AFT42" s="9"/>
      <c r="AFU42" s="9"/>
      <c r="AFV42" s="9"/>
      <c r="AFW42" s="9"/>
      <c r="AFX42" s="9"/>
      <c r="AFY42" s="9"/>
      <c r="AFZ42" s="9"/>
      <c r="AGA42" s="9"/>
      <c r="AGB42" s="9"/>
      <c r="AGC42" s="9"/>
      <c r="AGD42" s="9"/>
      <c r="AGE42" s="9"/>
      <c r="AGF42" s="9"/>
      <c r="AGG42" s="9"/>
      <c r="AGH42" s="9"/>
      <c r="AGI42" s="9"/>
      <c r="AGJ42" s="9"/>
      <c r="AGK42" s="9"/>
      <c r="AGL42" s="9"/>
      <c r="AGM42" s="9"/>
      <c r="AGN42" s="9"/>
      <c r="AGO42" s="9"/>
      <c r="AGP42" s="9"/>
      <c r="AGQ42" s="9"/>
      <c r="AGR42" s="9"/>
      <c r="AGS42" s="9"/>
      <c r="AGT42" s="9"/>
      <c r="AGU42" s="9"/>
      <c r="AGV42" s="9"/>
      <c r="AGW42" s="9"/>
      <c r="AGX42" s="9"/>
      <c r="AGY42" s="9"/>
      <c r="AGZ42" s="9"/>
      <c r="AHA42" s="9"/>
      <c r="AHB42" s="9"/>
      <c r="AHC42" s="9"/>
      <c r="AHD42" s="9"/>
      <c r="AHE42" s="9"/>
      <c r="AHF42" s="9"/>
      <c r="AHG42" s="9"/>
      <c r="AHH42" s="9"/>
      <c r="AHI42" s="9"/>
      <c r="AHJ42" s="9"/>
      <c r="AHK42" s="9"/>
      <c r="AHL42" s="9"/>
      <c r="AHM42" s="9"/>
      <c r="AHN42" s="9"/>
      <c r="AHO42" s="9"/>
      <c r="AHP42" s="9"/>
      <c r="AHQ42" s="9"/>
      <c r="AHR42" s="9"/>
      <c r="AHS42" s="9"/>
      <c r="AHT42" s="9"/>
      <c r="AHU42" s="9"/>
      <c r="AHV42" s="9"/>
      <c r="AHW42" s="9"/>
      <c r="AHX42" s="9"/>
      <c r="AHY42" s="9"/>
      <c r="AHZ42" s="9"/>
      <c r="AIA42" s="9"/>
      <c r="AIB42" s="9"/>
      <c r="AIC42" s="9"/>
      <c r="AID42" s="9"/>
      <c r="AIE42" s="9"/>
      <c r="AIF42" s="9"/>
      <c r="AIG42" s="9"/>
      <c r="AIH42" s="9"/>
      <c r="AII42" s="9"/>
      <c r="AIJ42" s="9"/>
      <c r="AIK42" s="9"/>
      <c r="AIL42" s="9"/>
      <c r="AIM42" s="9"/>
      <c r="AIN42" s="9"/>
      <c r="AIO42" s="9"/>
      <c r="AIP42" s="9"/>
      <c r="AIQ42" s="9"/>
      <c r="AIR42" s="9"/>
      <c r="AIS42" s="9"/>
      <c r="AIT42" s="9"/>
      <c r="AIU42" s="9"/>
      <c r="AIV42" s="9"/>
      <c r="AIW42" s="9"/>
      <c r="AIX42" s="9"/>
      <c r="AIY42" s="9"/>
      <c r="AIZ42" s="9"/>
      <c r="AJA42" s="9"/>
      <c r="AJB42" s="9"/>
      <c r="AJC42" s="9"/>
      <c r="AJD42" s="9"/>
      <c r="AJE42" s="9"/>
      <c r="AJF42" s="9"/>
      <c r="AJG42" s="9"/>
      <c r="AJH42" s="9"/>
      <c r="AJI42" s="9"/>
      <c r="AJJ42" s="9"/>
      <c r="AJK42" s="9"/>
      <c r="AJL42" s="9"/>
      <c r="AJM42" s="9"/>
      <c r="AJN42" s="9"/>
      <c r="AJO42" s="9"/>
      <c r="AJP42" s="9"/>
      <c r="AJQ42" s="9"/>
      <c r="AJR42" s="9"/>
      <c r="AJS42" s="9"/>
      <c r="AJT42" s="9"/>
      <c r="AJU42" s="9"/>
      <c r="AJV42" s="9"/>
      <c r="AJW42" s="9"/>
      <c r="AJX42" s="9"/>
      <c r="AJY42" s="9"/>
      <c r="AJZ42" s="9"/>
      <c r="AKA42" s="9"/>
      <c r="AKB42" s="9"/>
      <c r="AKC42" s="9"/>
      <c r="AKD42" s="9"/>
      <c r="AKE42" s="9"/>
      <c r="AKF42" s="9"/>
      <c r="AKG42" s="9"/>
      <c r="AKH42" s="9"/>
      <c r="AKI42" s="9"/>
      <c r="AKJ42" s="9"/>
      <c r="AKK42" s="9"/>
      <c r="AKL42" s="9"/>
      <c r="AKM42" s="9"/>
      <c r="AKN42" s="9"/>
      <c r="AKO42" s="9"/>
      <c r="AKP42" s="9"/>
      <c r="AKQ42" s="9"/>
      <c r="AKR42" s="9"/>
      <c r="AKS42" s="9"/>
      <c r="AKT42" s="9"/>
      <c r="AKU42" s="9"/>
      <c r="AKV42" s="9"/>
      <c r="AKW42" s="9"/>
      <c r="AKX42" s="9"/>
      <c r="AKY42" s="9"/>
      <c r="AKZ42" s="9"/>
      <c r="ALA42" s="9"/>
      <c r="ALB42" s="9"/>
      <c r="ALC42" s="9"/>
      <c r="ALD42" s="9"/>
      <c r="ALE42" s="9"/>
      <c r="ALF42" s="9"/>
      <c r="ALG42" s="9"/>
      <c r="ALH42" s="9"/>
      <c r="ALI42" s="9"/>
      <c r="ALJ42" s="9"/>
      <c r="ALK42" s="9"/>
      <c r="ALL42" s="9"/>
      <c r="ALM42" s="9"/>
      <c r="ALN42" s="9"/>
      <c r="ALO42" s="9"/>
      <c r="ALP42" s="9"/>
      <c r="ALQ42" s="9"/>
      <c r="ALR42" s="9"/>
      <c r="ALS42" s="9"/>
      <c r="ALT42" s="9"/>
      <c r="ALU42" s="9"/>
      <c r="ALV42" s="9"/>
      <c r="ALW42" s="9"/>
      <c r="ALX42" s="9"/>
      <c r="ALY42" s="9"/>
      <c r="ALZ42" s="9"/>
      <c r="AMA42" s="9"/>
      <c r="AMB42" s="9"/>
      <c r="AMC42" s="9"/>
      <c r="AMD42" s="9"/>
      <c r="AME42" s="9"/>
      <c r="AMF42" s="9"/>
      <c r="AMG42" s="9"/>
      <c r="AMH42" s="9"/>
      <c r="AMI42" s="9"/>
      <c r="AMJ42" s="9"/>
      <c r="AMK42" s="9"/>
      <c r="AML42" s="9"/>
      <c r="AMM42" s="9"/>
      <c r="AMN42" s="9"/>
      <c r="AMO42" s="9"/>
      <c r="AMP42" s="9"/>
      <c r="AMQ42" s="9"/>
      <c r="AMR42" s="9"/>
      <c r="AMS42" s="9"/>
      <c r="AMT42" s="9"/>
      <c r="AMU42" s="9"/>
      <c r="AMV42" s="9"/>
      <c r="AMW42" s="9"/>
      <c r="AMX42" s="9"/>
      <c r="AMY42" s="9"/>
      <c r="AMZ42" s="9"/>
      <c r="ANA42" s="9"/>
      <c r="ANB42" s="9"/>
      <c r="ANC42" s="9"/>
      <c r="AND42" s="9"/>
      <c r="ANE42" s="9"/>
      <c r="ANF42" s="9"/>
      <c r="ANG42" s="9"/>
      <c r="ANH42" s="9"/>
      <c r="ANI42" s="9"/>
      <c r="ANJ42" s="9"/>
      <c r="ANK42" s="9"/>
      <c r="ANL42" s="9"/>
      <c r="ANM42" s="9"/>
      <c r="ANN42" s="9"/>
      <c r="ANO42" s="9"/>
      <c r="ANP42" s="9"/>
      <c r="ANQ42" s="9"/>
      <c r="ANR42" s="9"/>
      <c r="ANS42" s="9"/>
      <c r="ANT42" s="9"/>
      <c r="ANU42" s="9"/>
      <c r="ANV42" s="9"/>
      <c r="ANW42" s="9"/>
      <c r="ANX42" s="9"/>
      <c r="ANY42" s="9"/>
      <c r="ANZ42" s="9"/>
      <c r="AOA42" s="9"/>
      <c r="AOB42" s="9"/>
      <c r="AOC42" s="9"/>
      <c r="AOD42" s="9"/>
      <c r="AOE42" s="9"/>
      <c r="AOF42" s="9"/>
      <c r="AOG42" s="9"/>
      <c r="AOH42" s="9"/>
      <c r="AOI42" s="9"/>
      <c r="AOJ42" s="9"/>
      <c r="AOK42" s="9"/>
      <c r="AOL42" s="9"/>
      <c r="AOM42" s="9"/>
      <c r="AON42" s="9"/>
      <c r="AOO42" s="9"/>
      <c r="AOP42" s="9"/>
      <c r="AOQ42" s="9"/>
      <c r="AOR42" s="9"/>
      <c r="AOS42" s="9"/>
      <c r="AOT42" s="9"/>
      <c r="AOU42" s="9"/>
      <c r="AOV42" s="9"/>
      <c r="AOW42" s="9"/>
      <c r="AOX42" s="9"/>
      <c r="AOY42" s="9"/>
      <c r="AOZ42" s="9"/>
      <c r="APA42" s="9"/>
      <c r="APB42" s="9"/>
      <c r="APC42" s="9"/>
      <c r="APD42" s="9"/>
      <c r="APE42" s="9"/>
      <c r="APF42" s="9"/>
      <c r="APG42" s="9"/>
      <c r="APH42" s="9"/>
      <c r="API42" s="9"/>
      <c r="APJ42" s="9"/>
      <c r="APK42" s="9"/>
      <c r="APL42" s="9"/>
      <c r="APM42" s="9"/>
      <c r="APN42" s="9"/>
      <c r="APO42" s="9"/>
      <c r="APP42" s="9"/>
      <c r="APQ42" s="9"/>
      <c r="APR42" s="9"/>
      <c r="APS42" s="9"/>
      <c r="APT42" s="9"/>
      <c r="APU42" s="9"/>
      <c r="APV42" s="9"/>
      <c r="APW42" s="9"/>
      <c r="APX42" s="9"/>
      <c r="APY42" s="9"/>
      <c r="APZ42" s="9"/>
      <c r="AQA42" s="9"/>
      <c r="AQB42" s="9"/>
      <c r="AQC42" s="9"/>
      <c r="AQD42" s="9"/>
      <c r="AQE42" s="9"/>
      <c r="AQF42" s="9"/>
      <c r="AQG42" s="9"/>
      <c r="AQH42" s="9"/>
      <c r="AQI42" s="9"/>
      <c r="AQJ42" s="9"/>
      <c r="AQK42" s="9"/>
      <c r="AQL42" s="9"/>
      <c r="AQM42" s="9"/>
      <c r="AQN42" s="9"/>
      <c r="AQO42" s="9"/>
      <c r="AQP42" s="9"/>
      <c r="AQQ42" s="9"/>
      <c r="AQR42" s="9"/>
      <c r="AQS42" s="9"/>
      <c r="AQT42" s="9"/>
      <c r="AQU42" s="9"/>
      <c r="AQV42" s="9"/>
      <c r="AQW42" s="9"/>
      <c r="AQX42" s="9"/>
      <c r="AQY42" s="9"/>
      <c r="AQZ42" s="9"/>
      <c r="ARA42" s="9"/>
      <c r="ARB42" s="9"/>
      <c r="ARC42" s="9"/>
      <c r="ARD42" s="9"/>
      <c r="ARE42" s="9"/>
      <c r="ARF42" s="9"/>
      <c r="ARG42" s="9"/>
      <c r="ARH42" s="9"/>
      <c r="ARI42" s="9"/>
      <c r="ARJ42" s="9"/>
      <c r="ARK42" s="9"/>
      <c r="ARL42" s="9"/>
      <c r="ARM42" s="9"/>
      <c r="ARN42" s="9"/>
      <c r="ARO42" s="9"/>
      <c r="ARP42" s="9"/>
      <c r="ARQ42" s="9"/>
      <c r="ARR42" s="9"/>
      <c r="ARS42" s="9"/>
      <c r="ART42" s="9"/>
      <c r="ARU42" s="9"/>
      <c r="ARV42" s="9"/>
      <c r="ARW42" s="9"/>
      <c r="ARX42" s="9"/>
      <c r="ARY42" s="9"/>
      <c r="ARZ42" s="9"/>
      <c r="ASA42" s="9"/>
      <c r="ASB42" s="9"/>
      <c r="ASC42" s="9"/>
      <c r="ASD42" s="9"/>
      <c r="ASE42" s="9"/>
      <c r="ASF42" s="9"/>
      <c r="ASG42" s="9"/>
      <c r="ASH42" s="9"/>
      <c r="ASI42" s="9"/>
      <c r="ASJ42" s="9"/>
      <c r="ASK42" s="9"/>
      <c r="ASL42" s="9"/>
      <c r="ASM42" s="9"/>
      <c r="ASN42" s="9"/>
      <c r="ASO42" s="9"/>
      <c r="ASP42" s="9"/>
      <c r="ASQ42" s="9"/>
      <c r="ASR42" s="9"/>
      <c r="ASS42" s="9"/>
      <c r="AST42" s="9"/>
      <c r="ASU42" s="9"/>
      <c r="ASV42" s="9"/>
      <c r="ASW42" s="9"/>
      <c r="ASX42" s="9"/>
      <c r="ASY42" s="9"/>
      <c r="ASZ42" s="9"/>
      <c r="ATA42" s="9"/>
      <c r="ATB42" s="9"/>
      <c r="ATC42" s="9"/>
      <c r="ATD42" s="9"/>
      <c r="ATE42" s="9"/>
      <c r="ATF42" s="9"/>
      <c r="ATG42" s="9"/>
      <c r="ATH42" s="9"/>
      <c r="ATI42" s="9"/>
      <c r="ATJ42" s="9"/>
      <c r="ATK42" s="9"/>
      <c r="ATL42" s="9"/>
      <c r="ATM42" s="9"/>
      <c r="ATN42" s="9"/>
      <c r="ATO42" s="9"/>
      <c r="ATP42" s="9"/>
      <c r="ATQ42" s="9"/>
      <c r="ATR42" s="9"/>
      <c r="ATS42" s="9"/>
      <c r="ATT42" s="9"/>
      <c r="ATU42" s="9"/>
      <c r="ATV42" s="9"/>
      <c r="ATW42" s="9"/>
      <c r="ATX42" s="9"/>
      <c r="ATY42" s="9"/>
      <c r="ATZ42" s="9"/>
      <c r="AUA42" s="9"/>
      <c r="AUB42" s="9"/>
      <c r="AUC42" s="9"/>
      <c r="AUD42" s="9"/>
      <c r="AUE42" s="9"/>
      <c r="AUF42" s="9"/>
      <c r="AUG42" s="9"/>
      <c r="AUH42" s="9"/>
      <c r="AUI42" s="9"/>
      <c r="AUJ42" s="9"/>
      <c r="AUK42" s="9"/>
      <c r="AUL42" s="9"/>
      <c r="AUM42" s="9"/>
      <c r="AUN42" s="9"/>
      <c r="AUO42" s="9"/>
      <c r="AUP42" s="9"/>
      <c r="AUQ42" s="9"/>
      <c r="AUR42" s="9"/>
      <c r="AUS42" s="9"/>
      <c r="AUT42" s="9"/>
      <c r="AUU42" s="9"/>
      <c r="AUV42" s="9"/>
      <c r="AUW42" s="9"/>
      <c r="AUX42" s="9"/>
      <c r="AUY42" s="9"/>
      <c r="AUZ42" s="9"/>
      <c r="AVA42" s="9"/>
      <c r="AVB42" s="9"/>
      <c r="AVC42" s="9"/>
      <c r="AVD42" s="9"/>
      <c r="AVE42" s="9"/>
      <c r="AVF42" s="9"/>
      <c r="AVG42" s="9"/>
      <c r="AVH42" s="9"/>
      <c r="AVI42" s="9"/>
      <c r="AVJ42" s="9"/>
      <c r="AVK42" s="9"/>
      <c r="AVL42" s="9"/>
      <c r="AVM42" s="9"/>
      <c r="AVN42" s="9"/>
      <c r="AVO42" s="9"/>
      <c r="AVP42" s="9"/>
      <c r="AVQ42" s="9"/>
      <c r="AVR42" s="9"/>
      <c r="AVS42" s="9"/>
      <c r="AVT42" s="9"/>
      <c r="AVU42" s="9"/>
      <c r="AVV42" s="9"/>
      <c r="AVW42" s="9"/>
      <c r="AVX42" s="9"/>
      <c r="AVY42" s="9"/>
      <c r="AVZ42" s="9"/>
      <c r="AWA42" s="9"/>
      <c r="AWB42" s="9"/>
      <c r="AWC42" s="9"/>
      <c r="AWD42" s="9"/>
      <c r="AWE42" s="9"/>
      <c r="AWF42" s="9"/>
      <c r="AWG42" s="9"/>
      <c r="AWH42" s="9"/>
      <c r="AWI42" s="9"/>
      <c r="AWJ42" s="9"/>
      <c r="AWK42" s="9"/>
      <c r="AWL42" s="9"/>
      <c r="AWM42" s="9"/>
      <c r="AWN42" s="9"/>
      <c r="AWO42" s="9"/>
      <c r="AWP42" s="9"/>
      <c r="AWQ42" s="9"/>
      <c r="AWR42" s="9"/>
      <c r="AWS42" s="9"/>
      <c r="AWT42" s="9"/>
      <c r="AWU42" s="9"/>
      <c r="AWV42" s="9"/>
      <c r="AWW42" s="9"/>
      <c r="AWX42" s="9"/>
      <c r="AWY42" s="9"/>
      <c r="AWZ42" s="9"/>
      <c r="AXA42" s="9"/>
      <c r="AXB42" s="9"/>
      <c r="AXC42" s="9"/>
      <c r="AXD42" s="9"/>
      <c r="AXE42" s="9"/>
      <c r="AXF42" s="9"/>
      <c r="AXG42" s="9"/>
      <c r="AXH42" s="9"/>
      <c r="AXI42" s="9"/>
      <c r="AXJ42" s="9"/>
      <c r="AXK42" s="9"/>
      <c r="AXL42" s="9"/>
      <c r="AXM42" s="9"/>
      <c r="AXN42" s="9"/>
      <c r="AXO42" s="9"/>
      <c r="AXP42" s="9"/>
      <c r="AXQ42" s="9"/>
      <c r="AXR42" s="9"/>
      <c r="AXS42" s="9"/>
      <c r="AXT42" s="9"/>
      <c r="AXU42" s="9"/>
      <c r="AXV42" s="9"/>
      <c r="AXW42" s="9"/>
      <c r="AXX42" s="9"/>
      <c r="AXY42" s="9"/>
      <c r="AXZ42" s="9"/>
      <c r="AYA42" s="9"/>
      <c r="AYB42" s="9"/>
      <c r="AYC42" s="9"/>
      <c r="AYD42" s="9"/>
      <c r="AYE42" s="9"/>
      <c r="AYF42" s="9"/>
      <c r="AYG42" s="9"/>
      <c r="AYH42" s="9"/>
      <c r="AYI42" s="9"/>
      <c r="AYJ42" s="9"/>
      <c r="AYK42" s="9"/>
      <c r="AYL42" s="9"/>
      <c r="AYM42" s="9"/>
      <c r="AYN42" s="9"/>
      <c r="AYO42" s="9"/>
      <c r="AYP42" s="9"/>
      <c r="AYQ42" s="9"/>
      <c r="AYR42" s="9"/>
      <c r="AYS42" s="9"/>
      <c r="AYT42" s="9"/>
      <c r="AYU42" s="9"/>
      <c r="AYV42" s="9"/>
      <c r="AYW42" s="9"/>
      <c r="AYX42" s="9"/>
      <c r="AYY42" s="9"/>
      <c r="AYZ42" s="9"/>
      <c r="AZA42" s="9"/>
      <c r="AZB42" s="9"/>
      <c r="AZC42" s="9"/>
      <c r="AZD42" s="9"/>
      <c r="AZE42" s="9"/>
      <c r="AZF42" s="9"/>
      <c r="AZG42" s="9"/>
      <c r="AZH42" s="9"/>
      <c r="AZI42" s="9"/>
      <c r="AZJ42" s="9"/>
      <c r="AZK42" s="9"/>
      <c r="AZL42" s="9"/>
      <c r="AZM42" s="9"/>
      <c r="AZN42" s="9"/>
      <c r="AZO42" s="9"/>
      <c r="AZP42" s="9"/>
      <c r="AZQ42" s="9"/>
      <c r="AZR42" s="9"/>
      <c r="AZS42" s="9"/>
      <c r="AZT42" s="9"/>
      <c r="AZU42" s="9"/>
      <c r="AZV42" s="9"/>
      <c r="AZW42" s="9"/>
      <c r="AZX42" s="9"/>
      <c r="AZY42" s="9"/>
      <c r="AZZ42" s="9"/>
      <c r="BAA42" s="9"/>
      <c r="BAB42" s="9"/>
      <c r="BAC42" s="9"/>
      <c r="BAD42" s="9"/>
      <c r="BAE42" s="9"/>
      <c r="BAF42" s="9"/>
      <c r="BAG42" s="9"/>
      <c r="BAH42" s="9"/>
      <c r="BAI42" s="9"/>
      <c r="BAJ42" s="9"/>
      <c r="BAK42" s="9"/>
      <c r="BAL42" s="9"/>
      <c r="BAM42" s="9"/>
      <c r="BAN42" s="9"/>
      <c r="BAO42" s="9"/>
      <c r="BAP42" s="9"/>
      <c r="BAQ42" s="9"/>
      <c r="BAR42" s="9"/>
      <c r="BAS42" s="9"/>
      <c r="BAT42" s="9"/>
      <c r="BAU42" s="9"/>
      <c r="BAV42" s="9"/>
      <c r="BAW42" s="9"/>
      <c r="BAX42" s="9"/>
      <c r="BAY42" s="9"/>
      <c r="BAZ42" s="9"/>
      <c r="BBA42" s="9"/>
      <c r="BBB42" s="9"/>
      <c r="BBC42" s="9"/>
      <c r="BBD42" s="9"/>
      <c r="BBE42" s="9"/>
      <c r="BBF42" s="9"/>
      <c r="BBG42" s="9"/>
      <c r="BBH42" s="9"/>
      <c r="BBI42" s="9"/>
      <c r="BBJ42" s="9"/>
      <c r="BBK42" s="9"/>
      <c r="BBL42" s="9"/>
      <c r="BBM42" s="9"/>
      <c r="BBN42" s="9"/>
      <c r="BBO42" s="9"/>
      <c r="BBP42" s="9"/>
      <c r="BBQ42" s="9"/>
      <c r="BBR42" s="9"/>
      <c r="BBS42" s="9"/>
      <c r="BBT42" s="9"/>
      <c r="BBU42" s="9"/>
      <c r="BBV42" s="9"/>
      <c r="BBW42" s="9"/>
      <c r="BBX42" s="9"/>
      <c r="BBY42" s="9"/>
      <c r="BBZ42" s="9"/>
      <c r="BCA42" s="9"/>
      <c r="BCB42" s="9"/>
      <c r="BCC42" s="9"/>
      <c r="BCD42" s="9"/>
      <c r="BCE42" s="9"/>
      <c r="BCF42" s="9"/>
      <c r="BCG42" s="9"/>
      <c r="BCH42" s="9"/>
      <c r="BCI42" s="9"/>
      <c r="BCJ42" s="9"/>
      <c r="BCK42" s="9"/>
      <c r="BCL42" s="9"/>
      <c r="BCM42" s="9"/>
      <c r="BCN42" s="9"/>
      <c r="BCO42" s="9"/>
      <c r="BCP42" s="9"/>
      <c r="BCQ42" s="9"/>
      <c r="BCR42" s="9"/>
      <c r="BCS42" s="9"/>
      <c r="BCT42" s="9"/>
      <c r="BCU42" s="9"/>
      <c r="BCV42" s="9"/>
      <c r="BCW42" s="9"/>
      <c r="BCX42" s="9"/>
      <c r="BCY42" s="9"/>
      <c r="BCZ42" s="9"/>
      <c r="BDA42" s="9"/>
      <c r="BDB42" s="9"/>
      <c r="BDC42" s="9"/>
      <c r="BDD42" s="9"/>
      <c r="BDE42" s="9"/>
      <c r="BDF42" s="9"/>
      <c r="BDG42" s="9"/>
      <c r="BDH42" s="9"/>
      <c r="BDI42" s="9"/>
      <c r="BDJ42" s="9"/>
      <c r="BDK42" s="9"/>
      <c r="BDL42" s="9"/>
      <c r="BDM42" s="9"/>
      <c r="BDN42" s="9"/>
      <c r="BDO42" s="9"/>
      <c r="BDP42" s="9"/>
      <c r="BDQ42" s="9"/>
      <c r="BDR42" s="9"/>
      <c r="BDS42" s="9"/>
      <c r="BDT42" s="9"/>
      <c r="BDU42" s="9"/>
      <c r="BDV42" s="9"/>
      <c r="BDW42" s="9"/>
      <c r="BDX42" s="9"/>
      <c r="BDY42" s="9"/>
      <c r="BDZ42" s="9"/>
      <c r="BEA42" s="9"/>
      <c r="BEB42" s="9"/>
      <c r="BEC42" s="9"/>
      <c r="BED42" s="9"/>
      <c r="BEE42" s="9"/>
      <c r="BEF42" s="9"/>
      <c r="BEG42" s="9"/>
      <c r="BEH42" s="9"/>
      <c r="BEI42" s="9"/>
      <c r="BEJ42" s="9"/>
      <c r="BEK42" s="9"/>
      <c r="BEL42" s="9"/>
      <c r="BEM42" s="9"/>
      <c r="BEN42" s="9"/>
      <c r="BEO42" s="9"/>
      <c r="BEP42" s="9"/>
      <c r="BEQ42" s="9"/>
      <c r="BER42" s="9"/>
      <c r="BES42" s="9"/>
      <c r="BET42" s="9"/>
      <c r="BEU42" s="9"/>
      <c r="BEV42" s="9"/>
      <c r="BEW42" s="9"/>
      <c r="BEX42" s="9"/>
      <c r="BEY42" s="9"/>
      <c r="BEZ42" s="9"/>
      <c r="BFA42" s="9"/>
      <c r="BFB42" s="9"/>
      <c r="BFC42" s="9"/>
      <c r="BFD42" s="9"/>
      <c r="BFE42" s="9"/>
      <c r="BFF42" s="9"/>
      <c r="BFG42" s="9"/>
      <c r="BFH42" s="9"/>
      <c r="BFI42" s="9"/>
      <c r="BFJ42" s="9"/>
      <c r="BFK42" s="9"/>
      <c r="BFL42" s="9"/>
      <c r="BFM42" s="9"/>
      <c r="BFN42" s="9"/>
      <c r="BFO42" s="9"/>
      <c r="BFP42" s="9"/>
      <c r="BFQ42" s="9"/>
      <c r="BFR42" s="9"/>
      <c r="BFS42" s="9"/>
      <c r="BFT42" s="9"/>
      <c r="BFU42" s="9"/>
      <c r="BFV42" s="9"/>
      <c r="BFW42" s="9"/>
      <c r="BFX42" s="9"/>
      <c r="BFY42" s="9"/>
      <c r="BFZ42" s="9"/>
      <c r="BGA42" s="9"/>
      <c r="BGB42" s="9"/>
      <c r="BGC42" s="9"/>
      <c r="BGD42" s="9"/>
      <c r="BGE42" s="9"/>
      <c r="BGF42" s="9"/>
      <c r="BGG42" s="9"/>
      <c r="BGH42" s="9"/>
      <c r="BGI42" s="9"/>
      <c r="BGJ42" s="9"/>
      <c r="BGK42" s="9"/>
      <c r="BGL42" s="9"/>
      <c r="BGM42" s="9"/>
      <c r="BGN42" s="9"/>
      <c r="BGO42" s="9"/>
      <c r="BGP42" s="9"/>
      <c r="BGQ42" s="9"/>
      <c r="BGR42" s="9"/>
      <c r="BGS42" s="9"/>
      <c r="BGT42" s="9"/>
      <c r="BGU42" s="9"/>
      <c r="BGV42" s="9"/>
      <c r="BGW42" s="9"/>
      <c r="BGX42" s="9"/>
      <c r="BGY42" s="9"/>
      <c r="BGZ42" s="9"/>
      <c r="BHA42" s="9"/>
      <c r="BHB42" s="9"/>
      <c r="BHC42" s="9"/>
      <c r="BHD42" s="9"/>
      <c r="BHE42" s="9"/>
      <c r="BHF42" s="9"/>
      <c r="BHG42" s="9"/>
      <c r="BHH42" s="9"/>
      <c r="BHI42" s="9"/>
      <c r="BHJ42" s="9"/>
      <c r="BHK42" s="9"/>
      <c r="BHL42" s="9"/>
      <c r="BHM42" s="9"/>
      <c r="BHN42" s="9"/>
      <c r="BHO42" s="9"/>
      <c r="BHP42" s="9"/>
      <c r="BHQ42" s="9"/>
      <c r="BHR42" s="9"/>
      <c r="BHS42" s="9"/>
      <c r="BHT42" s="9"/>
      <c r="BHU42" s="9"/>
      <c r="BHV42" s="9"/>
      <c r="BHW42" s="9"/>
      <c r="BHX42" s="9"/>
      <c r="BHY42" s="9"/>
      <c r="BHZ42" s="9"/>
      <c r="BIA42" s="9"/>
      <c r="BIB42" s="9"/>
      <c r="BIC42" s="9"/>
      <c r="BID42" s="9"/>
      <c r="BIE42" s="9"/>
      <c r="BIF42" s="9"/>
      <c r="BIG42" s="9"/>
      <c r="BIH42" s="9"/>
      <c r="BII42" s="9"/>
      <c r="BIJ42" s="9"/>
      <c r="BIK42" s="9"/>
      <c r="BIL42" s="9"/>
      <c r="BIM42" s="9"/>
      <c r="BIN42" s="9"/>
      <c r="BIO42" s="9"/>
      <c r="BIP42" s="9"/>
      <c r="BIQ42" s="9"/>
      <c r="BIR42" s="9"/>
      <c r="BIS42" s="9"/>
      <c r="BIT42" s="9"/>
      <c r="BIU42" s="9"/>
      <c r="BIV42" s="9"/>
      <c r="BIW42" s="9"/>
      <c r="BIX42" s="9"/>
      <c r="BIY42" s="9"/>
      <c r="BIZ42" s="9"/>
      <c r="BJA42" s="9"/>
      <c r="BJB42" s="9"/>
      <c r="BJC42" s="9"/>
      <c r="BJD42" s="9"/>
      <c r="BJE42" s="9"/>
      <c r="BJF42" s="9"/>
      <c r="BJG42" s="9"/>
      <c r="BJH42" s="9"/>
      <c r="BJI42" s="9"/>
      <c r="BJJ42" s="9"/>
      <c r="BJK42" s="9"/>
      <c r="BJL42" s="9"/>
      <c r="BJM42" s="9"/>
      <c r="BJN42" s="9"/>
      <c r="BJO42" s="9"/>
      <c r="BJP42" s="9"/>
      <c r="BJQ42" s="9"/>
      <c r="BJR42" s="9"/>
      <c r="BJS42" s="9"/>
      <c r="BJT42" s="9"/>
      <c r="BJU42" s="9"/>
      <c r="BJV42" s="9"/>
      <c r="BJW42" s="9"/>
      <c r="BJX42" s="9"/>
      <c r="BJY42" s="9"/>
      <c r="BJZ42" s="9"/>
      <c r="BKA42" s="9"/>
      <c r="BKB42" s="9"/>
      <c r="BKC42" s="9"/>
      <c r="BKD42" s="9"/>
      <c r="BKE42" s="9"/>
      <c r="BKF42" s="9"/>
      <c r="BKG42" s="9"/>
      <c r="BKH42" s="9"/>
      <c r="BKI42" s="9"/>
      <c r="BKJ42" s="9"/>
      <c r="BKK42" s="9"/>
      <c r="BKL42" s="9"/>
      <c r="BKM42" s="9"/>
      <c r="BKN42" s="9"/>
      <c r="BKO42" s="9"/>
      <c r="BKP42" s="9"/>
      <c r="BKQ42" s="9"/>
      <c r="BKR42" s="9"/>
      <c r="BKS42" s="9"/>
      <c r="BKT42" s="9"/>
      <c r="BKU42" s="9"/>
      <c r="BKV42" s="9"/>
      <c r="BKW42" s="9"/>
      <c r="BKX42" s="9"/>
      <c r="BKY42" s="9"/>
      <c r="BKZ42" s="9"/>
      <c r="BLA42" s="9"/>
      <c r="BLB42" s="9"/>
      <c r="BLC42" s="9"/>
      <c r="BLD42" s="9"/>
      <c r="BLE42" s="9"/>
      <c r="BLF42" s="9"/>
      <c r="BLG42" s="9"/>
      <c r="BLH42" s="9"/>
      <c r="BLI42" s="9"/>
      <c r="BLJ42" s="9"/>
      <c r="BLK42" s="9"/>
      <c r="BLL42" s="9"/>
      <c r="BLM42" s="9"/>
      <c r="BLN42" s="9"/>
      <c r="BLO42" s="9"/>
      <c r="BLP42" s="9"/>
      <c r="BLQ42" s="9"/>
      <c r="BLR42" s="9"/>
      <c r="BLS42" s="9"/>
      <c r="BLT42" s="9"/>
      <c r="BLU42" s="9"/>
      <c r="BLV42" s="9"/>
      <c r="BLW42" s="9"/>
      <c r="BLX42" s="9"/>
      <c r="BLY42" s="9"/>
      <c r="BLZ42" s="9"/>
      <c r="BMA42" s="9"/>
      <c r="BMB42" s="9"/>
      <c r="BMC42" s="9"/>
      <c r="BMD42" s="9"/>
      <c r="BME42" s="9"/>
      <c r="BMF42" s="9"/>
      <c r="BMG42" s="9"/>
      <c r="BMH42" s="9"/>
      <c r="BMI42" s="9"/>
      <c r="BMJ42" s="9"/>
      <c r="BMK42" s="9"/>
      <c r="BML42" s="9"/>
      <c r="BMM42" s="9"/>
      <c r="BMN42" s="9"/>
      <c r="BMO42" s="9"/>
      <c r="BMP42" s="9"/>
      <c r="BMQ42" s="9"/>
      <c r="BMR42" s="9"/>
      <c r="BMS42" s="9"/>
      <c r="BMT42" s="9"/>
      <c r="BMU42" s="9"/>
      <c r="BMV42" s="9"/>
      <c r="BMW42" s="9"/>
      <c r="BMX42" s="9"/>
      <c r="BMY42" s="9"/>
      <c r="BMZ42" s="9"/>
      <c r="BNA42" s="9"/>
      <c r="BNB42" s="9"/>
      <c r="BNC42" s="9"/>
      <c r="BND42" s="9"/>
      <c r="BNE42" s="9"/>
      <c r="BNF42" s="9"/>
      <c r="BNG42" s="9"/>
      <c r="BNH42" s="9"/>
      <c r="BNI42" s="9"/>
      <c r="BNJ42" s="9"/>
      <c r="BNK42" s="9"/>
      <c r="BNL42" s="9"/>
      <c r="BNM42" s="9"/>
      <c r="BNN42" s="9"/>
      <c r="BNO42" s="9"/>
      <c r="BNP42" s="9"/>
      <c r="BNQ42" s="9"/>
      <c r="BNR42" s="9"/>
      <c r="BNS42" s="9"/>
      <c r="BNT42" s="9"/>
      <c r="BNU42" s="9"/>
      <c r="BNV42" s="9"/>
      <c r="BNW42" s="9"/>
      <c r="BNX42" s="9"/>
      <c r="BNY42" s="9"/>
      <c r="BNZ42" s="9"/>
      <c r="BOA42" s="9"/>
      <c r="BOB42" s="9"/>
      <c r="BOC42" s="9"/>
      <c r="BOD42" s="9"/>
      <c r="BOE42" s="9"/>
      <c r="BOF42" s="9"/>
      <c r="BOG42" s="9"/>
      <c r="BOH42" s="9"/>
      <c r="BOI42" s="9"/>
      <c r="BOJ42" s="9"/>
      <c r="BOK42" s="9"/>
      <c r="BOL42" s="9"/>
      <c r="BOM42" s="9"/>
      <c r="BON42" s="9"/>
      <c r="BOO42" s="9"/>
      <c r="BOP42" s="9"/>
      <c r="BOQ42" s="9"/>
      <c r="BOR42" s="9"/>
      <c r="BOS42" s="9"/>
      <c r="BOT42" s="9"/>
      <c r="BOU42" s="9"/>
      <c r="BOV42" s="9"/>
      <c r="BOW42" s="9"/>
      <c r="BOX42" s="9"/>
      <c r="BOY42" s="9"/>
      <c r="BOZ42" s="9"/>
      <c r="BPA42" s="9"/>
      <c r="BPB42" s="9"/>
      <c r="BPC42" s="9"/>
      <c r="BPD42" s="9"/>
      <c r="BPE42" s="9"/>
      <c r="BPF42" s="9"/>
      <c r="BPG42" s="9"/>
      <c r="BPH42" s="9"/>
      <c r="BPI42" s="9"/>
      <c r="BPJ42" s="9"/>
      <c r="BPK42" s="9"/>
      <c r="BPL42" s="9"/>
      <c r="BPM42" s="9"/>
      <c r="BPN42" s="9"/>
      <c r="BPO42" s="9"/>
      <c r="BPP42" s="9"/>
      <c r="BPQ42" s="9"/>
      <c r="BPR42" s="9"/>
      <c r="BPS42" s="9"/>
      <c r="BPT42" s="9"/>
      <c r="BPU42" s="9"/>
      <c r="BPV42" s="9"/>
      <c r="BPW42" s="9"/>
      <c r="BPX42" s="9"/>
      <c r="BPY42" s="9"/>
      <c r="BPZ42" s="9"/>
      <c r="BQA42" s="9"/>
      <c r="BQB42" s="9"/>
      <c r="BQC42" s="9"/>
      <c r="BQD42" s="9"/>
      <c r="BQE42" s="9"/>
      <c r="BQF42" s="9"/>
      <c r="BQG42" s="9"/>
      <c r="BQH42" s="9"/>
      <c r="BQI42" s="9"/>
      <c r="BQJ42" s="9"/>
      <c r="BQK42" s="9"/>
      <c r="BQL42" s="9"/>
      <c r="BQM42" s="9"/>
      <c r="BQN42" s="9"/>
      <c r="BQO42" s="9"/>
      <c r="BQP42" s="9"/>
      <c r="BQQ42" s="9"/>
      <c r="BQR42" s="9"/>
      <c r="BQS42" s="9"/>
      <c r="BQT42" s="9"/>
      <c r="BQU42" s="9"/>
      <c r="BQV42" s="9"/>
      <c r="BQW42" s="9"/>
      <c r="BQX42" s="9"/>
      <c r="BQY42" s="9"/>
      <c r="BQZ42" s="9"/>
      <c r="BRA42" s="9"/>
      <c r="BRB42" s="9"/>
      <c r="BRC42" s="9"/>
      <c r="BRD42" s="9"/>
      <c r="BRE42" s="9"/>
      <c r="BRF42" s="9"/>
      <c r="BRG42" s="9"/>
      <c r="BRH42" s="9"/>
      <c r="BRI42" s="9"/>
      <c r="BRJ42" s="9"/>
      <c r="BRK42" s="9"/>
      <c r="BRL42" s="9"/>
      <c r="BRM42" s="9"/>
      <c r="BRN42" s="9"/>
      <c r="BRO42" s="9"/>
      <c r="BRP42" s="9"/>
      <c r="BRQ42" s="9"/>
      <c r="BRR42" s="9"/>
      <c r="BRS42" s="9"/>
      <c r="BRT42" s="9"/>
      <c r="BRU42" s="9"/>
      <c r="BRV42" s="9"/>
      <c r="BRW42" s="9"/>
      <c r="BRX42" s="9"/>
      <c r="BRY42" s="9"/>
      <c r="BRZ42" s="9"/>
      <c r="BSA42" s="9"/>
      <c r="BSB42" s="9"/>
      <c r="BSC42" s="9"/>
      <c r="BSD42" s="9"/>
      <c r="BSE42" s="9"/>
      <c r="BSF42" s="9"/>
      <c r="BSG42" s="9"/>
      <c r="BSH42" s="9"/>
      <c r="BSI42" s="9"/>
      <c r="BSJ42" s="9"/>
      <c r="BSK42" s="9"/>
      <c r="BSL42" s="9"/>
      <c r="BSM42" s="9"/>
      <c r="BSN42" s="9"/>
      <c r="BSO42" s="9"/>
      <c r="BSP42" s="9"/>
      <c r="BSQ42" s="9"/>
      <c r="BSR42" s="9"/>
      <c r="BSS42" s="9"/>
      <c r="BST42" s="9"/>
      <c r="BSU42" s="9"/>
      <c r="BSV42" s="9"/>
      <c r="BSW42" s="9"/>
      <c r="BSX42" s="9"/>
      <c r="BSY42" s="9"/>
      <c r="BSZ42" s="9"/>
      <c r="BTA42" s="9"/>
      <c r="BTB42" s="9"/>
      <c r="BTC42" s="9"/>
      <c r="BTD42" s="9"/>
      <c r="BTE42" s="9"/>
      <c r="BTF42" s="9"/>
      <c r="BTG42" s="9"/>
      <c r="BTH42" s="9"/>
      <c r="BTI42" s="9"/>
      <c r="BTJ42" s="9"/>
      <c r="BTK42" s="9"/>
      <c r="BTL42" s="9"/>
      <c r="BTM42" s="9"/>
      <c r="BTN42" s="9"/>
      <c r="BTO42" s="9"/>
      <c r="BTP42" s="9"/>
      <c r="BTQ42" s="9"/>
      <c r="BTR42" s="9"/>
      <c r="BTS42" s="9"/>
      <c r="BTT42" s="9"/>
      <c r="BTU42" s="9"/>
      <c r="BTV42" s="9"/>
      <c r="BTW42" s="9"/>
      <c r="BTX42" s="9"/>
      <c r="BTY42" s="9"/>
      <c r="BTZ42" s="9"/>
      <c r="BUA42" s="9"/>
      <c r="BUB42" s="9"/>
      <c r="BUC42" s="9"/>
      <c r="BUD42" s="9"/>
      <c r="BUE42" s="9"/>
      <c r="BUF42" s="9"/>
      <c r="BUG42" s="9"/>
      <c r="BUH42" s="9"/>
      <c r="BUI42" s="9"/>
      <c r="BUJ42" s="9"/>
      <c r="BUK42" s="9"/>
      <c r="BUL42" s="9"/>
      <c r="BUM42" s="9"/>
      <c r="BUN42" s="9"/>
      <c r="BUO42" s="9"/>
      <c r="BUP42" s="9"/>
      <c r="BUQ42" s="9"/>
      <c r="BUR42" s="9"/>
      <c r="BUS42" s="9"/>
      <c r="BUT42" s="9"/>
      <c r="BUU42" s="9"/>
      <c r="BUV42" s="9"/>
      <c r="BUW42" s="9"/>
      <c r="BUX42" s="9"/>
      <c r="BUY42" s="9"/>
      <c r="BUZ42" s="9"/>
      <c r="BVA42" s="9"/>
      <c r="BVB42" s="9"/>
      <c r="BVC42" s="9"/>
      <c r="BVD42" s="9"/>
      <c r="BVE42" s="9"/>
      <c r="BVF42" s="9"/>
      <c r="BVG42" s="9"/>
      <c r="BVH42" s="9"/>
      <c r="BVI42" s="9"/>
      <c r="BVJ42" s="9"/>
      <c r="BVK42" s="9"/>
      <c r="BVL42" s="9"/>
      <c r="BVM42" s="9"/>
      <c r="BVN42" s="9"/>
      <c r="BVO42" s="9"/>
      <c r="BVP42" s="9"/>
      <c r="BVQ42" s="9"/>
      <c r="BVR42" s="9"/>
      <c r="BVS42" s="9"/>
      <c r="BVT42" s="9"/>
      <c r="BVU42" s="9"/>
      <c r="BVV42" s="9"/>
      <c r="BVW42" s="9"/>
      <c r="BVX42" s="9"/>
      <c r="BVY42" s="9"/>
      <c r="BVZ42" s="9"/>
      <c r="BWA42" s="9"/>
      <c r="BWB42" s="9"/>
      <c r="BWC42" s="9"/>
      <c r="BWD42" s="9"/>
      <c r="BWE42" s="9"/>
      <c r="BWF42" s="9"/>
      <c r="BWG42" s="9"/>
      <c r="BWH42" s="9"/>
      <c r="BWI42" s="9"/>
      <c r="BWJ42" s="9"/>
      <c r="BWK42" s="9"/>
      <c r="BWL42" s="9"/>
      <c r="BWM42" s="9"/>
      <c r="BWN42" s="9"/>
      <c r="BWO42" s="9"/>
      <c r="BWP42" s="9"/>
      <c r="BWQ42" s="9"/>
      <c r="BWR42" s="9"/>
      <c r="BWS42" s="9"/>
      <c r="BWT42" s="9"/>
      <c r="BWU42" s="9"/>
      <c r="BWV42" s="9"/>
      <c r="BWW42" s="9"/>
      <c r="BWX42" s="9"/>
      <c r="BWY42" s="9"/>
      <c r="BWZ42" s="9"/>
      <c r="BXA42" s="9"/>
      <c r="BXB42" s="9"/>
      <c r="BXC42" s="9"/>
      <c r="BXD42" s="9"/>
      <c r="BXE42" s="9"/>
      <c r="BXF42" s="9"/>
      <c r="BXG42" s="9"/>
      <c r="BXH42" s="9"/>
      <c r="BXI42" s="9"/>
      <c r="BXJ42" s="9"/>
      <c r="BXK42" s="9"/>
      <c r="BXL42" s="9"/>
      <c r="BXM42" s="9"/>
      <c r="BXN42" s="9"/>
      <c r="BXO42" s="9"/>
      <c r="BXP42" s="9"/>
      <c r="BXQ42" s="9"/>
      <c r="BXR42" s="9"/>
      <c r="BXS42" s="9"/>
      <c r="BXT42" s="9"/>
      <c r="BXU42" s="9"/>
      <c r="BXV42" s="9"/>
      <c r="BXW42" s="9"/>
      <c r="BXX42" s="9"/>
      <c r="BXY42" s="9"/>
      <c r="BXZ42" s="9"/>
      <c r="BYA42" s="9"/>
      <c r="BYB42" s="9"/>
      <c r="BYC42" s="9"/>
      <c r="BYD42" s="9"/>
      <c r="BYE42" s="9"/>
      <c r="BYF42" s="9"/>
      <c r="BYG42" s="9"/>
      <c r="BYH42" s="9"/>
      <c r="BYI42" s="9"/>
      <c r="BYJ42" s="9"/>
      <c r="BYK42" s="9"/>
      <c r="BYL42" s="9"/>
      <c r="BYM42" s="9"/>
      <c r="BYN42" s="9"/>
      <c r="BYO42" s="9"/>
      <c r="BYP42" s="9"/>
      <c r="BYQ42" s="9"/>
      <c r="BYR42" s="9"/>
      <c r="BYS42" s="9"/>
      <c r="BYT42" s="9"/>
      <c r="BYU42" s="9"/>
      <c r="BYV42" s="9"/>
      <c r="BYW42" s="9"/>
      <c r="BYX42" s="9"/>
      <c r="BYY42" s="9"/>
      <c r="BYZ42" s="9"/>
      <c r="BZA42" s="9"/>
      <c r="BZB42" s="9"/>
      <c r="BZC42" s="9"/>
      <c r="BZD42" s="9"/>
      <c r="BZE42" s="9"/>
      <c r="BZF42" s="9"/>
      <c r="BZG42" s="9"/>
      <c r="BZH42" s="9"/>
      <c r="BZI42" s="9"/>
      <c r="BZJ42" s="9"/>
      <c r="BZK42" s="9"/>
      <c r="BZL42" s="9"/>
      <c r="BZM42" s="9"/>
      <c r="BZN42" s="9"/>
      <c r="BZO42" s="9"/>
      <c r="BZP42" s="9"/>
      <c r="BZQ42" s="9"/>
      <c r="BZR42" s="9"/>
      <c r="BZS42" s="9"/>
      <c r="BZT42" s="9"/>
      <c r="BZU42" s="9"/>
      <c r="BZV42" s="9"/>
      <c r="BZW42" s="9"/>
      <c r="BZX42" s="9"/>
      <c r="BZY42" s="9"/>
      <c r="BZZ42" s="9"/>
      <c r="CAA42" s="9"/>
      <c r="CAB42" s="9"/>
      <c r="CAC42" s="9"/>
      <c r="CAD42" s="9"/>
      <c r="CAE42" s="9"/>
      <c r="CAF42" s="9"/>
      <c r="CAG42" s="9"/>
      <c r="CAH42" s="9"/>
      <c r="CAI42" s="9"/>
      <c r="CAJ42" s="9"/>
      <c r="CAK42" s="9"/>
      <c r="CAL42" s="9"/>
      <c r="CAM42" s="9"/>
      <c r="CAN42" s="9"/>
      <c r="CAO42" s="9"/>
      <c r="CAP42" s="9"/>
      <c r="CAQ42" s="9"/>
      <c r="CAR42" s="9"/>
      <c r="CAS42" s="9"/>
      <c r="CAT42" s="9"/>
      <c r="CAU42" s="9"/>
      <c r="CAV42" s="9"/>
      <c r="CAW42" s="9"/>
      <c r="CAX42" s="9"/>
      <c r="CAY42" s="9"/>
      <c r="CAZ42" s="9"/>
      <c r="CBA42" s="9"/>
      <c r="CBB42" s="9"/>
      <c r="CBC42" s="9"/>
      <c r="CBD42" s="9"/>
      <c r="CBE42" s="9"/>
      <c r="CBF42" s="9"/>
      <c r="CBG42" s="9"/>
      <c r="CBH42" s="9"/>
      <c r="CBI42" s="9"/>
      <c r="CBJ42" s="9"/>
      <c r="CBK42" s="9"/>
      <c r="CBL42" s="9"/>
      <c r="CBM42" s="9"/>
      <c r="CBN42" s="9"/>
      <c r="CBO42" s="9"/>
      <c r="CBP42" s="9"/>
      <c r="CBQ42" s="9"/>
      <c r="CBR42" s="9"/>
      <c r="CBS42" s="9"/>
      <c r="CBT42" s="9"/>
      <c r="CBU42" s="9"/>
      <c r="CBV42" s="9"/>
      <c r="CBW42" s="9"/>
      <c r="CBX42" s="9"/>
      <c r="CBY42" s="9"/>
      <c r="CBZ42" s="9"/>
      <c r="CCA42" s="9"/>
      <c r="CCB42" s="9"/>
      <c r="CCC42" s="9"/>
      <c r="CCD42" s="9"/>
      <c r="CCE42" s="9"/>
      <c r="CCF42" s="9"/>
      <c r="CCG42" s="9"/>
      <c r="CCH42" s="9"/>
      <c r="CCI42" s="9"/>
      <c r="CCJ42" s="9"/>
      <c r="CCK42" s="9"/>
      <c r="CCL42" s="9"/>
      <c r="CCM42" s="9"/>
      <c r="CCN42" s="9"/>
      <c r="CCO42" s="9"/>
      <c r="CCP42" s="9"/>
      <c r="CCQ42" s="9"/>
      <c r="CCR42" s="9"/>
      <c r="CCS42" s="9"/>
      <c r="CCT42" s="9"/>
      <c r="CCU42" s="9"/>
      <c r="CCV42" s="9"/>
      <c r="CCW42" s="9"/>
      <c r="CCX42" s="9"/>
      <c r="CCY42" s="9"/>
      <c r="CCZ42" s="9"/>
      <c r="CDA42" s="9"/>
      <c r="CDB42" s="9"/>
      <c r="CDC42" s="9"/>
      <c r="CDD42" s="9"/>
      <c r="CDE42" s="9"/>
      <c r="CDF42" s="9"/>
      <c r="CDG42" s="9"/>
      <c r="CDH42" s="9"/>
      <c r="CDI42" s="9"/>
      <c r="CDJ42" s="9"/>
      <c r="CDK42" s="9"/>
      <c r="CDL42" s="9"/>
      <c r="CDM42" s="9"/>
      <c r="CDN42" s="9"/>
      <c r="CDO42" s="9"/>
      <c r="CDP42" s="9"/>
      <c r="CDQ42" s="9"/>
      <c r="CDR42" s="9"/>
      <c r="CDS42" s="9"/>
      <c r="CDT42" s="9"/>
      <c r="CDU42" s="9"/>
      <c r="CDV42" s="9"/>
      <c r="CDW42" s="9"/>
      <c r="CDX42" s="9"/>
      <c r="CDY42" s="9"/>
      <c r="CDZ42" s="9"/>
      <c r="CEA42" s="9"/>
      <c r="CEB42" s="9"/>
      <c r="CEC42" s="9"/>
      <c r="CED42" s="9"/>
      <c r="CEE42" s="9"/>
      <c r="CEF42" s="9"/>
      <c r="CEG42" s="9"/>
      <c r="CEH42" s="9"/>
      <c r="CEI42" s="9"/>
      <c r="CEJ42" s="9"/>
      <c r="CEK42" s="9"/>
      <c r="CEL42" s="9"/>
      <c r="CEM42" s="9"/>
      <c r="CEN42" s="9"/>
      <c r="CEO42" s="9"/>
      <c r="CEP42" s="9"/>
      <c r="CEQ42" s="9"/>
      <c r="CER42" s="9"/>
      <c r="CES42" s="9"/>
      <c r="CET42" s="9"/>
      <c r="CEU42" s="9"/>
      <c r="CEV42" s="9"/>
      <c r="CEW42" s="9"/>
      <c r="CEX42" s="9"/>
      <c r="CEY42" s="9"/>
      <c r="CEZ42" s="9"/>
      <c r="CFA42" s="9"/>
      <c r="CFB42" s="9"/>
      <c r="CFC42" s="9"/>
      <c r="CFD42" s="9"/>
      <c r="CFE42" s="9"/>
      <c r="CFF42" s="9"/>
      <c r="CFG42" s="9"/>
      <c r="CFH42" s="9"/>
      <c r="CFI42" s="9"/>
      <c r="CFJ42" s="9"/>
      <c r="CFK42" s="9"/>
      <c r="CFL42" s="9"/>
      <c r="CFM42" s="9"/>
      <c r="CFN42" s="9"/>
      <c r="CFO42" s="9"/>
      <c r="CFP42" s="9"/>
      <c r="CFQ42" s="9"/>
      <c r="CFR42" s="9"/>
      <c r="CFS42" s="9"/>
      <c r="CFT42" s="9"/>
      <c r="CFU42" s="9"/>
      <c r="CFV42" s="9"/>
      <c r="CFW42" s="9"/>
      <c r="CFX42" s="9"/>
      <c r="CFY42" s="9"/>
      <c r="CFZ42" s="9"/>
      <c r="CGA42" s="9"/>
      <c r="CGB42" s="9"/>
      <c r="CGC42" s="9"/>
      <c r="CGD42" s="9"/>
      <c r="CGE42" s="9"/>
      <c r="CGF42" s="9"/>
      <c r="CGG42" s="9"/>
      <c r="CGH42" s="9"/>
      <c r="CGI42" s="9"/>
      <c r="CGJ42" s="9"/>
      <c r="CGK42" s="9"/>
      <c r="CGL42" s="9"/>
      <c r="CGM42" s="9"/>
      <c r="CGN42" s="9"/>
      <c r="CGO42" s="9"/>
      <c r="CGP42" s="9"/>
      <c r="CGQ42" s="9"/>
      <c r="CGR42" s="9"/>
      <c r="CGS42" s="9"/>
      <c r="CGT42" s="9"/>
      <c r="CGU42" s="9"/>
      <c r="CGV42" s="9"/>
      <c r="CGW42" s="9"/>
      <c r="CGX42" s="9"/>
      <c r="CGY42" s="9"/>
      <c r="CGZ42" s="9"/>
      <c r="CHA42" s="9"/>
      <c r="CHB42" s="9"/>
      <c r="CHC42" s="9"/>
      <c r="CHD42" s="9"/>
      <c r="CHE42" s="9"/>
      <c r="CHF42" s="9"/>
      <c r="CHG42" s="9"/>
      <c r="CHH42" s="9"/>
      <c r="CHI42" s="9"/>
      <c r="CHJ42" s="9"/>
      <c r="CHK42" s="9"/>
      <c r="CHL42" s="9"/>
      <c r="CHM42" s="9"/>
      <c r="CHN42" s="9"/>
      <c r="CHO42" s="9"/>
      <c r="CHP42" s="9"/>
      <c r="CHQ42" s="9"/>
      <c r="CHR42" s="9"/>
      <c r="CHS42" s="9"/>
      <c r="CHT42" s="9"/>
      <c r="CHU42" s="9"/>
      <c r="CHV42" s="9"/>
      <c r="CHW42" s="9"/>
      <c r="CHX42" s="9"/>
      <c r="CHY42" s="9"/>
      <c r="CHZ42" s="9"/>
      <c r="CIA42" s="9"/>
      <c r="CIB42" s="9"/>
      <c r="CIC42" s="9"/>
      <c r="CID42" s="9"/>
      <c r="CIE42" s="9"/>
      <c r="CIF42" s="9"/>
      <c r="CIG42" s="9"/>
      <c r="CIH42" s="9"/>
      <c r="CII42" s="9"/>
      <c r="CIJ42" s="9"/>
      <c r="CIK42" s="9"/>
      <c r="CIL42" s="9"/>
      <c r="CIM42" s="9"/>
      <c r="CIN42" s="9"/>
      <c r="CIO42" s="9"/>
      <c r="CIP42" s="9"/>
      <c r="CIQ42" s="9"/>
      <c r="CIR42" s="9"/>
      <c r="CIS42" s="9"/>
      <c r="CIT42" s="9"/>
      <c r="CIU42" s="9"/>
      <c r="CIV42" s="9"/>
      <c r="CIW42" s="9"/>
      <c r="CIX42" s="9"/>
      <c r="CIY42" s="9"/>
      <c r="CIZ42" s="9"/>
      <c r="CJA42" s="9"/>
      <c r="CJB42" s="9"/>
      <c r="CJC42" s="9"/>
      <c r="CJD42" s="9"/>
      <c r="CJE42" s="9"/>
      <c r="CJF42" s="9"/>
      <c r="CJG42" s="9"/>
      <c r="CJH42" s="9"/>
      <c r="CJI42" s="9"/>
      <c r="CJJ42" s="9"/>
      <c r="CJK42" s="9"/>
      <c r="CJL42" s="9"/>
      <c r="CJM42" s="9"/>
      <c r="CJN42" s="9"/>
      <c r="CJO42" s="9"/>
      <c r="CJP42" s="9"/>
      <c r="CJQ42" s="9"/>
      <c r="CJR42" s="9"/>
      <c r="CJS42" s="9"/>
      <c r="CJT42" s="9"/>
      <c r="CJU42" s="9"/>
      <c r="CJV42" s="9"/>
      <c r="CJW42" s="9"/>
      <c r="CJX42" s="9"/>
      <c r="CJY42" s="9"/>
      <c r="CJZ42" s="9"/>
      <c r="CKA42" s="9"/>
      <c r="CKB42" s="9"/>
      <c r="CKC42" s="9"/>
      <c r="CKD42" s="9"/>
      <c r="CKE42" s="9"/>
      <c r="CKF42" s="9"/>
      <c r="CKG42" s="9"/>
      <c r="CKH42" s="9"/>
      <c r="CKI42" s="9"/>
      <c r="CKJ42" s="9"/>
      <c r="CKK42" s="9"/>
      <c r="CKL42" s="9"/>
      <c r="CKM42" s="9"/>
      <c r="CKN42" s="9"/>
      <c r="CKO42" s="9"/>
      <c r="CKP42" s="9"/>
      <c r="CKQ42" s="9"/>
      <c r="CKR42" s="9"/>
      <c r="CKS42" s="9"/>
      <c r="CKT42" s="9"/>
      <c r="CKU42" s="9"/>
      <c r="CKV42" s="9"/>
      <c r="CKW42" s="9"/>
      <c r="CKX42" s="9"/>
      <c r="CKY42" s="9"/>
      <c r="CKZ42" s="9"/>
      <c r="CLA42" s="9"/>
      <c r="CLB42" s="9"/>
      <c r="CLC42" s="9"/>
      <c r="CLD42" s="9"/>
      <c r="CLE42" s="9"/>
      <c r="CLF42" s="9"/>
      <c r="CLG42" s="9"/>
      <c r="CLH42" s="9"/>
      <c r="CLI42" s="9"/>
      <c r="CLJ42" s="9"/>
      <c r="CLK42" s="9"/>
      <c r="CLL42" s="9"/>
      <c r="CLM42" s="9"/>
      <c r="CLN42" s="9"/>
      <c r="CLO42" s="9"/>
      <c r="CLP42" s="9"/>
      <c r="CLQ42" s="9"/>
      <c r="CLR42" s="9"/>
      <c r="CLS42" s="9"/>
      <c r="CLT42" s="9"/>
      <c r="CLU42" s="9"/>
      <c r="CLV42" s="9"/>
      <c r="CLW42" s="9"/>
      <c r="CLX42" s="9"/>
      <c r="CLY42" s="9"/>
      <c r="CLZ42" s="9"/>
      <c r="CMA42" s="9"/>
      <c r="CMB42" s="9"/>
      <c r="CMC42" s="9"/>
      <c r="CMD42" s="9"/>
      <c r="CME42" s="9"/>
      <c r="CMF42" s="9"/>
      <c r="CMG42" s="9"/>
      <c r="CMH42" s="9"/>
      <c r="CMI42" s="9"/>
      <c r="CMJ42" s="9"/>
      <c r="CMK42" s="9"/>
      <c r="CML42" s="9"/>
      <c r="CMM42" s="9"/>
      <c r="CMN42" s="9"/>
      <c r="CMO42" s="9"/>
      <c r="CMP42" s="9"/>
      <c r="CMQ42" s="9"/>
      <c r="CMR42" s="9"/>
      <c r="CMS42" s="9"/>
      <c r="CMT42" s="9"/>
      <c r="CMU42" s="9"/>
      <c r="CMV42" s="9"/>
      <c r="CMW42" s="9"/>
      <c r="CMX42" s="9"/>
      <c r="CMY42" s="9"/>
      <c r="CMZ42" s="9"/>
      <c r="CNA42" s="9"/>
      <c r="CNB42" s="9"/>
      <c r="CNC42" s="9"/>
      <c r="CND42" s="9"/>
      <c r="CNE42" s="9"/>
      <c r="CNF42" s="9"/>
      <c r="CNG42" s="9"/>
      <c r="CNH42" s="9"/>
      <c r="CNI42" s="9"/>
      <c r="CNJ42" s="9"/>
      <c r="CNK42" s="9"/>
      <c r="CNL42" s="9"/>
      <c r="CNM42" s="9"/>
      <c r="CNN42" s="9"/>
      <c r="CNO42" s="9"/>
      <c r="CNP42" s="9"/>
      <c r="CNQ42" s="9"/>
      <c r="CNR42" s="9"/>
      <c r="CNS42" s="9"/>
      <c r="CNT42" s="9"/>
      <c r="CNU42" s="9"/>
      <c r="CNV42" s="9"/>
      <c r="CNW42" s="9"/>
      <c r="CNX42" s="9"/>
      <c r="CNY42" s="9"/>
      <c r="CNZ42" s="9"/>
      <c r="COA42" s="9"/>
      <c r="COB42" s="9"/>
      <c r="COC42" s="9"/>
      <c r="COD42" s="9"/>
      <c r="COE42" s="9"/>
      <c r="COF42" s="9"/>
      <c r="COG42" s="9"/>
      <c r="COH42" s="9"/>
      <c r="COI42" s="9"/>
      <c r="COJ42" s="9"/>
      <c r="COK42" s="9"/>
      <c r="COL42" s="9"/>
      <c r="COM42" s="9"/>
      <c r="CON42" s="9"/>
      <c r="COO42" s="9"/>
      <c r="COP42" s="9"/>
      <c r="COQ42" s="9"/>
      <c r="COR42" s="9"/>
      <c r="COS42" s="9"/>
      <c r="COT42" s="9"/>
      <c r="COU42" s="9"/>
      <c r="COV42" s="9"/>
      <c r="COW42" s="9"/>
      <c r="COX42" s="9"/>
      <c r="COY42" s="9"/>
      <c r="COZ42" s="9"/>
      <c r="CPA42" s="9"/>
      <c r="CPB42" s="9"/>
      <c r="CPC42" s="9"/>
      <c r="CPD42" s="9"/>
      <c r="CPE42" s="9"/>
      <c r="CPF42" s="9"/>
      <c r="CPG42" s="9"/>
      <c r="CPH42" s="9"/>
      <c r="CPI42" s="9"/>
      <c r="CPJ42" s="9"/>
      <c r="CPK42" s="9"/>
      <c r="CPL42" s="9"/>
      <c r="CPM42" s="9"/>
      <c r="CPN42" s="9"/>
      <c r="CPO42" s="9"/>
      <c r="CPP42" s="9"/>
      <c r="CPQ42" s="9"/>
      <c r="CPR42" s="9"/>
      <c r="CPS42" s="9"/>
      <c r="CPT42" s="9"/>
      <c r="CPU42" s="9"/>
      <c r="CPV42" s="9"/>
      <c r="CPW42" s="9"/>
      <c r="CPX42" s="9"/>
      <c r="CPY42" s="9"/>
      <c r="CPZ42" s="9"/>
      <c r="CQA42" s="9"/>
      <c r="CQB42" s="9"/>
      <c r="CQC42" s="9"/>
      <c r="CQD42" s="9"/>
      <c r="CQE42" s="9"/>
      <c r="CQF42" s="9"/>
      <c r="CQG42" s="9"/>
      <c r="CQH42" s="9"/>
      <c r="CQI42" s="9"/>
      <c r="CQJ42" s="9"/>
      <c r="CQK42" s="9"/>
      <c r="CQL42" s="9"/>
      <c r="CQM42" s="9"/>
      <c r="CQN42" s="9"/>
      <c r="CQO42" s="9"/>
      <c r="CQP42" s="9"/>
      <c r="CQQ42" s="9"/>
      <c r="CQR42" s="9"/>
      <c r="CQS42" s="9"/>
      <c r="CQT42" s="9"/>
      <c r="CQU42" s="9"/>
      <c r="CQV42" s="9"/>
      <c r="CQW42" s="9"/>
      <c r="CQX42" s="9"/>
      <c r="CQY42" s="9"/>
      <c r="CQZ42" s="9"/>
      <c r="CRA42" s="9"/>
      <c r="CRB42" s="9"/>
      <c r="CRC42" s="9"/>
      <c r="CRD42" s="9"/>
      <c r="CRE42" s="9"/>
      <c r="CRF42" s="9"/>
      <c r="CRG42" s="9"/>
      <c r="CRH42" s="9"/>
      <c r="CRI42" s="9"/>
      <c r="CRJ42" s="9"/>
      <c r="CRK42" s="9"/>
      <c r="CRL42" s="9"/>
      <c r="CRM42" s="9"/>
      <c r="CRN42" s="9"/>
      <c r="CRO42" s="9"/>
      <c r="CRP42" s="9"/>
      <c r="CRQ42" s="9"/>
      <c r="CRR42" s="9"/>
      <c r="CRS42" s="9"/>
      <c r="CRT42" s="9"/>
      <c r="CRU42" s="9"/>
      <c r="CRV42" s="9"/>
      <c r="CRW42" s="9"/>
      <c r="CRX42" s="9"/>
      <c r="CRY42" s="9"/>
      <c r="CRZ42" s="9"/>
      <c r="CSA42" s="9"/>
      <c r="CSB42" s="9"/>
      <c r="CSC42" s="9"/>
      <c r="CSD42" s="9"/>
      <c r="CSE42" s="9"/>
      <c r="CSF42" s="9"/>
      <c r="CSG42" s="9"/>
      <c r="CSH42" s="9"/>
      <c r="CSI42" s="9"/>
      <c r="CSJ42" s="9"/>
      <c r="CSK42" s="9"/>
      <c r="CSL42" s="9"/>
      <c r="CSM42" s="9"/>
      <c r="CSN42" s="9"/>
      <c r="CSO42" s="9"/>
      <c r="CSP42" s="9"/>
      <c r="CSQ42" s="9"/>
      <c r="CSR42" s="9"/>
      <c r="CSS42" s="9"/>
      <c r="CST42" s="9"/>
      <c r="CSU42" s="9"/>
      <c r="CSV42" s="9"/>
      <c r="CSW42" s="9"/>
      <c r="CSX42" s="9"/>
      <c r="CSY42" s="9"/>
      <c r="CSZ42" s="9"/>
      <c r="CTA42" s="9"/>
      <c r="CTB42" s="9"/>
      <c r="CTC42" s="9"/>
      <c r="CTD42" s="9"/>
      <c r="CTE42" s="9"/>
      <c r="CTF42" s="9"/>
      <c r="CTG42" s="9"/>
      <c r="CTH42" s="9"/>
      <c r="CTI42" s="9"/>
      <c r="CTJ42" s="9"/>
      <c r="CTK42" s="9"/>
      <c r="CTL42" s="9"/>
      <c r="CTM42" s="9"/>
      <c r="CTN42" s="9"/>
      <c r="CTO42" s="9"/>
      <c r="CTP42" s="9"/>
      <c r="CTQ42" s="9"/>
      <c r="CTR42" s="9"/>
      <c r="CTS42" s="9"/>
      <c r="CTT42" s="9"/>
      <c r="CTU42" s="9"/>
      <c r="CTV42" s="9"/>
      <c r="CTW42" s="9"/>
      <c r="CTX42" s="9"/>
      <c r="CTY42" s="9"/>
      <c r="CTZ42" s="9"/>
      <c r="CUA42" s="9"/>
      <c r="CUB42" s="9"/>
      <c r="CUC42" s="9"/>
      <c r="CUD42" s="9"/>
      <c r="CUE42" s="9"/>
      <c r="CUF42" s="9"/>
      <c r="CUG42" s="9"/>
      <c r="CUH42" s="9"/>
      <c r="CUI42" s="9"/>
      <c r="CUJ42" s="9"/>
      <c r="CUK42" s="9"/>
      <c r="CUL42" s="9"/>
      <c r="CUM42" s="9"/>
      <c r="CUN42" s="9"/>
      <c r="CUO42" s="9"/>
      <c r="CUP42" s="9"/>
      <c r="CUQ42" s="9"/>
      <c r="CUR42" s="9"/>
      <c r="CUS42" s="9"/>
      <c r="CUT42" s="9"/>
      <c r="CUU42" s="9"/>
      <c r="CUV42" s="9"/>
      <c r="CUW42" s="9"/>
      <c r="CUX42" s="9"/>
      <c r="CUY42" s="9"/>
      <c r="CUZ42" s="9"/>
      <c r="CVA42" s="9"/>
      <c r="CVB42" s="9"/>
      <c r="CVC42" s="9"/>
      <c r="CVD42" s="9"/>
      <c r="CVE42" s="9"/>
      <c r="CVF42" s="9"/>
      <c r="CVG42" s="9"/>
      <c r="CVH42" s="9"/>
      <c r="CVI42" s="9"/>
      <c r="CVJ42" s="9"/>
      <c r="CVK42" s="9"/>
      <c r="CVL42" s="9"/>
      <c r="CVM42" s="9"/>
      <c r="CVN42" s="9"/>
      <c r="CVO42" s="9"/>
      <c r="CVP42" s="9"/>
      <c r="CVQ42" s="9"/>
      <c r="CVR42" s="9"/>
      <c r="CVS42" s="9"/>
      <c r="CVT42" s="9"/>
      <c r="CVU42" s="9"/>
      <c r="CVV42" s="9"/>
      <c r="CVW42" s="9"/>
      <c r="CVX42" s="9"/>
      <c r="CVY42" s="9"/>
      <c r="CVZ42" s="9"/>
      <c r="CWA42" s="9"/>
      <c r="CWB42" s="9"/>
      <c r="CWC42" s="9"/>
      <c r="CWD42" s="9"/>
      <c r="CWE42" s="9"/>
      <c r="CWF42" s="9"/>
      <c r="CWG42" s="9"/>
      <c r="CWH42" s="9"/>
      <c r="CWI42" s="9"/>
      <c r="CWJ42" s="9"/>
      <c r="CWK42" s="9"/>
      <c r="CWL42" s="9"/>
      <c r="CWM42" s="9"/>
      <c r="CWN42" s="9"/>
      <c r="CWO42" s="9"/>
      <c r="CWP42" s="9"/>
      <c r="CWQ42" s="9"/>
      <c r="CWR42" s="9"/>
      <c r="CWS42" s="9"/>
      <c r="CWT42" s="9"/>
      <c r="CWU42" s="9"/>
      <c r="CWV42" s="9"/>
      <c r="CWW42" s="9"/>
      <c r="CWX42" s="9"/>
      <c r="CWY42" s="9"/>
      <c r="CWZ42" s="9"/>
      <c r="CXA42" s="9"/>
      <c r="CXB42" s="9"/>
      <c r="CXC42" s="9"/>
      <c r="CXD42" s="9"/>
      <c r="CXE42" s="9"/>
      <c r="CXF42" s="9"/>
      <c r="CXG42" s="9"/>
      <c r="CXH42" s="9"/>
      <c r="CXI42" s="9"/>
      <c r="CXJ42" s="9"/>
      <c r="CXK42" s="9"/>
      <c r="CXL42" s="9"/>
      <c r="CXM42" s="9"/>
      <c r="CXN42" s="9"/>
      <c r="CXO42" s="9"/>
      <c r="CXP42" s="9"/>
      <c r="CXQ42" s="9"/>
      <c r="CXR42" s="9"/>
      <c r="CXS42" s="9"/>
      <c r="CXT42" s="9"/>
      <c r="CXU42" s="9"/>
      <c r="CXV42" s="9"/>
      <c r="CXW42" s="9"/>
      <c r="CXX42" s="9"/>
      <c r="CXY42" s="9"/>
      <c r="CXZ42" s="9"/>
      <c r="CYA42" s="9"/>
      <c r="CYB42" s="9"/>
      <c r="CYC42" s="9"/>
      <c r="CYD42" s="9"/>
      <c r="CYE42" s="9"/>
      <c r="CYF42" s="9"/>
      <c r="CYG42" s="9"/>
      <c r="CYH42" s="9"/>
      <c r="CYI42" s="9"/>
      <c r="CYJ42" s="9"/>
      <c r="CYK42" s="9"/>
      <c r="CYL42" s="9"/>
      <c r="CYM42" s="9"/>
      <c r="CYN42" s="9"/>
      <c r="CYO42" s="9"/>
      <c r="CYP42" s="9"/>
      <c r="CYQ42" s="9"/>
      <c r="CYR42" s="9"/>
      <c r="CYS42" s="9"/>
      <c r="CYT42" s="9"/>
      <c r="CYU42" s="9"/>
      <c r="CYV42" s="9"/>
      <c r="CYW42" s="9"/>
      <c r="CYX42" s="9"/>
      <c r="CYY42" s="9"/>
      <c r="CYZ42" s="9"/>
      <c r="CZA42" s="9"/>
      <c r="CZB42" s="9"/>
      <c r="CZC42" s="9"/>
      <c r="CZD42" s="9"/>
      <c r="CZE42" s="9"/>
      <c r="CZF42" s="9"/>
      <c r="CZG42" s="9"/>
      <c r="CZH42" s="9"/>
      <c r="CZI42" s="9"/>
      <c r="CZJ42" s="9"/>
      <c r="CZK42" s="9"/>
      <c r="CZL42" s="9"/>
      <c r="CZM42" s="9"/>
      <c r="CZN42" s="9"/>
      <c r="CZO42" s="9"/>
      <c r="CZP42" s="9"/>
      <c r="CZQ42" s="9"/>
      <c r="CZR42" s="9"/>
      <c r="CZS42" s="9"/>
      <c r="CZT42" s="9"/>
      <c r="CZU42" s="9"/>
      <c r="CZV42" s="9"/>
      <c r="CZW42" s="9"/>
      <c r="CZX42" s="9"/>
      <c r="CZY42" s="9"/>
      <c r="CZZ42" s="9"/>
      <c r="DAA42" s="9"/>
      <c r="DAB42" s="9"/>
      <c r="DAC42" s="9"/>
      <c r="DAD42" s="9"/>
      <c r="DAE42" s="9"/>
      <c r="DAF42" s="9"/>
      <c r="DAG42" s="9"/>
      <c r="DAH42" s="9"/>
      <c r="DAI42" s="9"/>
      <c r="DAJ42" s="9"/>
      <c r="DAK42" s="9"/>
      <c r="DAL42" s="9"/>
      <c r="DAM42" s="9"/>
      <c r="DAN42" s="9"/>
      <c r="DAO42" s="9"/>
      <c r="DAP42" s="9"/>
      <c r="DAQ42" s="9"/>
      <c r="DAR42" s="9"/>
      <c r="DAS42" s="9"/>
      <c r="DAT42" s="9"/>
      <c r="DAU42" s="9"/>
      <c r="DAV42" s="9"/>
      <c r="DAW42" s="9"/>
      <c r="DAX42" s="9"/>
      <c r="DAY42" s="9"/>
      <c r="DAZ42" s="9"/>
      <c r="DBA42" s="9"/>
      <c r="DBB42" s="9"/>
      <c r="DBC42" s="9"/>
      <c r="DBD42" s="9"/>
      <c r="DBE42" s="9"/>
      <c r="DBF42" s="9"/>
      <c r="DBG42" s="9"/>
      <c r="DBH42" s="9"/>
      <c r="DBI42" s="9"/>
      <c r="DBJ42" s="9"/>
      <c r="DBK42" s="9"/>
      <c r="DBL42" s="9"/>
      <c r="DBM42" s="9"/>
      <c r="DBN42" s="9"/>
      <c r="DBO42" s="9"/>
      <c r="DBP42" s="9"/>
      <c r="DBQ42" s="9"/>
      <c r="DBR42" s="9"/>
      <c r="DBS42" s="9"/>
      <c r="DBT42" s="9"/>
      <c r="DBU42" s="9"/>
      <c r="DBV42" s="9"/>
      <c r="DBW42" s="9"/>
      <c r="DBX42" s="9"/>
      <c r="DBY42" s="9"/>
      <c r="DBZ42" s="9"/>
      <c r="DCA42" s="9"/>
      <c r="DCB42" s="9"/>
      <c r="DCC42" s="9"/>
      <c r="DCD42" s="9"/>
      <c r="DCE42" s="9"/>
      <c r="DCF42" s="9"/>
      <c r="DCG42" s="9"/>
      <c r="DCH42" s="9"/>
      <c r="DCI42" s="9"/>
      <c r="DCJ42" s="9"/>
      <c r="DCK42" s="9"/>
      <c r="DCL42" s="9"/>
      <c r="DCM42" s="9"/>
      <c r="DCN42" s="9"/>
      <c r="DCO42" s="9"/>
      <c r="DCP42" s="9"/>
      <c r="DCQ42" s="9"/>
      <c r="DCR42" s="9"/>
      <c r="DCS42" s="9"/>
      <c r="DCT42" s="9"/>
      <c r="DCU42" s="9"/>
      <c r="DCV42" s="9"/>
      <c r="DCW42" s="9"/>
      <c r="DCX42" s="9"/>
      <c r="DCY42" s="9"/>
      <c r="DCZ42" s="9"/>
      <c r="DDA42" s="9"/>
      <c r="DDB42" s="9"/>
      <c r="DDC42" s="9"/>
      <c r="DDD42" s="9"/>
      <c r="DDE42" s="9"/>
      <c r="DDF42" s="9"/>
      <c r="DDG42" s="9"/>
      <c r="DDH42" s="9"/>
      <c r="DDI42" s="9"/>
      <c r="DDJ42" s="9"/>
      <c r="DDK42" s="9"/>
      <c r="DDL42" s="9"/>
      <c r="DDM42" s="9"/>
      <c r="DDN42" s="9"/>
      <c r="DDO42" s="9"/>
      <c r="DDP42" s="9"/>
      <c r="DDQ42" s="9"/>
      <c r="DDR42" s="9"/>
      <c r="DDS42" s="9"/>
      <c r="DDT42" s="9"/>
      <c r="DDU42" s="9"/>
      <c r="DDV42" s="9"/>
      <c r="DDW42" s="9"/>
      <c r="DDX42" s="9"/>
      <c r="DDY42" s="9"/>
      <c r="DDZ42" s="9"/>
      <c r="DEA42" s="9"/>
      <c r="DEB42" s="9"/>
      <c r="DEC42" s="9"/>
      <c r="DED42" s="9"/>
      <c r="DEE42" s="9"/>
      <c r="DEF42" s="9"/>
      <c r="DEG42" s="9"/>
      <c r="DEH42" s="9"/>
      <c r="DEI42" s="9"/>
      <c r="DEJ42" s="9"/>
      <c r="DEK42" s="9"/>
      <c r="DEL42" s="9"/>
      <c r="DEM42" s="9"/>
      <c r="DEN42" s="9"/>
      <c r="DEO42" s="9"/>
      <c r="DEP42" s="9"/>
      <c r="DEQ42" s="9"/>
      <c r="DER42" s="9"/>
      <c r="DES42" s="9"/>
      <c r="DET42" s="9"/>
      <c r="DEU42" s="9"/>
      <c r="DEV42" s="9"/>
      <c r="DEW42" s="9"/>
      <c r="DEX42" s="9"/>
      <c r="DEY42" s="9"/>
      <c r="DEZ42" s="9"/>
      <c r="DFA42" s="9"/>
      <c r="DFB42" s="9"/>
      <c r="DFC42" s="9"/>
      <c r="DFD42" s="9"/>
      <c r="DFE42" s="9"/>
      <c r="DFF42" s="9"/>
      <c r="DFG42" s="9"/>
      <c r="DFH42" s="9"/>
      <c r="DFI42" s="9"/>
      <c r="DFJ42" s="9"/>
      <c r="DFK42" s="9"/>
      <c r="DFL42" s="9"/>
      <c r="DFM42" s="9"/>
      <c r="DFN42" s="9"/>
      <c r="DFO42" s="9"/>
      <c r="DFP42" s="9"/>
      <c r="DFQ42" s="9"/>
      <c r="DFR42" s="9"/>
      <c r="DFS42" s="9"/>
      <c r="DFT42" s="9"/>
      <c r="DFU42" s="9"/>
      <c r="DFV42" s="9"/>
      <c r="DFW42" s="9"/>
      <c r="DFX42" s="9"/>
      <c r="DFY42" s="9"/>
      <c r="DFZ42" s="9"/>
      <c r="DGA42" s="9"/>
      <c r="DGB42" s="9"/>
      <c r="DGC42" s="9"/>
      <c r="DGD42" s="9"/>
      <c r="DGE42" s="9"/>
      <c r="DGF42" s="9"/>
      <c r="DGG42" s="9"/>
      <c r="DGH42" s="9"/>
      <c r="DGI42" s="9"/>
      <c r="DGJ42" s="9"/>
      <c r="DGK42" s="9"/>
      <c r="DGL42" s="9"/>
      <c r="DGM42" s="9"/>
      <c r="DGN42" s="9"/>
      <c r="DGO42" s="9"/>
      <c r="DGP42" s="9"/>
      <c r="DGQ42" s="9"/>
      <c r="DGR42" s="9"/>
      <c r="DGS42" s="9"/>
      <c r="DGT42" s="9"/>
      <c r="DGU42" s="9"/>
      <c r="DGV42" s="9"/>
      <c r="DGW42" s="9"/>
      <c r="DGX42" s="9"/>
      <c r="DGY42" s="9"/>
      <c r="DGZ42" s="9"/>
      <c r="DHA42" s="9"/>
      <c r="DHB42" s="9"/>
      <c r="DHC42" s="9"/>
      <c r="DHD42" s="9"/>
      <c r="DHE42" s="9"/>
      <c r="DHF42" s="9"/>
      <c r="DHG42" s="9"/>
      <c r="DHH42" s="9"/>
      <c r="DHI42" s="9"/>
      <c r="DHJ42" s="9"/>
      <c r="DHK42" s="9"/>
      <c r="DHL42" s="9"/>
      <c r="DHM42" s="9"/>
      <c r="DHN42" s="9"/>
      <c r="DHO42" s="9"/>
      <c r="DHP42" s="9"/>
      <c r="DHQ42" s="9"/>
      <c r="DHR42" s="9"/>
      <c r="DHS42" s="9"/>
      <c r="DHT42" s="9"/>
      <c r="DHU42" s="9"/>
      <c r="DHV42" s="9"/>
      <c r="DHW42" s="9"/>
      <c r="DHX42" s="9"/>
      <c r="DHY42" s="9"/>
      <c r="DHZ42" s="9"/>
      <c r="DIA42" s="9"/>
      <c r="DIB42" s="9"/>
      <c r="DIC42" s="9"/>
      <c r="DID42" s="9"/>
      <c r="DIE42" s="9"/>
      <c r="DIF42" s="9"/>
      <c r="DIG42" s="9"/>
      <c r="DIH42" s="9"/>
      <c r="DII42" s="9"/>
      <c r="DIJ42" s="9"/>
      <c r="DIK42" s="9"/>
      <c r="DIL42" s="9"/>
      <c r="DIM42" s="9"/>
      <c r="DIN42" s="9"/>
      <c r="DIO42" s="9"/>
      <c r="DIP42" s="9"/>
      <c r="DIQ42" s="9"/>
      <c r="DIR42" s="9"/>
      <c r="DIS42" s="9"/>
      <c r="DIT42" s="9"/>
      <c r="DIU42" s="9"/>
      <c r="DIV42" s="9"/>
      <c r="DIW42" s="9"/>
      <c r="DIX42" s="9"/>
      <c r="DIY42" s="9"/>
      <c r="DIZ42" s="9"/>
      <c r="DJA42" s="9"/>
      <c r="DJB42" s="9"/>
      <c r="DJC42" s="9"/>
      <c r="DJD42" s="9"/>
      <c r="DJE42" s="9"/>
      <c r="DJF42" s="9"/>
      <c r="DJG42" s="9"/>
      <c r="DJH42" s="9"/>
      <c r="DJI42" s="9"/>
      <c r="DJJ42" s="9"/>
      <c r="DJK42" s="9"/>
      <c r="DJL42" s="9"/>
      <c r="DJM42" s="9"/>
      <c r="DJN42" s="9"/>
      <c r="DJO42" s="9"/>
      <c r="DJP42" s="9"/>
      <c r="DJQ42" s="9"/>
      <c r="DJR42" s="9"/>
      <c r="DJS42" s="9"/>
      <c r="DJT42" s="9"/>
      <c r="DJU42" s="9"/>
      <c r="DJV42" s="9"/>
      <c r="DJW42" s="9"/>
      <c r="DJX42" s="9"/>
      <c r="DJY42" s="9"/>
      <c r="DJZ42" s="9"/>
      <c r="DKA42" s="9"/>
      <c r="DKB42" s="9"/>
      <c r="DKC42" s="9"/>
      <c r="DKD42" s="9"/>
      <c r="DKE42" s="9"/>
      <c r="DKF42" s="9"/>
      <c r="DKG42" s="9"/>
      <c r="DKH42" s="9"/>
      <c r="DKI42" s="9"/>
      <c r="DKJ42" s="9"/>
      <c r="DKK42" s="9"/>
      <c r="DKL42" s="9"/>
      <c r="DKM42" s="9"/>
      <c r="DKN42" s="9"/>
      <c r="DKO42" s="9"/>
      <c r="DKP42" s="9"/>
      <c r="DKQ42" s="9"/>
      <c r="DKR42" s="9"/>
      <c r="DKS42" s="9"/>
      <c r="DKT42" s="9"/>
      <c r="DKU42" s="9"/>
      <c r="DKV42" s="9"/>
      <c r="DKW42" s="9"/>
      <c r="DKX42" s="9"/>
      <c r="DKY42" s="9"/>
      <c r="DKZ42" s="9"/>
      <c r="DLA42" s="9"/>
      <c r="DLB42" s="9"/>
      <c r="DLC42" s="9"/>
      <c r="DLD42" s="9"/>
      <c r="DLE42" s="9"/>
      <c r="DLF42" s="9"/>
      <c r="DLG42" s="9"/>
      <c r="DLH42" s="9"/>
      <c r="DLI42" s="9"/>
      <c r="DLJ42" s="9"/>
      <c r="DLK42" s="9"/>
      <c r="DLL42" s="9"/>
      <c r="DLM42" s="9"/>
      <c r="DLN42" s="9"/>
      <c r="DLO42" s="9"/>
      <c r="DLP42" s="9"/>
      <c r="DLQ42" s="9"/>
      <c r="DLR42" s="9"/>
      <c r="DLS42" s="9"/>
      <c r="DLT42" s="9"/>
      <c r="DLU42" s="9"/>
      <c r="DLV42" s="9"/>
      <c r="DLW42" s="9"/>
      <c r="DLX42" s="9"/>
      <c r="DLY42" s="9"/>
      <c r="DLZ42" s="9"/>
      <c r="DMA42" s="9"/>
      <c r="DMB42" s="9"/>
      <c r="DMC42" s="9"/>
      <c r="DMD42" s="9"/>
      <c r="DME42" s="9"/>
      <c r="DMF42" s="9"/>
      <c r="DMG42" s="9"/>
      <c r="DMH42" s="9"/>
      <c r="DMI42" s="9"/>
      <c r="DMJ42" s="9"/>
      <c r="DMK42" s="9"/>
      <c r="DML42" s="9"/>
      <c r="DMM42" s="9"/>
      <c r="DMN42" s="9"/>
      <c r="DMO42" s="9"/>
      <c r="DMP42" s="9"/>
      <c r="DMQ42" s="9"/>
      <c r="DMR42" s="9"/>
      <c r="DMS42" s="9"/>
      <c r="DMT42" s="9"/>
      <c r="DMU42" s="9"/>
      <c r="DMV42" s="9"/>
      <c r="DMW42" s="9"/>
      <c r="DMX42" s="9"/>
      <c r="DMY42" s="9"/>
      <c r="DMZ42" s="9"/>
      <c r="DNA42" s="9"/>
      <c r="DNB42" s="9"/>
      <c r="DNC42" s="9"/>
      <c r="DND42" s="9"/>
      <c r="DNE42" s="9"/>
      <c r="DNF42" s="9"/>
      <c r="DNG42" s="9"/>
      <c r="DNH42" s="9"/>
      <c r="DNI42" s="9"/>
      <c r="DNJ42" s="9"/>
      <c r="DNK42" s="9"/>
      <c r="DNL42" s="9"/>
      <c r="DNM42" s="9"/>
      <c r="DNN42" s="9"/>
      <c r="DNO42" s="9"/>
      <c r="DNP42" s="9"/>
      <c r="DNQ42" s="9"/>
      <c r="DNR42" s="9"/>
      <c r="DNS42" s="9"/>
      <c r="DNT42" s="9"/>
      <c r="DNU42" s="9"/>
      <c r="DNV42" s="9"/>
      <c r="DNW42" s="9"/>
      <c r="DNX42" s="9"/>
      <c r="DNY42" s="9"/>
      <c r="DNZ42" s="9"/>
      <c r="DOA42" s="9"/>
      <c r="DOB42" s="9"/>
      <c r="DOC42" s="9"/>
      <c r="DOD42" s="9"/>
      <c r="DOE42" s="9"/>
      <c r="DOF42" s="9"/>
      <c r="DOG42" s="9"/>
      <c r="DOH42" s="9"/>
      <c r="DOI42" s="9"/>
      <c r="DOJ42" s="9"/>
      <c r="DOK42" s="9"/>
      <c r="DOL42" s="9"/>
      <c r="DOM42" s="9"/>
      <c r="DON42" s="9"/>
      <c r="DOO42" s="9"/>
      <c r="DOP42" s="9"/>
      <c r="DOQ42" s="9"/>
      <c r="DOR42" s="9"/>
      <c r="DOS42" s="9"/>
      <c r="DOT42" s="9"/>
      <c r="DOU42" s="9"/>
      <c r="DOV42" s="9"/>
      <c r="DOW42" s="9"/>
      <c r="DOX42" s="9"/>
      <c r="DOY42" s="9"/>
      <c r="DOZ42" s="9"/>
      <c r="DPA42" s="9"/>
      <c r="DPB42" s="9"/>
      <c r="DPC42" s="9"/>
      <c r="DPD42" s="9"/>
      <c r="DPE42" s="9"/>
      <c r="DPF42" s="9"/>
      <c r="DPG42" s="9"/>
      <c r="DPH42" s="9"/>
      <c r="DPI42" s="9"/>
      <c r="DPJ42" s="9"/>
      <c r="DPK42" s="9"/>
      <c r="DPL42" s="9"/>
      <c r="DPM42" s="9"/>
      <c r="DPN42" s="9"/>
      <c r="DPO42" s="9"/>
      <c r="DPP42" s="9"/>
      <c r="DPQ42" s="9"/>
      <c r="DPR42" s="9"/>
      <c r="DPS42" s="9"/>
      <c r="DPT42" s="9"/>
      <c r="DPU42" s="9"/>
      <c r="DPV42" s="9"/>
      <c r="DPW42" s="9"/>
      <c r="DPX42" s="9"/>
      <c r="DPY42" s="9"/>
      <c r="DPZ42" s="9"/>
      <c r="DQA42" s="9"/>
      <c r="DQB42" s="9"/>
      <c r="DQC42" s="9"/>
      <c r="DQD42" s="9"/>
      <c r="DQE42" s="9"/>
      <c r="DQF42" s="9"/>
      <c r="DQG42" s="9"/>
      <c r="DQH42" s="9"/>
      <c r="DQI42" s="9"/>
      <c r="DQJ42" s="9"/>
      <c r="DQK42" s="9"/>
      <c r="DQL42" s="9"/>
      <c r="DQM42" s="9"/>
      <c r="DQN42" s="9"/>
      <c r="DQO42" s="9"/>
      <c r="DQP42" s="9"/>
      <c r="DQQ42" s="9"/>
      <c r="DQR42" s="9"/>
      <c r="DQS42" s="9"/>
      <c r="DQT42" s="9"/>
      <c r="DQU42" s="9"/>
      <c r="DQV42" s="9"/>
      <c r="DQW42" s="9"/>
      <c r="DQX42" s="9"/>
      <c r="DQY42" s="9"/>
      <c r="DQZ42" s="9"/>
      <c r="DRA42" s="9"/>
      <c r="DRB42" s="9"/>
      <c r="DRC42" s="9"/>
      <c r="DRD42" s="9"/>
      <c r="DRE42" s="9"/>
      <c r="DRF42" s="9"/>
      <c r="DRG42" s="9"/>
      <c r="DRH42" s="9"/>
      <c r="DRI42" s="9"/>
      <c r="DRJ42" s="9"/>
      <c r="DRK42" s="9"/>
      <c r="DRL42" s="9"/>
      <c r="DRM42" s="9"/>
      <c r="DRN42" s="9"/>
      <c r="DRO42" s="9"/>
      <c r="DRP42" s="9"/>
      <c r="DRQ42" s="9"/>
      <c r="DRR42" s="9"/>
      <c r="DRS42" s="9"/>
      <c r="DRT42" s="9"/>
      <c r="DRU42" s="9"/>
      <c r="DRV42" s="9"/>
      <c r="DRW42" s="9"/>
      <c r="DRX42" s="9"/>
      <c r="DRY42" s="9"/>
      <c r="DRZ42" s="9"/>
      <c r="DSA42" s="9"/>
      <c r="DSB42" s="9"/>
      <c r="DSC42" s="9"/>
      <c r="DSD42" s="9"/>
      <c r="DSE42" s="9"/>
      <c r="DSF42" s="9"/>
      <c r="DSG42" s="9"/>
      <c r="DSH42" s="9"/>
      <c r="DSI42" s="9"/>
      <c r="DSJ42" s="9"/>
      <c r="DSK42" s="9"/>
      <c r="DSL42" s="9"/>
      <c r="DSM42" s="9"/>
      <c r="DSN42" s="9"/>
      <c r="DSO42" s="9"/>
      <c r="DSP42" s="9"/>
      <c r="DSQ42" s="9"/>
      <c r="DSR42" s="9"/>
      <c r="DSS42" s="9"/>
      <c r="DST42" s="9"/>
      <c r="DSU42" s="9"/>
      <c r="DSV42" s="9"/>
      <c r="DSW42" s="9"/>
      <c r="DSX42" s="9"/>
      <c r="DSY42" s="9"/>
      <c r="DSZ42" s="9"/>
      <c r="DTA42" s="9"/>
      <c r="DTB42" s="9"/>
      <c r="DTC42" s="9"/>
      <c r="DTD42" s="9"/>
      <c r="DTE42" s="9"/>
      <c r="DTF42" s="9"/>
      <c r="DTG42" s="9"/>
      <c r="DTH42" s="9"/>
      <c r="DTI42" s="9"/>
      <c r="DTJ42" s="9"/>
      <c r="DTK42" s="9"/>
      <c r="DTL42" s="9"/>
      <c r="DTM42" s="9"/>
      <c r="DTN42" s="9"/>
      <c r="DTO42" s="9"/>
      <c r="DTP42" s="9"/>
      <c r="DTQ42" s="9"/>
      <c r="DTR42" s="9"/>
      <c r="DTS42" s="9"/>
      <c r="DTT42" s="9"/>
      <c r="DTU42" s="9"/>
      <c r="DTV42" s="9"/>
      <c r="DTW42" s="9"/>
      <c r="DTX42" s="9"/>
      <c r="DTY42" s="9"/>
      <c r="DTZ42" s="9"/>
      <c r="DUA42" s="9"/>
      <c r="DUB42" s="9"/>
      <c r="DUC42" s="9"/>
      <c r="DUD42" s="9"/>
      <c r="DUE42" s="9"/>
      <c r="DUF42" s="9"/>
      <c r="DUG42" s="9"/>
      <c r="DUH42" s="9"/>
      <c r="DUI42" s="9"/>
      <c r="DUJ42" s="9"/>
      <c r="DUK42" s="9"/>
      <c r="DUL42" s="9"/>
      <c r="DUM42" s="9"/>
      <c r="DUN42" s="9"/>
      <c r="DUO42" s="9"/>
      <c r="DUP42" s="9"/>
      <c r="DUQ42" s="9"/>
      <c r="DUR42" s="9"/>
      <c r="DUS42" s="9"/>
      <c r="DUT42" s="9"/>
      <c r="DUU42" s="9"/>
      <c r="DUV42" s="9"/>
      <c r="DUW42" s="9"/>
      <c r="DUX42" s="9"/>
      <c r="DUY42" s="9"/>
      <c r="DUZ42" s="9"/>
      <c r="DVA42" s="9"/>
      <c r="DVB42" s="9"/>
      <c r="DVC42" s="9"/>
      <c r="DVD42" s="9"/>
      <c r="DVE42" s="9"/>
      <c r="DVF42" s="9"/>
      <c r="DVG42" s="9"/>
      <c r="DVH42" s="9"/>
      <c r="DVI42" s="9"/>
      <c r="DVJ42" s="9"/>
      <c r="DVK42" s="9"/>
      <c r="DVL42" s="9"/>
      <c r="DVM42" s="9"/>
      <c r="DVN42" s="9"/>
      <c r="DVO42" s="9"/>
      <c r="DVP42" s="9"/>
      <c r="DVQ42" s="9"/>
      <c r="DVR42" s="9"/>
      <c r="DVS42" s="9"/>
      <c r="DVT42" s="9"/>
      <c r="DVU42" s="9"/>
      <c r="DVV42" s="9"/>
      <c r="DVW42" s="9"/>
      <c r="DVX42" s="9"/>
      <c r="DVY42" s="9"/>
      <c r="DVZ42" s="9"/>
      <c r="DWA42" s="9"/>
      <c r="DWB42" s="9"/>
      <c r="DWC42" s="9"/>
      <c r="DWD42" s="9"/>
      <c r="DWE42" s="9"/>
      <c r="DWF42" s="9"/>
      <c r="DWG42" s="9"/>
      <c r="DWH42" s="9"/>
      <c r="DWI42" s="9"/>
      <c r="DWJ42" s="9"/>
      <c r="DWK42" s="9"/>
      <c r="DWL42" s="9"/>
      <c r="DWM42" s="9"/>
      <c r="DWN42" s="9"/>
      <c r="DWO42" s="9"/>
      <c r="DWP42" s="9"/>
      <c r="DWQ42" s="9"/>
      <c r="DWR42" s="9"/>
      <c r="DWS42" s="9"/>
      <c r="DWT42" s="9"/>
      <c r="DWU42" s="9"/>
      <c r="DWV42" s="9"/>
      <c r="DWW42" s="9"/>
      <c r="DWX42" s="9"/>
      <c r="DWY42" s="9"/>
      <c r="DWZ42" s="9"/>
      <c r="DXA42" s="9"/>
      <c r="DXB42" s="9"/>
      <c r="DXC42" s="9"/>
      <c r="DXD42" s="9"/>
      <c r="DXE42" s="9"/>
      <c r="DXF42" s="9"/>
      <c r="DXG42" s="9"/>
      <c r="DXH42" s="9"/>
      <c r="DXI42" s="9"/>
      <c r="DXJ42" s="9"/>
      <c r="DXK42" s="9"/>
      <c r="DXL42" s="9"/>
      <c r="DXM42" s="9"/>
      <c r="DXN42" s="9"/>
      <c r="DXO42" s="9"/>
      <c r="DXP42" s="9"/>
      <c r="DXQ42" s="9"/>
      <c r="DXR42" s="9"/>
      <c r="DXS42" s="9"/>
      <c r="DXT42" s="9"/>
      <c r="DXU42" s="9"/>
      <c r="DXV42" s="9"/>
      <c r="DXW42" s="9"/>
      <c r="DXX42" s="9"/>
      <c r="DXY42" s="9"/>
      <c r="DXZ42" s="9"/>
      <c r="DYA42" s="9"/>
      <c r="DYB42" s="9"/>
      <c r="DYC42" s="9"/>
      <c r="DYD42" s="9"/>
      <c r="DYE42" s="9"/>
      <c r="DYF42" s="9"/>
      <c r="DYG42" s="9"/>
      <c r="DYH42" s="9"/>
      <c r="DYI42" s="9"/>
      <c r="DYJ42" s="9"/>
      <c r="DYK42" s="9"/>
      <c r="DYL42" s="9"/>
      <c r="DYM42" s="9"/>
      <c r="DYN42" s="9"/>
      <c r="DYO42" s="9"/>
      <c r="DYP42" s="9"/>
      <c r="DYQ42" s="9"/>
      <c r="DYR42" s="9"/>
      <c r="DYS42" s="9"/>
      <c r="DYT42" s="9"/>
      <c r="DYU42" s="9"/>
      <c r="DYV42" s="9"/>
      <c r="DYW42" s="9"/>
      <c r="DYX42" s="9"/>
      <c r="DYY42" s="9"/>
      <c r="DYZ42" s="9"/>
      <c r="DZA42" s="9"/>
      <c r="DZB42" s="9"/>
      <c r="DZC42" s="9"/>
      <c r="DZD42" s="9"/>
      <c r="DZE42" s="9"/>
      <c r="DZF42" s="9"/>
      <c r="DZG42" s="9"/>
      <c r="DZH42" s="9"/>
      <c r="DZI42" s="9"/>
      <c r="DZJ42" s="9"/>
      <c r="DZK42" s="9"/>
      <c r="DZL42" s="9"/>
      <c r="DZM42" s="9"/>
      <c r="DZN42" s="9"/>
      <c r="DZO42" s="9"/>
      <c r="DZP42" s="9"/>
      <c r="DZQ42" s="9"/>
      <c r="DZR42" s="9"/>
      <c r="DZS42" s="9"/>
      <c r="DZT42" s="9"/>
      <c r="DZU42" s="9"/>
      <c r="DZV42" s="9"/>
      <c r="DZW42" s="9"/>
      <c r="DZX42" s="9"/>
      <c r="DZY42" s="9"/>
      <c r="DZZ42" s="9"/>
      <c r="EAA42" s="9"/>
      <c r="EAB42" s="9"/>
      <c r="EAC42" s="9"/>
      <c r="EAD42" s="9"/>
      <c r="EAE42" s="9"/>
      <c r="EAF42" s="9"/>
      <c r="EAG42" s="9"/>
      <c r="EAH42" s="9"/>
      <c r="EAI42" s="9"/>
      <c r="EAJ42" s="9"/>
      <c r="EAK42" s="9"/>
      <c r="EAL42" s="9"/>
      <c r="EAM42" s="9"/>
      <c r="EAN42" s="9"/>
      <c r="EAO42" s="9"/>
      <c r="EAP42" s="9"/>
      <c r="EAQ42" s="9"/>
      <c r="EAR42" s="9"/>
      <c r="EAS42" s="9"/>
      <c r="EAT42" s="9"/>
      <c r="EAU42" s="9"/>
      <c r="EAV42" s="9"/>
      <c r="EAW42" s="9"/>
      <c r="EAX42" s="9"/>
      <c r="EAY42" s="9"/>
      <c r="EAZ42" s="9"/>
      <c r="EBA42" s="9"/>
      <c r="EBB42" s="9"/>
      <c r="EBC42" s="9"/>
      <c r="EBD42" s="9"/>
      <c r="EBE42" s="9"/>
      <c r="EBF42" s="9"/>
      <c r="EBG42" s="9"/>
      <c r="EBH42" s="9"/>
      <c r="EBI42" s="9"/>
      <c r="EBJ42" s="9"/>
      <c r="EBK42" s="9"/>
      <c r="EBL42" s="9"/>
      <c r="EBM42" s="9"/>
      <c r="EBN42" s="9"/>
      <c r="EBO42" s="9"/>
      <c r="EBP42" s="9"/>
      <c r="EBQ42" s="9"/>
      <c r="EBR42" s="9"/>
      <c r="EBS42" s="9"/>
      <c r="EBT42" s="9"/>
      <c r="EBU42" s="9"/>
      <c r="EBV42" s="9"/>
      <c r="EBW42" s="9"/>
      <c r="EBX42" s="9"/>
      <c r="EBY42" s="9"/>
      <c r="EBZ42" s="9"/>
      <c r="ECA42" s="9"/>
      <c r="ECB42" s="9"/>
      <c r="ECC42" s="9"/>
      <c r="ECD42" s="9"/>
      <c r="ECE42" s="9"/>
      <c r="ECF42" s="9"/>
      <c r="ECG42" s="9"/>
      <c r="ECH42" s="9"/>
      <c r="ECI42" s="9"/>
      <c r="ECJ42" s="9"/>
      <c r="ECK42" s="9"/>
      <c r="ECL42" s="9"/>
      <c r="ECM42" s="9"/>
      <c r="ECN42" s="9"/>
      <c r="ECO42" s="9"/>
      <c r="ECP42" s="9"/>
      <c r="ECQ42" s="9"/>
      <c r="ECR42" s="9"/>
      <c r="ECS42" s="9"/>
      <c r="ECT42" s="9"/>
      <c r="ECU42" s="9"/>
      <c r="ECV42" s="9"/>
      <c r="ECW42" s="9"/>
      <c r="ECX42" s="9"/>
      <c r="ECY42" s="9"/>
      <c r="ECZ42" s="9"/>
      <c r="EDA42" s="9"/>
      <c r="EDB42" s="9"/>
      <c r="EDC42" s="9"/>
      <c r="EDD42" s="9"/>
      <c r="EDE42" s="9"/>
      <c r="EDF42" s="9"/>
      <c r="EDG42" s="9"/>
      <c r="EDH42" s="9"/>
      <c r="EDI42" s="9"/>
      <c r="EDJ42" s="9"/>
      <c r="EDK42" s="9"/>
      <c r="EDL42" s="9"/>
      <c r="EDM42" s="9"/>
      <c r="EDN42" s="9"/>
      <c r="EDO42" s="9"/>
      <c r="EDP42" s="9"/>
      <c r="EDQ42" s="9"/>
      <c r="EDR42" s="9"/>
      <c r="EDS42" s="9"/>
      <c r="EDT42" s="9"/>
      <c r="EDU42" s="9"/>
      <c r="EDV42" s="9"/>
      <c r="EDW42" s="9"/>
      <c r="EDX42" s="9"/>
      <c r="EDY42" s="9"/>
      <c r="EDZ42" s="9"/>
      <c r="EEA42" s="9"/>
      <c r="EEB42" s="9"/>
      <c r="EEC42" s="9"/>
      <c r="EED42" s="9"/>
      <c r="EEE42" s="9"/>
      <c r="EEF42" s="9"/>
      <c r="EEG42" s="9"/>
      <c r="EEH42" s="9"/>
      <c r="EEI42" s="9"/>
      <c r="EEJ42" s="9"/>
      <c r="EEK42" s="9"/>
      <c r="EEL42" s="9"/>
      <c r="EEM42" s="9"/>
      <c r="EEN42" s="9"/>
      <c r="EEO42" s="9"/>
      <c r="EEP42" s="9"/>
      <c r="EEQ42" s="9"/>
      <c r="EER42" s="9"/>
      <c r="EES42" s="9"/>
      <c r="EET42" s="9"/>
      <c r="EEU42" s="9"/>
      <c r="EEV42" s="9"/>
      <c r="EEW42" s="9"/>
      <c r="EEX42" s="9"/>
      <c r="EEY42" s="9"/>
      <c r="EEZ42" s="9"/>
      <c r="EFA42" s="9"/>
      <c r="EFB42" s="9"/>
      <c r="EFC42" s="9"/>
      <c r="EFD42" s="9"/>
      <c r="EFE42" s="9"/>
      <c r="EFF42" s="9"/>
      <c r="EFG42" s="9"/>
      <c r="EFH42" s="9"/>
      <c r="EFI42" s="9"/>
      <c r="EFJ42" s="9"/>
      <c r="EFK42" s="9"/>
      <c r="EFL42" s="9"/>
      <c r="EFM42" s="9"/>
      <c r="EFN42" s="9"/>
      <c r="EFO42" s="9"/>
      <c r="EFP42" s="9"/>
      <c r="EFQ42" s="9"/>
      <c r="EFR42" s="9"/>
      <c r="EFS42" s="9"/>
      <c r="EFT42" s="9"/>
      <c r="EFU42" s="9"/>
      <c r="EFV42" s="9"/>
      <c r="EFW42" s="9"/>
      <c r="EFX42" s="9"/>
      <c r="EFY42" s="9"/>
      <c r="EFZ42" s="9"/>
      <c r="EGA42" s="9"/>
      <c r="EGB42" s="9"/>
      <c r="EGC42" s="9"/>
      <c r="EGD42" s="9"/>
      <c r="EGE42" s="9"/>
      <c r="EGF42" s="9"/>
      <c r="EGG42" s="9"/>
      <c r="EGH42" s="9"/>
      <c r="EGI42" s="9"/>
      <c r="EGJ42" s="9"/>
      <c r="EGK42" s="9"/>
      <c r="EGL42" s="9"/>
      <c r="EGM42" s="9"/>
      <c r="EGN42" s="9"/>
      <c r="EGO42" s="9"/>
      <c r="EGP42" s="9"/>
      <c r="EGQ42" s="9"/>
      <c r="EGR42" s="9"/>
      <c r="EGS42" s="9"/>
      <c r="EGT42" s="9"/>
      <c r="EGU42" s="9"/>
      <c r="EGV42" s="9"/>
      <c r="EGW42" s="9"/>
      <c r="EGX42" s="9"/>
      <c r="EGY42" s="9"/>
      <c r="EGZ42" s="9"/>
      <c r="EHA42" s="9"/>
      <c r="EHB42" s="9"/>
      <c r="EHC42" s="9"/>
      <c r="EHD42" s="9"/>
      <c r="EHE42" s="9"/>
      <c r="EHF42" s="9"/>
      <c r="EHG42" s="9"/>
      <c r="EHH42" s="9"/>
      <c r="EHI42" s="9"/>
      <c r="EHJ42" s="9"/>
      <c r="EHK42" s="9"/>
      <c r="EHL42" s="9"/>
      <c r="EHM42" s="9"/>
      <c r="EHN42" s="9"/>
      <c r="EHO42" s="9"/>
      <c r="EHP42" s="9"/>
      <c r="EHQ42" s="9"/>
      <c r="EHR42" s="9"/>
      <c r="EHS42" s="9"/>
      <c r="EHT42" s="9"/>
      <c r="EHU42" s="9"/>
      <c r="EHV42" s="9"/>
      <c r="EHW42" s="9"/>
      <c r="EHX42" s="9"/>
      <c r="EHY42" s="9"/>
      <c r="EHZ42" s="9"/>
      <c r="EIA42" s="9"/>
      <c r="EIB42" s="9"/>
      <c r="EIC42" s="9"/>
      <c r="EID42" s="9"/>
      <c r="EIE42" s="9"/>
      <c r="EIF42" s="9"/>
      <c r="EIG42" s="9"/>
      <c r="EIH42" s="9"/>
      <c r="EII42" s="9"/>
      <c r="EIJ42" s="9"/>
      <c r="EIK42" s="9"/>
      <c r="EIL42" s="9"/>
      <c r="EIM42" s="9"/>
      <c r="EIN42" s="9"/>
      <c r="EIO42" s="9"/>
      <c r="EIP42" s="9"/>
      <c r="EIQ42" s="9"/>
      <c r="EIR42" s="9"/>
      <c r="EIS42" s="9"/>
      <c r="EIT42" s="9"/>
      <c r="EIU42" s="9"/>
      <c r="EIV42" s="9"/>
      <c r="EIW42" s="9"/>
      <c r="EIX42" s="9"/>
      <c r="EIY42" s="9"/>
      <c r="EIZ42" s="9"/>
      <c r="EJA42" s="9"/>
      <c r="EJB42" s="9"/>
      <c r="EJC42" s="9"/>
      <c r="EJD42" s="9"/>
      <c r="EJE42" s="9"/>
      <c r="EJF42" s="9"/>
      <c r="EJG42" s="9"/>
      <c r="EJH42" s="9"/>
      <c r="EJI42" s="9"/>
      <c r="EJJ42" s="9"/>
      <c r="EJK42" s="9"/>
      <c r="EJL42" s="9"/>
      <c r="EJM42" s="9"/>
      <c r="EJN42" s="9"/>
      <c r="EJO42" s="9"/>
      <c r="EJP42" s="9"/>
      <c r="EJQ42" s="9"/>
      <c r="EJR42" s="9"/>
      <c r="EJS42" s="9"/>
      <c r="EJT42" s="9"/>
      <c r="EJU42" s="9"/>
      <c r="EJV42" s="9"/>
      <c r="EJW42" s="9"/>
      <c r="EJX42" s="9"/>
      <c r="EJY42" s="9"/>
      <c r="EJZ42" s="9"/>
      <c r="EKA42" s="9"/>
      <c r="EKB42" s="9"/>
      <c r="EKC42" s="9"/>
      <c r="EKD42" s="9"/>
      <c r="EKE42" s="9"/>
      <c r="EKF42" s="9"/>
      <c r="EKG42" s="9"/>
      <c r="EKH42" s="9"/>
      <c r="EKI42" s="9"/>
      <c r="EKJ42" s="9"/>
      <c r="EKK42" s="9"/>
      <c r="EKL42" s="9"/>
      <c r="EKM42" s="9"/>
      <c r="EKN42" s="9"/>
      <c r="EKO42" s="9"/>
      <c r="EKP42" s="9"/>
      <c r="EKQ42" s="9"/>
      <c r="EKR42" s="9"/>
      <c r="EKS42" s="9"/>
      <c r="EKT42" s="9"/>
      <c r="EKU42" s="9"/>
      <c r="EKV42" s="9"/>
      <c r="EKW42" s="9"/>
      <c r="EKX42" s="9"/>
      <c r="EKY42" s="9"/>
      <c r="EKZ42" s="9"/>
      <c r="ELA42" s="9"/>
      <c r="ELB42" s="9"/>
      <c r="ELC42" s="9"/>
      <c r="ELD42" s="9"/>
      <c r="ELE42" s="9"/>
      <c r="ELF42" s="9"/>
      <c r="ELG42" s="9"/>
      <c r="ELH42" s="9"/>
      <c r="ELI42" s="9"/>
      <c r="ELJ42" s="9"/>
      <c r="ELK42" s="9"/>
      <c r="ELL42" s="9"/>
      <c r="ELM42" s="9"/>
      <c r="ELN42" s="9"/>
      <c r="ELO42" s="9"/>
      <c r="ELP42" s="9"/>
      <c r="ELQ42" s="9"/>
      <c r="ELR42" s="9"/>
      <c r="ELS42" s="9"/>
      <c r="ELT42" s="9"/>
      <c r="ELU42" s="9"/>
      <c r="ELV42" s="9"/>
      <c r="ELW42" s="9"/>
      <c r="ELX42" s="9"/>
      <c r="ELY42" s="9"/>
      <c r="ELZ42" s="9"/>
      <c r="EMA42" s="9"/>
      <c r="EMB42" s="9"/>
      <c r="EMC42" s="9"/>
      <c r="EMD42" s="9"/>
      <c r="EME42" s="9"/>
      <c r="EMF42" s="9"/>
      <c r="EMG42" s="9"/>
      <c r="EMH42" s="9"/>
      <c r="EMI42" s="9"/>
      <c r="EMJ42" s="9"/>
      <c r="EMK42" s="9"/>
      <c r="EML42" s="9"/>
      <c r="EMM42" s="9"/>
      <c r="EMN42" s="9"/>
      <c r="EMO42" s="9"/>
      <c r="EMP42" s="9"/>
      <c r="EMQ42" s="9"/>
      <c r="EMR42" s="9"/>
      <c r="EMS42" s="9"/>
      <c r="EMT42" s="9"/>
      <c r="EMU42" s="9"/>
      <c r="EMV42" s="9"/>
      <c r="EMW42" s="9"/>
      <c r="EMX42" s="9"/>
      <c r="EMY42" s="9"/>
      <c r="EMZ42" s="9"/>
      <c r="ENA42" s="9"/>
      <c r="ENB42" s="9"/>
      <c r="ENC42" s="9"/>
      <c r="END42" s="9"/>
      <c r="ENE42" s="9"/>
      <c r="ENF42" s="9"/>
      <c r="ENG42" s="9"/>
      <c r="ENH42" s="9"/>
      <c r="ENI42" s="9"/>
      <c r="ENJ42" s="9"/>
      <c r="ENK42" s="9"/>
      <c r="ENL42" s="9"/>
      <c r="ENM42" s="9"/>
      <c r="ENN42" s="9"/>
      <c r="ENO42" s="9"/>
      <c r="ENP42" s="9"/>
      <c r="ENQ42" s="9"/>
      <c r="ENR42" s="9"/>
      <c r="ENS42" s="9"/>
      <c r="ENT42" s="9"/>
      <c r="ENU42" s="9"/>
      <c r="ENV42" s="9"/>
      <c r="ENW42" s="9"/>
      <c r="ENX42" s="9"/>
      <c r="ENY42" s="9"/>
      <c r="ENZ42" s="9"/>
      <c r="EOA42" s="9"/>
      <c r="EOB42" s="9"/>
      <c r="EOC42" s="9"/>
      <c r="EOD42" s="9"/>
      <c r="EOE42" s="9"/>
      <c r="EOF42" s="9"/>
      <c r="EOG42" s="9"/>
      <c r="EOH42" s="9"/>
      <c r="EOI42" s="9"/>
      <c r="EOJ42" s="9"/>
      <c r="EOK42" s="9"/>
      <c r="EOL42" s="9"/>
      <c r="EOM42" s="9"/>
      <c r="EON42" s="9"/>
      <c r="EOO42" s="9"/>
      <c r="EOP42" s="9"/>
      <c r="EOQ42" s="9"/>
      <c r="EOR42" s="9"/>
      <c r="EOS42" s="9"/>
      <c r="EOT42" s="9"/>
      <c r="EOU42" s="9"/>
      <c r="EOV42" s="9"/>
      <c r="EOW42" s="9"/>
      <c r="EOX42" s="9"/>
      <c r="EOY42" s="9"/>
      <c r="EOZ42" s="9"/>
      <c r="EPA42" s="9"/>
      <c r="EPB42" s="9"/>
      <c r="EPC42" s="9"/>
      <c r="EPD42" s="9"/>
      <c r="EPE42" s="9"/>
      <c r="EPF42" s="9"/>
      <c r="EPG42" s="9"/>
      <c r="EPH42" s="9"/>
      <c r="EPI42" s="9"/>
      <c r="EPJ42" s="9"/>
      <c r="EPK42" s="9"/>
      <c r="EPL42" s="9"/>
      <c r="EPM42" s="9"/>
      <c r="EPN42" s="9"/>
      <c r="EPO42" s="9"/>
      <c r="EPP42" s="9"/>
      <c r="EPQ42" s="9"/>
      <c r="EPR42" s="9"/>
      <c r="EPS42" s="9"/>
      <c r="EPT42" s="9"/>
      <c r="EPU42" s="9"/>
      <c r="EPV42" s="9"/>
      <c r="EPW42" s="9"/>
      <c r="EPX42" s="9"/>
      <c r="EPY42" s="9"/>
      <c r="EPZ42" s="9"/>
      <c r="EQA42" s="9"/>
      <c r="EQB42" s="9"/>
      <c r="EQC42" s="9"/>
      <c r="EQD42" s="9"/>
      <c r="EQE42" s="9"/>
      <c r="EQF42" s="9"/>
      <c r="EQG42" s="9"/>
      <c r="EQH42" s="9"/>
      <c r="EQI42" s="9"/>
      <c r="EQJ42" s="9"/>
      <c r="EQK42" s="9"/>
      <c r="EQL42" s="9"/>
      <c r="EQM42" s="9"/>
      <c r="EQN42" s="9"/>
      <c r="EQO42" s="9"/>
      <c r="EQP42" s="9"/>
      <c r="EQQ42" s="9"/>
      <c r="EQR42" s="9"/>
      <c r="EQS42" s="9"/>
      <c r="EQT42" s="9"/>
      <c r="EQU42" s="9"/>
      <c r="EQV42" s="9"/>
      <c r="EQW42" s="9"/>
      <c r="EQX42" s="9"/>
      <c r="EQY42" s="9"/>
      <c r="EQZ42" s="9"/>
      <c r="ERA42" s="9"/>
      <c r="ERB42" s="9"/>
      <c r="ERC42" s="9"/>
      <c r="ERD42" s="9"/>
      <c r="ERE42" s="9"/>
      <c r="ERF42" s="9"/>
      <c r="ERG42" s="9"/>
      <c r="ERH42" s="9"/>
      <c r="ERI42" s="9"/>
      <c r="ERJ42" s="9"/>
      <c r="ERK42" s="9"/>
      <c r="ERL42" s="9"/>
      <c r="ERM42" s="9"/>
      <c r="ERN42" s="9"/>
      <c r="ERO42" s="9"/>
      <c r="ERP42" s="9"/>
      <c r="ERQ42" s="9"/>
      <c r="ERR42" s="9"/>
      <c r="ERS42" s="9"/>
      <c r="ERT42" s="9"/>
      <c r="ERU42" s="9"/>
      <c r="ERV42" s="9"/>
      <c r="ERW42" s="9"/>
      <c r="ERX42" s="9"/>
      <c r="ERY42" s="9"/>
      <c r="ERZ42" s="9"/>
      <c r="ESA42" s="9"/>
      <c r="ESB42" s="9"/>
      <c r="ESC42" s="9"/>
      <c r="ESD42" s="9"/>
      <c r="ESE42" s="9"/>
      <c r="ESF42" s="9"/>
      <c r="ESG42" s="9"/>
      <c r="ESH42" s="9"/>
      <c r="ESI42" s="9"/>
      <c r="ESJ42" s="9"/>
      <c r="ESK42" s="9"/>
      <c r="ESL42" s="9"/>
      <c r="ESM42" s="9"/>
      <c r="ESN42" s="9"/>
      <c r="ESO42" s="9"/>
      <c r="ESP42" s="9"/>
      <c r="ESQ42" s="9"/>
      <c r="ESR42" s="9"/>
      <c r="ESS42" s="9"/>
      <c r="EST42" s="9"/>
      <c r="ESU42" s="9"/>
      <c r="ESV42" s="9"/>
      <c r="ESW42" s="9"/>
      <c r="ESX42" s="9"/>
      <c r="ESY42" s="9"/>
      <c r="ESZ42" s="9"/>
      <c r="ETA42" s="9"/>
      <c r="ETB42" s="9"/>
      <c r="ETC42" s="9"/>
      <c r="ETD42" s="9"/>
      <c r="ETE42" s="9"/>
      <c r="ETF42" s="9"/>
      <c r="ETG42" s="9"/>
      <c r="ETH42" s="9"/>
      <c r="ETI42" s="9"/>
      <c r="ETJ42" s="9"/>
      <c r="ETK42" s="9"/>
      <c r="ETL42" s="9"/>
      <c r="ETM42" s="9"/>
      <c r="ETN42" s="9"/>
      <c r="ETO42" s="9"/>
      <c r="ETP42" s="9"/>
      <c r="ETQ42" s="9"/>
      <c r="ETR42" s="9"/>
      <c r="ETS42" s="9"/>
      <c r="ETT42" s="9"/>
      <c r="ETU42" s="9"/>
      <c r="ETV42" s="9"/>
      <c r="ETW42" s="9"/>
      <c r="ETX42" s="9"/>
      <c r="ETY42" s="9"/>
      <c r="ETZ42" s="9"/>
      <c r="EUA42" s="9"/>
      <c r="EUB42" s="9"/>
      <c r="EUC42" s="9"/>
      <c r="EUD42" s="9"/>
      <c r="EUE42" s="9"/>
      <c r="EUF42" s="9"/>
      <c r="EUG42" s="9"/>
      <c r="EUH42" s="9"/>
      <c r="EUI42" s="9"/>
      <c r="EUJ42" s="9"/>
      <c r="EUK42" s="9"/>
      <c r="EUL42" s="9"/>
      <c r="EUM42" s="9"/>
      <c r="EUN42" s="9"/>
      <c r="EUO42" s="9"/>
      <c r="EUP42" s="9"/>
      <c r="EUQ42" s="9"/>
      <c r="EUR42" s="9"/>
      <c r="EUS42" s="9"/>
      <c r="EUT42" s="9"/>
      <c r="EUU42" s="9"/>
      <c r="EUV42" s="9"/>
      <c r="EUW42" s="9"/>
      <c r="EUX42" s="9"/>
      <c r="EUY42" s="9"/>
      <c r="EUZ42" s="9"/>
      <c r="EVA42" s="9"/>
      <c r="EVB42" s="9"/>
      <c r="EVC42" s="9"/>
      <c r="EVD42" s="9"/>
      <c r="EVE42" s="9"/>
      <c r="EVF42" s="9"/>
      <c r="EVG42" s="9"/>
      <c r="EVH42" s="9"/>
      <c r="EVI42" s="9"/>
      <c r="EVJ42" s="9"/>
      <c r="EVK42" s="9"/>
      <c r="EVL42" s="9"/>
      <c r="EVM42" s="9"/>
      <c r="EVN42" s="9"/>
      <c r="EVO42" s="9"/>
      <c r="EVP42" s="9"/>
      <c r="EVQ42" s="9"/>
      <c r="EVR42" s="9"/>
      <c r="EVS42" s="9"/>
      <c r="EVT42" s="9"/>
      <c r="EVU42" s="9"/>
      <c r="EVV42" s="9"/>
      <c r="EVW42" s="9"/>
      <c r="EVX42" s="9"/>
      <c r="EVY42" s="9"/>
      <c r="EVZ42" s="9"/>
      <c r="EWA42" s="9"/>
      <c r="EWB42" s="9"/>
      <c r="EWC42" s="9"/>
      <c r="EWD42" s="9"/>
      <c r="EWE42" s="9"/>
      <c r="EWF42" s="9"/>
      <c r="EWG42" s="9"/>
      <c r="EWH42" s="9"/>
      <c r="EWI42" s="9"/>
      <c r="EWJ42" s="9"/>
      <c r="EWK42" s="9"/>
      <c r="EWL42" s="9"/>
      <c r="EWM42" s="9"/>
      <c r="EWN42" s="9"/>
      <c r="EWO42" s="9"/>
      <c r="EWP42" s="9"/>
      <c r="EWQ42" s="9"/>
      <c r="EWR42" s="9"/>
      <c r="EWS42" s="9"/>
      <c r="EWT42" s="9"/>
      <c r="EWU42" s="9"/>
      <c r="EWV42" s="9"/>
      <c r="EWW42" s="9"/>
      <c r="EWX42" s="9"/>
      <c r="EWY42" s="9"/>
      <c r="EWZ42" s="9"/>
      <c r="EXA42" s="9"/>
      <c r="EXB42" s="9"/>
      <c r="EXC42" s="9"/>
      <c r="EXD42" s="9"/>
      <c r="EXE42" s="9"/>
      <c r="EXF42" s="9"/>
      <c r="EXG42" s="9"/>
      <c r="EXH42" s="9"/>
      <c r="EXI42" s="9"/>
      <c r="EXJ42" s="9"/>
      <c r="EXK42" s="9"/>
      <c r="EXL42" s="9"/>
      <c r="EXM42" s="9"/>
      <c r="EXN42" s="9"/>
      <c r="EXO42" s="9"/>
      <c r="EXP42" s="9"/>
      <c r="EXQ42" s="9"/>
      <c r="EXR42" s="9"/>
      <c r="EXS42" s="9"/>
      <c r="EXT42" s="9"/>
      <c r="EXU42" s="9"/>
      <c r="EXV42" s="9"/>
      <c r="EXW42" s="9"/>
      <c r="EXX42" s="9"/>
      <c r="EXY42" s="9"/>
      <c r="EXZ42" s="9"/>
      <c r="EYA42" s="9"/>
      <c r="EYB42" s="9"/>
      <c r="EYC42" s="9"/>
      <c r="EYD42" s="9"/>
      <c r="EYE42" s="9"/>
      <c r="EYF42" s="9"/>
      <c r="EYG42" s="9"/>
      <c r="EYH42" s="9"/>
      <c r="EYI42" s="9"/>
      <c r="EYJ42" s="9"/>
      <c r="EYK42" s="9"/>
      <c r="EYL42" s="9"/>
      <c r="EYM42" s="9"/>
      <c r="EYN42" s="9"/>
      <c r="EYO42" s="9"/>
      <c r="EYP42" s="9"/>
      <c r="EYQ42" s="9"/>
      <c r="EYR42" s="9"/>
      <c r="EYS42" s="9"/>
      <c r="EYT42" s="9"/>
      <c r="EYU42" s="9"/>
      <c r="EYV42" s="9"/>
      <c r="EYW42" s="9"/>
      <c r="EYX42" s="9"/>
      <c r="EYY42" s="9"/>
      <c r="EYZ42" s="9"/>
      <c r="EZA42" s="9"/>
      <c r="EZB42" s="9"/>
      <c r="EZC42" s="9"/>
      <c r="EZD42" s="9"/>
      <c r="EZE42" s="9"/>
      <c r="EZF42" s="9"/>
      <c r="EZG42" s="9"/>
      <c r="EZH42" s="9"/>
      <c r="EZI42" s="9"/>
      <c r="EZJ42" s="9"/>
      <c r="EZK42" s="9"/>
      <c r="EZL42" s="9"/>
      <c r="EZM42" s="9"/>
      <c r="EZN42" s="9"/>
      <c r="EZO42" s="9"/>
      <c r="EZP42" s="9"/>
      <c r="EZQ42" s="9"/>
      <c r="EZR42" s="9"/>
      <c r="EZS42" s="9"/>
      <c r="EZT42" s="9"/>
      <c r="EZU42" s="9"/>
      <c r="EZV42" s="9"/>
      <c r="EZW42" s="9"/>
      <c r="EZX42" s="9"/>
      <c r="EZY42" s="9"/>
      <c r="EZZ42" s="9"/>
      <c r="FAA42" s="9"/>
      <c r="FAB42" s="9"/>
      <c r="FAC42" s="9"/>
      <c r="FAD42" s="9"/>
      <c r="FAE42" s="9"/>
      <c r="FAF42" s="9"/>
      <c r="FAG42" s="9"/>
      <c r="FAH42" s="9"/>
      <c r="FAI42" s="9"/>
      <c r="FAJ42" s="9"/>
      <c r="FAK42" s="9"/>
      <c r="FAL42" s="9"/>
      <c r="FAM42" s="9"/>
      <c r="FAN42" s="9"/>
      <c r="FAO42" s="9"/>
      <c r="FAP42" s="9"/>
      <c r="FAQ42" s="9"/>
      <c r="FAR42" s="9"/>
      <c r="FAS42" s="9"/>
      <c r="FAT42" s="9"/>
      <c r="FAU42" s="9"/>
      <c r="FAV42" s="9"/>
      <c r="FAW42" s="9"/>
      <c r="FAX42" s="9"/>
      <c r="FAY42" s="9"/>
      <c r="FAZ42" s="9"/>
      <c r="FBA42" s="9"/>
      <c r="FBB42" s="9"/>
      <c r="FBC42" s="9"/>
      <c r="FBD42" s="9"/>
      <c r="FBE42" s="9"/>
      <c r="FBF42" s="9"/>
      <c r="FBG42" s="9"/>
      <c r="FBH42" s="9"/>
      <c r="FBI42" s="9"/>
      <c r="FBJ42" s="9"/>
      <c r="FBK42" s="9"/>
      <c r="FBL42" s="9"/>
      <c r="FBM42" s="9"/>
      <c r="FBN42" s="9"/>
      <c r="FBO42" s="9"/>
      <c r="FBP42" s="9"/>
      <c r="FBQ42" s="9"/>
      <c r="FBR42" s="9"/>
      <c r="FBS42" s="9"/>
      <c r="FBT42" s="9"/>
      <c r="FBU42" s="9"/>
      <c r="FBV42" s="9"/>
      <c r="FBW42" s="9"/>
      <c r="FBX42" s="9"/>
      <c r="FBY42" s="9"/>
      <c r="FBZ42" s="9"/>
      <c r="FCA42" s="9"/>
      <c r="FCB42" s="9"/>
      <c r="FCC42" s="9"/>
      <c r="FCD42" s="9"/>
      <c r="FCE42" s="9"/>
      <c r="FCF42" s="9"/>
      <c r="FCG42" s="9"/>
      <c r="FCH42" s="9"/>
      <c r="FCI42" s="9"/>
      <c r="FCJ42" s="9"/>
      <c r="FCK42" s="9"/>
      <c r="FCL42" s="9"/>
      <c r="FCM42" s="9"/>
      <c r="FCN42" s="9"/>
      <c r="FCO42" s="9"/>
      <c r="FCP42" s="9"/>
      <c r="FCQ42" s="9"/>
      <c r="FCR42" s="9"/>
      <c r="FCS42" s="9"/>
      <c r="FCT42" s="9"/>
      <c r="FCU42" s="9"/>
      <c r="FCV42" s="9"/>
      <c r="FCW42" s="9"/>
      <c r="FCX42" s="9"/>
      <c r="FCY42" s="9"/>
      <c r="FCZ42" s="9"/>
      <c r="FDA42" s="9"/>
      <c r="FDB42" s="9"/>
      <c r="FDC42" s="9"/>
      <c r="FDD42" s="9"/>
      <c r="FDE42" s="9"/>
      <c r="FDF42" s="9"/>
      <c r="FDG42" s="9"/>
      <c r="FDH42" s="9"/>
      <c r="FDI42" s="9"/>
      <c r="FDJ42" s="9"/>
      <c r="FDK42" s="9"/>
      <c r="FDL42" s="9"/>
      <c r="FDM42" s="9"/>
      <c r="FDN42" s="9"/>
      <c r="FDO42" s="9"/>
      <c r="FDP42" s="9"/>
      <c r="FDQ42" s="9"/>
      <c r="FDR42" s="9"/>
      <c r="FDS42" s="9"/>
      <c r="FDT42" s="9"/>
      <c r="FDU42" s="9"/>
      <c r="FDV42" s="9"/>
      <c r="FDW42" s="9"/>
      <c r="FDX42" s="9"/>
      <c r="FDY42" s="9"/>
      <c r="FDZ42" s="9"/>
      <c r="FEA42" s="9"/>
      <c r="FEB42" s="9"/>
      <c r="FEC42" s="9"/>
      <c r="FED42" s="9"/>
      <c r="FEE42" s="9"/>
      <c r="FEF42" s="9"/>
      <c r="FEG42" s="9"/>
      <c r="FEH42" s="9"/>
      <c r="FEI42" s="9"/>
      <c r="FEJ42" s="9"/>
      <c r="FEK42" s="9"/>
      <c r="FEL42" s="9"/>
      <c r="FEM42" s="9"/>
      <c r="FEN42" s="9"/>
      <c r="FEO42" s="9"/>
      <c r="FEP42" s="9"/>
      <c r="FEQ42" s="9"/>
      <c r="FER42" s="9"/>
      <c r="FES42" s="9"/>
      <c r="FET42" s="9"/>
      <c r="FEU42" s="9"/>
      <c r="FEV42" s="9"/>
      <c r="FEW42" s="9"/>
      <c r="FEX42" s="9"/>
      <c r="FEY42" s="9"/>
      <c r="FEZ42" s="9"/>
      <c r="FFA42" s="9"/>
      <c r="FFB42" s="9"/>
      <c r="FFC42" s="9"/>
      <c r="FFD42" s="9"/>
      <c r="FFE42" s="9"/>
      <c r="FFF42" s="9"/>
      <c r="FFG42" s="9"/>
      <c r="FFH42" s="9"/>
      <c r="FFI42" s="9"/>
      <c r="FFJ42" s="9"/>
      <c r="FFK42" s="9"/>
      <c r="FFL42" s="9"/>
      <c r="FFM42" s="9"/>
      <c r="FFN42" s="9"/>
      <c r="FFO42" s="9"/>
      <c r="FFP42" s="9"/>
      <c r="FFQ42" s="9"/>
      <c r="FFR42" s="9"/>
      <c r="FFS42" s="9"/>
      <c r="FFT42" s="9"/>
      <c r="FFU42" s="9"/>
      <c r="FFV42" s="9"/>
      <c r="FFW42" s="9"/>
      <c r="FFX42" s="9"/>
      <c r="FFY42" s="9"/>
      <c r="FFZ42" s="9"/>
      <c r="FGA42" s="9"/>
      <c r="FGB42" s="9"/>
      <c r="FGC42" s="9"/>
      <c r="FGD42" s="9"/>
      <c r="FGE42" s="9"/>
      <c r="FGF42" s="9"/>
      <c r="FGG42" s="9"/>
      <c r="FGH42" s="9"/>
      <c r="FGI42" s="9"/>
      <c r="FGJ42" s="9"/>
      <c r="FGK42" s="9"/>
      <c r="FGL42" s="9"/>
      <c r="FGM42" s="9"/>
      <c r="FGN42" s="9"/>
      <c r="FGO42" s="9"/>
      <c r="FGP42" s="9"/>
      <c r="FGQ42" s="9"/>
      <c r="FGR42" s="9"/>
      <c r="FGS42" s="9"/>
      <c r="FGT42" s="9"/>
      <c r="FGU42" s="9"/>
      <c r="FGV42" s="9"/>
      <c r="FGW42" s="9"/>
      <c r="FGX42" s="9"/>
      <c r="FGY42" s="9"/>
      <c r="FGZ42" s="9"/>
      <c r="FHA42" s="9"/>
      <c r="FHB42" s="9"/>
      <c r="FHC42" s="9"/>
      <c r="FHD42" s="9"/>
      <c r="FHE42" s="9"/>
      <c r="FHF42" s="9"/>
      <c r="FHG42" s="9"/>
      <c r="FHH42" s="9"/>
      <c r="FHI42" s="9"/>
      <c r="FHJ42" s="9"/>
      <c r="FHK42" s="9"/>
      <c r="FHL42" s="9"/>
      <c r="FHM42" s="9"/>
      <c r="FHN42" s="9"/>
      <c r="FHO42" s="9"/>
      <c r="FHP42" s="9"/>
      <c r="FHQ42" s="9"/>
      <c r="FHR42" s="9"/>
      <c r="FHS42" s="9"/>
      <c r="FHT42" s="9"/>
      <c r="FHU42" s="9"/>
      <c r="FHV42" s="9"/>
      <c r="FHW42" s="9"/>
      <c r="FHX42" s="9"/>
      <c r="FHY42" s="9"/>
      <c r="FHZ42" s="9"/>
      <c r="FIA42" s="9"/>
      <c r="FIB42" s="9"/>
      <c r="FIC42" s="9"/>
      <c r="FID42" s="9"/>
      <c r="FIE42" s="9"/>
      <c r="FIF42" s="9"/>
      <c r="FIG42" s="9"/>
      <c r="FIH42" s="9"/>
      <c r="FII42" s="9"/>
      <c r="FIJ42" s="9"/>
      <c r="FIK42" s="9"/>
      <c r="FIL42" s="9"/>
      <c r="FIM42" s="9"/>
      <c r="FIN42" s="9"/>
      <c r="FIO42" s="9"/>
      <c r="FIP42" s="9"/>
      <c r="FIQ42" s="9"/>
      <c r="FIR42" s="9"/>
      <c r="FIS42" s="9"/>
      <c r="FIT42" s="9"/>
      <c r="FIU42" s="9"/>
      <c r="FIV42" s="9"/>
      <c r="FIW42" s="9"/>
      <c r="FIX42" s="9"/>
      <c r="FIY42" s="9"/>
      <c r="FIZ42" s="9"/>
      <c r="FJA42" s="9"/>
      <c r="FJB42" s="9"/>
      <c r="FJC42" s="9"/>
      <c r="FJD42" s="9"/>
      <c r="FJE42" s="9"/>
      <c r="FJF42" s="9"/>
      <c r="FJG42" s="9"/>
      <c r="FJH42" s="9"/>
      <c r="FJI42" s="9"/>
      <c r="FJJ42" s="9"/>
      <c r="FJK42" s="9"/>
      <c r="FJL42" s="9"/>
      <c r="FJM42" s="9"/>
      <c r="FJN42" s="9"/>
      <c r="FJO42" s="9"/>
      <c r="FJP42" s="9"/>
      <c r="FJQ42" s="9"/>
      <c r="FJR42" s="9"/>
      <c r="FJS42" s="9"/>
      <c r="FJT42" s="9"/>
      <c r="FJU42" s="9"/>
      <c r="FJV42" s="9"/>
      <c r="FJW42" s="9"/>
      <c r="FJX42" s="9"/>
      <c r="FJY42" s="9"/>
      <c r="FJZ42" s="9"/>
      <c r="FKA42" s="9"/>
      <c r="FKB42" s="9"/>
      <c r="FKC42" s="9"/>
      <c r="FKD42" s="9"/>
      <c r="FKE42" s="9"/>
      <c r="FKF42" s="9"/>
      <c r="FKG42" s="9"/>
      <c r="FKH42" s="9"/>
      <c r="FKI42" s="9"/>
      <c r="FKJ42" s="9"/>
      <c r="FKK42" s="9"/>
      <c r="FKL42" s="9"/>
      <c r="FKM42" s="9"/>
      <c r="FKN42" s="9"/>
      <c r="FKO42" s="9"/>
      <c r="FKP42" s="9"/>
      <c r="FKQ42" s="9"/>
      <c r="FKR42" s="9"/>
      <c r="FKS42" s="9"/>
      <c r="FKT42" s="9"/>
      <c r="FKU42" s="9"/>
      <c r="FKV42" s="9"/>
      <c r="FKW42" s="9"/>
      <c r="FKX42" s="9"/>
      <c r="FKY42" s="9"/>
      <c r="FKZ42" s="9"/>
      <c r="FLA42" s="9"/>
      <c r="FLB42" s="9"/>
      <c r="FLC42" s="9"/>
      <c r="FLD42" s="9"/>
      <c r="FLE42" s="9"/>
      <c r="FLF42" s="9"/>
      <c r="FLG42" s="9"/>
      <c r="FLH42" s="9"/>
      <c r="FLI42" s="9"/>
      <c r="FLJ42" s="9"/>
      <c r="FLK42" s="9"/>
      <c r="FLL42" s="9"/>
      <c r="FLM42" s="9"/>
      <c r="FLN42" s="9"/>
      <c r="FLO42" s="9"/>
      <c r="FLP42" s="9"/>
      <c r="FLQ42" s="9"/>
      <c r="FLR42" s="9"/>
      <c r="FLS42" s="9"/>
      <c r="FLT42" s="9"/>
      <c r="FLU42" s="9"/>
      <c r="FLV42" s="9"/>
      <c r="FLW42" s="9"/>
      <c r="FLX42" s="9"/>
      <c r="FLY42" s="9"/>
      <c r="FLZ42" s="9"/>
      <c r="FMA42" s="9"/>
      <c r="FMB42" s="9"/>
      <c r="FMC42" s="9"/>
      <c r="FMD42" s="9"/>
      <c r="FME42" s="9"/>
      <c r="FMF42" s="9"/>
      <c r="FMG42" s="9"/>
      <c r="FMH42" s="9"/>
      <c r="FMI42" s="9"/>
      <c r="FMJ42" s="9"/>
      <c r="FMK42" s="9"/>
      <c r="FML42" s="9"/>
      <c r="FMM42" s="9"/>
      <c r="FMN42" s="9"/>
      <c r="FMO42" s="9"/>
      <c r="FMP42" s="9"/>
      <c r="FMQ42" s="9"/>
      <c r="FMR42" s="9"/>
      <c r="FMS42" s="9"/>
      <c r="FMT42" s="9"/>
      <c r="FMU42" s="9"/>
      <c r="FMV42" s="9"/>
      <c r="FMW42" s="9"/>
      <c r="FMX42" s="9"/>
      <c r="FMY42" s="9"/>
      <c r="FMZ42" s="9"/>
      <c r="FNA42" s="9"/>
      <c r="FNB42" s="9"/>
      <c r="FNC42" s="9"/>
      <c r="FND42" s="9"/>
      <c r="FNE42" s="9"/>
      <c r="FNF42" s="9"/>
      <c r="FNG42" s="9"/>
      <c r="FNH42" s="9"/>
      <c r="FNI42" s="9"/>
      <c r="FNJ42" s="9"/>
      <c r="FNK42" s="9"/>
      <c r="FNL42" s="9"/>
      <c r="FNM42" s="9"/>
      <c r="FNN42" s="9"/>
      <c r="FNO42" s="9"/>
      <c r="FNP42" s="9"/>
      <c r="FNQ42" s="9"/>
      <c r="FNR42" s="9"/>
      <c r="FNS42" s="9"/>
      <c r="FNT42" s="9"/>
      <c r="FNU42" s="9"/>
      <c r="FNV42" s="9"/>
      <c r="FNW42" s="9"/>
      <c r="FNX42" s="9"/>
      <c r="FNY42" s="9"/>
      <c r="FNZ42" s="9"/>
      <c r="FOA42" s="9"/>
      <c r="FOB42" s="9"/>
      <c r="FOC42" s="9"/>
      <c r="FOD42" s="9"/>
      <c r="FOE42" s="9"/>
      <c r="FOF42" s="9"/>
      <c r="FOG42" s="9"/>
      <c r="FOH42" s="9"/>
      <c r="FOI42" s="9"/>
      <c r="FOJ42" s="9"/>
      <c r="FOK42" s="9"/>
      <c r="FOL42" s="9"/>
      <c r="FOM42" s="9"/>
      <c r="FON42" s="9"/>
      <c r="FOO42" s="9"/>
      <c r="FOP42" s="9"/>
      <c r="FOQ42" s="9"/>
      <c r="FOR42" s="9"/>
      <c r="FOS42" s="9"/>
      <c r="FOT42" s="9"/>
      <c r="FOU42" s="9"/>
      <c r="FOV42" s="9"/>
      <c r="FOW42" s="9"/>
      <c r="FOX42" s="9"/>
      <c r="FOY42" s="9"/>
      <c r="FOZ42" s="9"/>
      <c r="FPA42" s="9"/>
      <c r="FPB42" s="9"/>
      <c r="FPC42" s="9"/>
      <c r="FPD42" s="9"/>
      <c r="FPE42" s="9"/>
      <c r="FPF42" s="9"/>
      <c r="FPG42" s="9"/>
      <c r="FPH42" s="9"/>
      <c r="FPI42" s="9"/>
      <c r="FPJ42" s="9"/>
      <c r="FPK42" s="9"/>
      <c r="FPL42" s="9"/>
      <c r="FPM42" s="9"/>
      <c r="FPN42" s="9"/>
      <c r="FPO42" s="9"/>
      <c r="FPP42" s="9"/>
      <c r="FPQ42" s="9"/>
      <c r="FPR42" s="9"/>
      <c r="FPS42" s="9"/>
      <c r="FPT42" s="9"/>
      <c r="FPU42" s="9"/>
      <c r="FPV42" s="9"/>
      <c r="FPW42" s="9"/>
      <c r="FPX42" s="9"/>
      <c r="FPY42" s="9"/>
      <c r="FPZ42" s="9"/>
      <c r="FQA42" s="9"/>
      <c r="FQB42" s="9"/>
      <c r="FQC42" s="9"/>
      <c r="FQD42" s="9"/>
      <c r="FQE42" s="9"/>
      <c r="FQF42" s="9"/>
      <c r="FQG42" s="9"/>
      <c r="FQH42" s="9"/>
      <c r="FQI42" s="9"/>
      <c r="FQJ42" s="9"/>
      <c r="FQK42" s="9"/>
      <c r="FQL42" s="9"/>
      <c r="FQM42" s="9"/>
      <c r="FQN42" s="9"/>
      <c r="FQO42" s="9"/>
      <c r="FQP42" s="9"/>
      <c r="FQQ42" s="9"/>
      <c r="FQR42" s="9"/>
      <c r="FQS42" s="9"/>
      <c r="FQT42" s="9"/>
      <c r="FQU42" s="9"/>
      <c r="FQV42" s="9"/>
      <c r="FQW42" s="9"/>
      <c r="FQX42" s="9"/>
      <c r="FQY42" s="9"/>
      <c r="FQZ42" s="9"/>
      <c r="FRA42" s="9"/>
      <c r="FRB42" s="9"/>
      <c r="FRC42" s="9"/>
      <c r="FRD42" s="9"/>
      <c r="FRE42" s="9"/>
      <c r="FRF42" s="9"/>
      <c r="FRG42" s="9"/>
      <c r="FRH42" s="9"/>
      <c r="FRI42" s="9"/>
      <c r="FRJ42" s="9"/>
      <c r="FRK42" s="9"/>
      <c r="FRL42" s="9"/>
      <c r="FRM42" s="9"/>
      <c r="FRN42" s="9"/>
      <c r="FRO42" s="9"/>
      <c r="FRP42" s="9"/>
      <c r="FRQ42" s="9"/>
      <c r="FRR42" s="9"/>
      <c r="FRS42" s="9"/>
      <c r="FRT42" s="9"/>
      <c r="FRU42" s="9"/>
      <c r="FRV42" s="9"/>
      <c r="FRW42" s="9"/>
      <c r="FRX42" s="9"/>
      <c r="FRY42" s="9"/>
      <c r="FRZ42" s="9"/>
      <c r="FSA42" s="9"/>
      <c r="FSB42" s="9"/>
      <c r="FSC42" s="9"/>
      <c r="FSD42" s="9"/>
      <c r="FSE42" s="9"/>
      <c r="FSF42" s="9"/>
      <c r="FSG42" s="9"/>
      <c r="FSH42" s="9"/>
      <c r="FSI42" s="9"/>
      <c r="FSJ42" s="9"/>
      <c r="FSK42" s="9"/>
      <c r="FSL42" s="9"/>
      <c r="FSM42" s="9"/>
      <c r="FSN42" s="9"/>
      <c r="FSO42" s="9"/>
      <c r="FSP42" s="9"/>
      <c r="FSQ42" s="9"/>
      <c r="FSR42" s="9"/>
      <c r="FSS42" s="9"/>
      <c r="FST42" s="9"/>
      <c r="FSU42" s="9"/>
      <c r="FSV42" s="9"/>
      <c r="FSW42" s="9"/>
      <c r="FSX42" s="9"/>
      <c r="FSY42" s="9"/>
      <c r="FSZ42" s="9"/>
      <c r="FTA42" s="9"/>
      <c r="FTB42" s="9"/>
      <c r="FTC42" s="9"/>
      <c r="FTD42" s="9"/>
      <c r="FTE42" s="9"/>
      <c r="FTF42" s="9"/>
      <c r="FTG42" s="9"/>
      <c r="FTH42" s="9"/>
      <c r="FTI42" s="9"/>
      <c r="FTJ42" s="9"/>
      <c r="FTK42" s="9"/>
      <c r="FTL42" s="9"/>
      <c r="FTM42" s="9"/>
      <c r="FTN42" s="9"/>
      <c r="FTO42" s="9"/>
      <c r="FTP42" s="9"/>
      <c r="FTQ42" s="9"/>
      <c r="FTR42" s="9"/>
      <c r="FTS42" s="9"/>
      <c r="FTT42" s="9"/>
      <c r="FTU42" s="9"/>
      <c r="FTV42" s="9"/>
      <c r="FTW42" s="9"/>
      <c r="FTX42" s="9"/>
      <c r="FTY42" s="9"/>
      <c r="FTZ42" s="9"/>
      <c r="FUA42" s="9"/>
      <c r="FUB42" s="9"/>
      <c r="FUC42" s="9"/>
      <c r="FUD42" s="9"/>
      <c r="FUE42" s="9"/>
      <c r="FUF42" s="9"/>
      <c r="FUG42" s="9"/>
      <c r="FUH42" s="9"/>
      <c r="FUI42" s="9"/>
      <c r="FUJ42" s="9"/>
      <c r="FUK42" s="9"/>
      <c r="FUL42" s="9"/>
      <c r="FUM42" s="9"/>
      <c r="FUN42" s="9"/>
      <c r="FUO42" s="9"/>
      <c r="FUP42" s="9"/>
      <c r="FUQ42" s="9"/>
      <c r="FUR42" s="9"/>
      <c r="FUS42" s="9"/>
      <c r="FUT42" s="9"/>
      <c r="FUU42" s="9"/>
      <c r="FUV42" s="9"/>
      <c r="FUW42" s="9"/>
      <c r="FUX42" s="9"/>
      <c r="FUY42" s="9"/>
      <c r="FUZ42" s="9"/>
      <c r="FVA42" s="9"/>
      <c r="FVB42" s="9"/>
      <c r="FVC42" s="9"/>
      <c r="FVD42" s="9"/>
      <c r="FVE42" s="9"/>
      <c r="FVF42" s="9"/>
      <c r="FVG42" s="9"/>
      <c r="FVH42" s="9"/>
      <c r="FVI42" s="9"/>
      <c r="FVJ42" s="9"/>
      <c r="FVK42" s="9"/>
      <c r="FVL42" s="9"/>
      <c r="FVM42" s="9"/>
      <c r="FVN42" s="9"/>
      <c r="FVO42" s="9"/>
      <c r="FVP42" s="9"/>
      <c r="FVQ42" s="9"/>
      <c r="FVR42" s="9"/>
      <c r="FVS42" s="9"/>
      <c r="FVT42" s="9"/>
      <c r="FVU42" s="9"/>
      <c r="FVV42" s="9"/>
      <c r="FVW42" s="9"/>
      <c r="FVX42" s="9"/>
      <c r="FVY42" s="9"/>
      <c r="FVZ42" s="9"/>
      <c r="FWA42" s="9"/>
      <c r="FWB42" s="9"/>
      <c r="FWC42" s="9"/>
      <c r="FWD42" s="9"/>
      <c r="FWE42" s="9"/>
      <c r="FWF42" s="9"/>
      <c r="FWG42" s="9"/>
      <c r="FWH42" s="9"/>
      <c r="FWI42" s="9"/>
      <c r="FWJ42" s="9"/>
      <c r="FWK42" s="9"/>
      <c r="FWL42" s="9"/>
      <c r="FWM42" s="9"/>
      <c r="FWN42" s="9"/>
      <c r="FWO42" s="9"/>
      <c r="FWP42" s="9"/>
      <c r="FWQ42" s="9"/>
      <c r="FWR42" s="9"/>
      <c r="FWS42" s="9"/>
      <c r="FWT42" s="9"/>
      <c r="FWU42" s="9"/>
      <c r="FWV42" s="9"/>
      <c r="FWW42" s="9"/>
      <c r="FWX42" s="9"/>
      <c r="FWY42" s="9"/>
      <c r="FWZ42" s="9"/>
      <c r="FXA42" s="9"/>
      <c r="FXB42" s="9"/>
      <c r="FXC42" s="9"/>
      <c r="FXD42" s="9"/>
      <c r="FXE42" s="9"/>
      <c r="FXF42" s="9"/>
      <c r="FXG42" s="9"/>
      <c r="FXH42" s="9"/>
      <c r="FXI42" s="9"/>
      <c r="FXJ42" s="9"/>
      <c r="FXK42" s="9"/>
      <c r="FXL42" s="9"/>
      <c r="FXM42" s="9"/>
      <c r="FXN42" s="9"/>
      <c r="FXO42" s="9"/>
      <c r="FXP42" s="9"/>
      <c r="FXQ42" s="9"/>
      <c r="FXR42" s="9"/>
      <c r="FXS42" s="9"/>
      <c r="FXT42" s="9"/>
      <c r="FXU42" s="9"/>
      <c r="FXV42" s="9"/>
      <c r="FXW42" s="9"/>
      <c r="FXX42" s="9"/>
      <c r="FXY42" s="9"/>
      <c r="FXZ42" s="9"/>
      <c r="FYA42" s="9"/>
      <c r="FYB42" s="9"/>
      <c r="FYC42" s="9"/>
      <c r="FYD42" s="9"/>
      <c r="FYE42" s="9"/>
      <c r="FYF42" s="9"/>
      <c r="FYG42" s="9"/>
      <c r="FYH42" s="9"/>
      <c r="FYI42" s="9"/>
      <c r="FYJ42" s="9"/>
      <c r="FYK42" s="9"/>
      <c r="FYL42" s="9"/>
      <c r="FYM42" s="9"/>
      <c r="FYN42" s="9"/>
      <c r="FYO42" s="9"/>
      <c r="FYP42" s="9"/>
      <c r="FYQ42" s="9"/>
      <c r="FYR42" s="9"/>
      <c r="FYS42" s="9"/>
      <c r="FYT42" s="9"/>
      <c r="FYU42" s="9"/>
      <c r="FYV42" s="9"/>
      <c r="FYW42" s="9"/>
      <c r="FYX42" s="9"/>
      <c r="FYY42" s="9"/>
      <c r="FYZ42" s="9"/>
      <c r="FZA42" s="9"/>
      <c r="FZB42" s="9"/>
      <c r="FZC42" s="9"/>
      <c r="FZD42" s="9"/>
      <c r="FZE42" s="9"/>
      <c r="FZF42" s="9"/>
      <c r="FZG42" s="9"/>
      <c r="FZH42" s="9"/>
      <c r="FZI42" s="9"/>
      <c r="FZJ42" s="9"/>
      <c r="FZK42" s="9"/>
      <c r="FZL42" s="9"/>
      <c r="FZM42" s="9"/>
      <c r="FZN42" s="9"/>
      <c r="FZO42" s="9"/>
      <c r="FZP42" s="9"/>
      <c r="FZQ42" s="9"/>
      <c r="FZR42" s="9"/>
      <c r="FZS42" s="9"/>
      <c r="FZT42" s="9"/>
      <c r="FZU42" s="9"/>
      <c r="FZV42" s="9"/>
      <c r="FZW42" s="9"/>
      <c r="FZX42" s="9"/>
      <c r="FZY42" s="9"/>
      <c r="FZZ42" s="9"/>
      <c r="GAA42" s="9"/>
      <c r="GAB42" s="9"/>
      <c r="GAC42" s="9"/>
      <c r="GAD42" s="9"/>
      <c r="GAE42" s="9"/>
      <c r="GAF42" s="9"/>
      <c r="GAG42" s="9"/>
      <c r="GAH42" s="9"/>
      <c r="GAI42" s="9"/>
      <c r="GAJ42" s="9"/>
      <c r="GAK42" s="9"/>
      <c r="GAL42" s="9"/>
      <c r="GAM42" s="9"/>
      <c r="GAN42" s="9"/>
      <c r="GAO42" s="9"/>
      <c r="GAP42" s="9"/>
      <c r="GAQ42" s="9"/>
      <c r="GAR42" s="9"/>
      <c r="GAS42" s="9"/>
      <c r="GAT42" s="9"/>
      <c r="GAU42" s="9"/>
      <c r="GAV42" s="9"/>
      <c r="GAW42" s="9"/>
      <c r="GAX42" s="9"/>
      <c r="GAY42" s="9"/>
      <c r="GAZ42" s="9"/>
      <c r="GBA42" s="9"/>
      <c r="GBB42" s="9"/>
      <c r="GBC42" s="9"/>
      <c r="GBD42" s="9"/>
      <c r="GBE42" s="9"/>
      <c r="GBF42" s="9"/>
      <c r="GBG42" s="9"/>
      <c r="GBH42" s="9"/>
      <c r="GBI42" s="9"/>
      <c r="GBJ42" s="9"/>
      <c r="GBK42" s="9"/>
      <c r="GBL42" s="9"/>
      <c r="GBM42" s="9"/>
      <c r="GBN42" s="9"/>
      <c r="GBO42" s="9"/>
      <c r="GBP42" s="9"/>
      <c r="GBQ42" s="9"/>
      <c r="GBR42" s="9"/>
      <c r="GBS42" s="9"/>
      <c r="GBT42" s="9"/>
      <c r="GBU42" s="9"/>
      <c r="GBV42" s="9"/>
      <c r="GBW42" s="9"/>
      <c r="GBX42" s="9"/>
      <c r="GBY42" s="9"/>
      <c r="GBZ42" s="9"/>
      <c r="GCA42" s="9"/>
      <c r="GCB42" s="9"/>
      <c r="GCC42" s="9"/>
      <c r="GCD42" s="9"/>
      <c r="GCE42" s="9"/>
      <c r="GCF42" s="9"/>
      <c r="GCG42" s="9"/>
      <c r="GCH42" s="9"/>
      <c r="GCI42" s="9"/>
      <c r="GCJ42" s="9"/>
      <c r="GCK42" s="9"/>
      <c r="GCL42" s="9"/>
      <c r="GCM42" s="9"/>
      <c r="GCN42" s="9"/>
      <c r="GCO42" s="9"/>
      <c r="GCP42" s="9"/>
      <c r="GCQ42" s="9"/>
      <c r="GCR42" s="9"/>
      <c r="GCS42" s="9"/>
      <c r="GCT42" s="9"/>
      <c r="GCU42" s="9"/>
      <c r="GCV42" s="9"/>
      <c r="GCW42" s="9"/>
      <c r="GCX42" s="9"/>
      <c r="GCY42" s="9"/>
      <c r="GCZ42" s="9"/>
      <c r="GDA42" s="9"/>
      <c r="GDB42" s="9"/>
      <c r="GDC42" s="9"/>
      <c r="GDD42" s="9"/>
      <c r="GDE42" s="9"/>
      <c r="GDF42" s="9"/>
      <c r="GDG42" s="9"/>
      <c r="GDH42" s="9"/>
      <c r="GDI42" s="9"/>
      <c r="GDJ42" s="9"/>
      <c r="GDK42" s="9"/>
      <c r="GDL42" s="9"/>
      <c r="GDM42" s="9"/>
      <c r="GDN42" s="9"/>
      <c r="GDO42" s="9"/>
      <c r="GDP42" s="9"/>
      <c r="GDQ42" s="9"/>
      <c r="GDR42" s="9"/>
      <c r="GDS42" s="9"/>
      <c r="GDT42" s="9"/>
      <c r="GDU42" s="9"/>
      <c r="GDV42" s="9"/>
      <c r="GDW42" s="9"/>
      <c r="GDX42" s="9"/>
      <c r="GDY42" s="9"/>
      <c r="GDZ42" s="9"/>
      <c r="GEA42" s="9"/>
      <c r="GEB42" s="9"/>
      <c r="GEC42" s="9"/>
      <c r="GED42" s="9"/>
      <c r="GEE42" s="9"/>
      <c r="GEF42" s="9"/>
      <c r="GEG42" s="9"/>
      <c r="GEH42" s="9"/>
      <c r="GEI42" s="9"/>
      <c r="GEJ42" s="9"/>
      <c r="GEK42" s="9"/>
      <c r="GEL42" s="9"/>
      <c r="GEM42" s="9"/>
      <c r="GEN42" s="9"/>
      <c r="GEO42" s="9"/>
      <c r="GEP42" s="9"/>
      <c r="GEQ42" s="9"/>
      <c r="GER42" s="9"/>
      <c r="GES42" s="9"/>
      <c r="GET42" s="9"/>
      <c r="GEU42" s="9"/>
      <c r="GEV42" s="9"/>
      <c r="GEW42" s="9"/>
      <c r="GEX42" s="9"/>
      <c r="GEY42" s="9"/>
      <c r="GEZ42" s="9"/>
      <c r="GFA42" s="9"/>
      <c r="GFB42" s="9"/>
      <c r="GFC42" s="9"/>
      <c r="GFD42" s="9"/>
      <c r="GFE42" s="9"/>
      <c r="GFF42" s="9"/>
      <c r="GFG42" s="9"/>
      <c r="GFH42" s="9"/>
      <c r="GFI42" s="9"/>
      <c r="GFJ42" s="9"/>
      <c r="GFK42" s="9"/>
      <c r="GFL42" s="9"/>
      <c r="GFM42" s="9"/>
      <c r="GFN42" s="9"/>
      <c r="GFO42" s="9"/>
      <c r="GFP42" s="9"/>
      <c r="GFQ42" s="9"/>
      <c r="GFR42" s="9"/>
      <c r="GFS42" s="9"/>
      <c r="GFT42" s="9"/>
      <c r="GFU42" s="9"/>
      <c r="GFV42" s="9"/>
      <c r="GFW42" s="9"/>
      <c r="GFX42" s="9"/>
      <c r="GFY42" s="9"/>
      <c r="GFZ42" s="9"/>
      <c r="GGA42" s="9"/>
      <c r="GGB42" s="9"/>
      <c r="GGC42" s="9"/>
      <c r="GGD42" s="9"/>
      <c r="GGE42" s="9"/>
      <c r="GGF42" s="9"/>
      <c r="GGG42" s="9"/>
      <c r="GGH42" s="9"/>
      <c r="GGI42" s="9"/>
      <c r="GGJ42" s="9"/>
      <c r="GGK42" s="9"/>
      <c r="GGL42" s="9"/>
      <c r="GGM42" s="9"/>
      <c r="GGN42" s="9"/>
      <c r="GGO42" s="9"/>
      <c r="GGP42" s="9"/>
      <c r="GGQ42" s="9"/>
      <c r="GGR42" s="9"/>
      <c r="GGS42" s="9"/>
      <c r="GGT42" s="9"/>
      <c r="GGU42" s="9"/>
      <c r="GGV42" s="9"/>
      <c r="GGW42" s="9"/>
      <c r="GGX42" s="9"/>
      <c r="GGY42" s="9"/>
      <c r="GGZ42" s="9"/>
      <c r="GHA42" s="9"/>
      <c r="GHB42" s="9"/>
      <c r="GHC42" s="9"/>
      <c r="GHD42" s="9"/>
      <c r="GHE42" s="9"/>
      <c r="GHF42" s="9"/>
      <c r="GHG42" s="9"/>
      <c r="GHH42" s="9"/>
      <c r="GHI42" s="9"/>
      <c r="GHJ42" s="9"/>
      <c r="GHK42" s="9"/>
      <c r="GHL42" s="9"/>
      <c r="GHM42" s="9"/>
      <c r="GHN42" s="9"/>
      <c r="GHO42" s="9"/>
      <c r="GHP42" s="9"/>
      <c r="GHQ42" s="9"/>
      <c r="GHR42" s="9"/>
      <c r="GHS42" s="9"/>
      <c r="GHT42" s="9"/>
      <c r="GHU42" s="9"/>
      <c r="GHV42" s="9"/>
      <c r="GHW42" s="9"/>
      <c r="GHX42" s="9"/>
      <c r="GHY42" s="9"/>
      <c r="GHZ42" s="9"/>
      <c r="GIA42" s="9"/>
      <c r="GIB42" s="9"/>
      <c r="GIC42" s="9"/>
      <c r="GID42" s="9"/>
      <c r="GIE42" s="9"/>
      <c r="GIF42" s="9"/>
      <c r="GIG42" s="9"/>
      <c r="GIH42" s="9"/>
      <c r="GII42" s="9"/>
      <c r="GIJ42" s="9"/>
      <c r="GIK42" s="9"/>
      <c r="GIL42" s="9"/>
      <c r="GIM42" s="9"/>
      <c r="GIN42" s="9"/>
      <c r="GIO42" s="9"/>
      <c r="GIP42" s="9"/>
      <c r="GIQ42" s="9"/>
      <c r="GIR42" s="9"/>
      <c r="GIS42" s="9"/>
      <c r="GIT42" s="9"/>
      <c r="GIU42" s="9"/>
      <c r="GIV42" s="9"/>
      <c r="GIW42" s="9"/>
      <c r="GIX42" s="9"/>
      <c r="GIY42" s="9"/>
      <c r="GIZ42" s="9"/>
      <c r="GJA42" s="9"/>
      <c r="GJB42" s="9"/>
      <c r="GJC42" s="9"/>
      <c r="GJD42" s="9"/>
      <c r="GJE42" s="9"/>
      <c r="GJF42" s="9"/>
      <c r="GJG42" s="9"/>
      <c r="GJH42" s="9"/>
      <c r="GJI42" s="9"/>
      <c r="GJJ42" s="9"/>
      <c r="GJK42" s="9"/>
      <c r="GJL42" s="9"/>
      <c r="GJM42" s="9"/>
      <c r="GJN42" s="9"/>
      <c r="GJO42" s="9"/>
      <c r="GJP42" s="9"/>
      <c r="GJQ42" s="9"/>
      <c r="GJR42" s="9"/>
      <c r="GJS42" s="9"/>
      <c r="GJT42" s="9"/>
      <c r="GJU42" s="9"/>
      <c r="GJV42" s="9"/>
      <c r="GJW42" s="9"/>
      <c r="GJX42" s="9"/>
      <c r="GJY42" s="9"/>
      <c r="GJZ42" s="9"/>
      <c r="GKA42" s="9"/>
      <c r="GKB42" s="9"/>
      <c r="GKC42" s="9"/>
      <c r="GKD42" s="9"/>
      <c r="GKE42" s="9"/>
      <c r="GKF42" s="9"/>
      <c r="GKG42" s="9"/>
      <c r="GKH42" s="9"/>
      <c r="GKI42" s="9"/>
      <c r="GKJ42" s="9"/>
      <c r="GKK42" s="9"/>
      <c r="GKL42" s="9"/>
      <c r="GKM42" s="9"/>
      <c r="GKN42" s="9"/>
      <c r="GKO42" s="9"/>
      <c r="GKP42" s="9"/>
      <c r="GKQ42" s="9"/>
      <c r="GKR42" s="9"/>
      <c r="GKS42" s="9"/>
      <c r="GKT42" s="9"/>
      <c r="GKU42" s="9"/>
      <c r="GKV42" s="9"/>
      <c r="GKW42" s="9"/>
      <c r="GKX42" s="9"/>
      <c r="GKY42" s="9"/>
      <c r="GKZ42" s="9"/>
      <c r="GLA42" s="9"/>
      <c r="GLB42" s="9"/>
      <c r="GLC42" s="9"/>
      <c r="GLD42" s="9"/>
      <c r="GLE42" s="9"/>
      <c r="GLF42" s="9"/>
      <c r="GLG42" s="9"/>
      <c r="GLH42" s="9"/>
      <c r="GLI42" s="9"/>
      <c r="GLJ42" s="9"/>
      <c r="GLK42" s="9"/>
      <c r="GLL42" s="9"/>
      <c r="GLM42" s="9"/>
      <c r="GLN42" s="9"/>
      <c r="GLO42" s="9"/>
      <c r="GLP42" s="9"/>
      <c r="GLQ42" s="9"/>
      <c r="GLR42" s="9"/>
      <c r="GLS42" s="9"/>
      <c r="GLT42" s="9"/>
      <c r="GLU42" s="9"/>
      <c r="GLV42" s="9"/>
      <c r="GLW42" s="9"/>
      <c r="GLX42" s="9"/>
      <c r="GLY42" s="9"/>
      <c r="GLZ42" s="9"/>
      <c r="GMA42" s="9"/>
      <c r="GMB42" s="9"/>
      <c r="GMC42" s="9"/>
      <c r="GMD42" s="9"/>
      <c r="GME42" s="9"/>
      <c r="GMF42" s="9"/>
      <c r="GMG42" s="9"/>
      <c r="GMH42" s="9"/>
      <c r="GMI42" s="9"/>
      <c r="GMJ42" s="9"/>
      <c r="GMK42" s="9"/>
      <c r="GML42" s="9"/>
      <c r="GMM42" s="9"/>
      <c r="GMN42" s="9"/>
      <c r="GMO42" s="9"/>
      <c r="GMP42" s="9"/>
      <c r="GMQ42" s="9"/>
      <c r="GMR42" s="9"/>
      <c r="GMS42" s="9"/>
      <c r="GMT42" s="9"/>
      <c r="GMU42" s="9"/>
      <c r="GMV42" s="9"/>
      <c r="GMW42" s="9"/>
      <c r="GMX42" s="9"/>
      <c r="GMY42" s="9"/>
      <c r="GMZ42" s="9"/>
      <c r="GNA42" s="9"/>
      <c r="GNB42" s="9"/>
      <c r="GNC42" s="9"/>
      <c r="GND42" s="9"/>
      <c r="GNE42" s="9"/>
      <c r="GNF42" s="9"/>
      <c r="GNG42" s="9"/>
      <c r="GNH42" s="9"/>
      <c r="GNI42" s="9"/>
      <c r="GNJ42" s="9"/>
      <c r="GNK42" s="9"/>
      <c r="GNL42" s="9"/>
      <c r="GNM42" s="9"/>
      <c r="GNN42" s="9"/>
      <c r="GNO42" s="9"/>
      <c r="GNP42" s="9"/>
      <c r="GNQ42" s="9"/>
      <c r="GNR42" s="9"/>
      <c r="GNS42" s="9"/>
      <c r="GNT42" s="9"/>
      <c r="GNU42" s="9"/>
      <c r="GNV42" s="9"/>
      <c r="GNW42" s="9"/>
      <c r="GNX42" s="9"/>
      <c r="GNY42" s="9"/>
      <c r="GNZ42" s="9"/>
      <c r="GOA42" s="9"/>
      <c r="GOB42" s="9"/>
      <c r="GOC42" s="9"/>
      <c r="GOD42" s="9"/>
      <c r="GOE42" s="9"/>
      <c r="GOF42" s="9"/>
      <c r="GOG42" s="9"/>
      <c r="GOH42" s="9"/>
      <c r="GOI42" s="9"/>
      <c r="GOJ42" s="9"/>
      <c r="GOK42" s="9"/>
      <c r="GOL42" s="9"/>
      <c r="GOM42" s="9"/>
      <c r="GON42" s="9"/>
      <c r="GOO42" s="9"/>
      <c r="GOP42" s="9"/>
      <c r="GOQ42" s="9"/>
      <c r="GOR42" s="9"/>
      <c r="GOS42" s="9"/>
      <c r="GOT42" s="9"/>
      <c r="GOU42" s="9"/>
      <c r="GOV42" s="9"/>
      <c r="GOW42" s="9"/>
      <c r="GOX42" s="9"/>
      <c r="GOY42" s="9"/>
      <c r="GOZ42" s="9"/>
      <c r="GPA42" s="9"/>
      <c r="GPB42" s="9"/>
      <c r="GPC42" s="9"/>
      <c r="GPD42" s="9"/>
      <c r="GPE42" s="9"/>
      <c r="GPF42" s="9"/>
      <c r="GPG42" s="9"/>
      <c r="GPH42" s="9"/>
      <c r="GPI42" s="9"/>
      <c r="GPJ42" s="9"/>
      <c r="GPK42" s="9"/>
      <c r="GPL42" s="9"/>
      <c r="GPM42" s="9"/>
      <c r="GPN42" s="9"/>
      <c r="GPO42" s="9"/>
      <c r="GPP42" s="9"/>
      <c r="GPQ42" s="9"/>
      <c r="GPR42" s="9"/>
      <c r="GPS42" s="9"/>
      <c r="GPT42" s="9"/>
      <c r="GPU42" s="9"/>
      <c r="GPV42" s="9"/>
      <c r="GPW42" s="9"/>
      <c r="GPX42" s="9"/>
      <c r="GPY42" s="9"/>
      <c r="GPZ42" s="9"/>
      <c r="GQA42" s="9"/>
      <c r="GQB42" s="9"/>
      <c r="GQC42" s="9"/>
      <c r="GQD42" s="9"/>
      <c r="GQE42" s="9"/>
      <c r="GQF42" s="9"/>
      <c r="GQG42" s="9"/>
      <c r="GQH42" s="9"/>
      <c r="GQI42" s="9"/>
      <c r="GQJ42" s="9"/>
      <c r="GQK42" s="9"/>
      <c r="GQL42" s="9"/>
      <c r="GQM42" s="9"/>
      <c r="GQN42" s="9"/>
      <c r="GQO42" s="9"/>
      <c r="GQP42" s="9"/>
      <c r="GQQ42" s="9"/>
      <c r="GQR42" s="9"/>
      <c r="GQS42" s="9"/>
      <c r="GQT42" s="9"/>
      <c r="GQU42" s="9"/>
      <c r="GQV42" s="9"/>
      <c r="GQW42" s="9"/>
      <c r="GQX42" s="9"/>
      <c r="GQY42" s="9"/>
      <c r="GQZ42" s="9"/>
      <c r="GRA42" s="9"/>
      <c r="GRB42" s="9"/>
      <c r="GRC42" s="9"/>
      <c r="GRD42" s="9"/>
      <c r="GRE42" s="9"/>
      <c r="GRF42" s="9"/>
      <c r="GRG42" s="9"/>
      <c r="GRH42" s="9"/>
      <c r="GRI42" s="9"/>
      <c r="GRJ42" s="9"/>
      <c r="GRK42" s="9"/>
      <c r="GRL42" s="9"/>
      <c r="GRM42" s="9"/>
      <c r="GRN42" s="9"/>
      <c r="GRO42" s="9"/>
      <c r="GRP42" s="9"/>
      <c r="GRQ42" s="9"/>
      <c r="GRR42" s="9"/>
      <c r="GRS42" s="9"/>
      <c r="GRT42" s="9"/>
      <c r="GRU42" s="9"/>
      <c r="GRV42" s="9"/>
      <c r="GRW42" s="9"/>
      <c r="GRX42" s="9"/>
      <c r="GRY42" s="9"/>
      <c r="GRZ42" s="9"/>
      <c r="GSA42" s="9"/>
      <c r="GSB42" s="9"/>
      <c r="GSC42" s="9"/>
      <c r="GSD42" s="9"/>
      <c r="GSE42" s="9"/>
      <c r="GSF42" s="9"/>
      <c r="GSG42" s="9"/>
      <c r="GSH42" s="9"/>
      <c r="GSI42" s="9"/>
      <c r="GSJ42" s="9"/>
      <c r="GSK42" s="9"/>
      <c r="GSL42" s="9"/>
      <c r="GSM42" s="9"/>
      <c r="GSN42" s="9"/>
      <c r="GSO42" s="9"/>
      <c r="GSP42" s="9"/>
      <c r="GSQ42" s="9"/>
      <c r="GSR42" s="9"/>
      <c r="GSS42" s="9"/>
      <c r="GST42" s="9"/>
      <c r="GSU42" s="9"/>
      <c r="GSV42" s="9"/>
      <c r="GSW42" s="9"/>
      <c r="GSX42" s="9"/>
      <c r="GSY42" s="9"/>
      <c r="GSZ42" s="9"/>
      <c r="GTA42" s="9"/>
      <c r="GTB42" s="9"/>
      <c r="GTC42" s="9"/>
      <c r="GTD42" s="9"/>
      <c r="GTE42" s="9"/>
      <c r="GTF42" s="9"/>
      <c r="GTG42" s="9"/>
      <c r="GTH42" s="9"/>
      <c r="GTI42" s="9"/>
      <c r="GTJ42" s="9"/>
      <c r="GTK42" s="9"/>
      <c r="GTL42" s="9"/>
      <c r="GTM42" s="9"/>
      <c r="GTN42" s="9"/>
      <c r="GTO42" s="9"/>
      <c r="GTP42" s="9"/>
      <c r="GTQ42" s="9"/>
      <c r="GTR42" s="9"/>
      <c r="GTS42" s="9"/>
      <c r="GTT42" s="9"/>
      <c r="GTU42" s="9"/>
      <c r="GTV42" s="9"/>
      <c r="GTW42" s="9"/>
      <c r="GTX42" s="9"/>
      <c r="GTY42" s="9"/>
      <c r="GTZ42" s="9"/>
      <c r="GUA42" s="9"/>
      <c r="GUB42" s="9"/>
      <c r="GUC42" s="9"/>
      <c r="GUD42" s="9"/>
      <c r="GUE42" s="9"/>
      <c r="GUF42" s="9"/>
      <c r="GUG42" s="9"/>
      <c r="GUH42" s="9"/>
      <c r="GUI42" s="9"/>
      <c r="GUJ42" s="9"/>
      <c r="GUK42" s="9"/>
      <c r="GUL42" s="9"/>
      <c r="GUM42" s="9"/>
      <c r="GUN42" s="9"/>
      <c r="GUO42" s="9"/>
      <c r="GUP42" s="9"/>
      <c r="GUQ42" s="9"/>
      <c r="GUR42" s="9"/>
      <c r="GUS42" s="9"/>
      <c r="GUT42" s="9"/>
      <c r="GUU42" s="9"/>
      <c r="GUV42" s="9"/>
      <c r="GUW42" s="9"/>
      <c r="GUX42" s="9"/>
      <c r="GUY42" s="9"/>
      <c r="GUZ42" s="9"/>
      <c r="GVA42" s="9"/>
      <c r="GVB42" s="9"/>
      <c r="GVC42" s="9"/>
      <c r="GVD42" s="9"/>
      <c r="GVE42" s="9"/>
      <c r="GVF42" s="9"/>
      <c r="GVG42" s="9"/>
      <c r="GVH42" s="9"/>
      <c r="GVI42" s="9"/>
      <c r="GVJ42" s="9"/>
      <c r="GVK42" s="9"/>
      <c r="GVL42" s="9"/>
      <c r="GVM42" s="9"/>
      <c r="GVN42" s="9"/>
      <c r="GVO42" s="9"/>
      <c r="GVP42" s="9"/>
      <c r="GVQ42" s="9"/>
      <c r="GVR42" s="9"/>
      <c r="GVS42" s="9"/>
      <c r="GVT42" s="9"/>
      <c r="GVU42" s="9"/>
      <c r="GVV42" s="9"/>
      <c r="GVW42" s="9"/>
      <c r="GVX42" s="9"/>
      <c r="GVY42" s="9"/>
      <c r="GVZ42" s="9"/>
      <c r="GWA42" s="9"/>
      <c r="GWB42" s="9"/>
      <c r="GWC42" s="9"/>
      <c r="GWD42" s="9"/>
      <c r="GWE42" s="9"/>
      <c r="GWF42" s="9"/>
      <c r="GWG42" s="9"/>
      <c r="GWH42" s="9"/>
      <c r="GWI42" s="9"/>
      <c r="GWJ42" s="9"/>
      <c r="GWK42" s="9"/>
      <c r="GWL42" s="9"/>
      <c r="GWM42" s="9"/>
      <c r="GWN42" s="9"/>
      <c r="GWO42" s="9"/>
      <c r="GWP42" s="9"/>
      <c r="GWQ42" s="9"/>
      <c r="GWR42" s="9"/>
      <c r="GWS42" s="9"/>
      <c r="GWT42" s="9"/>
      <c r="GWU42" s="9"/>
      <c r="GWV42" s="9"/>
      <c r="GWW42" s="9"/>
      <c r="GWX42" s="9"/>
      <c r="GWY42" s="9"/>
      <c r="GWZ42" s="9"/>
      <c r="GXA42" s="9"/>
      <c r="GXB42" s="9"/>
      <c r="GXC42" s="9"/>
      <c r="GXD42" s="9"/>
      <c r="GXE42" s="9"/>
      <c r="GXF42" s="9"/>
      <c r="GXG42" s="9"/>
      <c r="GXH42" s="9"/>
      <c r="GXI42" s="9"/>
      <c r="GXJ42" s="9"/>
      <c r="GXK42" s="9"/>
      <c r="GXL42" s="9"/>
      <c r="GXM42" s="9"/>
      <c r="GXN42" s="9"/>
      <c r="GXO42" s="9"/>
      <c r="GXP42" s="9"/>
      <c r="GXQ42" s="9"/>
      <c r="GXR42" s="9"/>
      <c r="GXS42" s="9"/>
      <c r="GXT42" s="9"/>
      <c r="GXU42" s="9"/>
      <c r="GXV42" s="9"/>
      <c r="GXW42" s="9"/>
      <c r="GXX42" s="9"/>
      <c r="GXY42" s="9"/>
      <c r="GXZ42" s="9"/>
      <c r="GYA42" s="9"/>
      <c r="GYB42" s="9"/>
      <c r="GYC42" s="9"/>
      <c r="GYD42" s="9"/>
      <c r="GYE42" s="9"/>
      <c r="GYF42" s="9"/>
      <c r="GYG42" s="9"/>
      <c r="GYH42" s="9"/>
      <c r="GYI42" s="9"/>
      <c r="GYJ42" s="9"/>
      <c r="GYK42" s="9"/>
      <c r="GYL42" s="9"/>
      <c r="GYM42" s="9"/>
      <c r="GYN42" s="9"/>
      <c r="GYO42" s="9"/>
      <c r="GYP42" s="9"/>
      <c r="GYQ42" s="9"/>
      <c r="GYR42" s="9"/>
      <c r="GYS42" s="9"/>
      <c r="GYT42" s="9"/>
      <c r="GYU42" s="9"/>
      <c r="GYV42" s="9"/>
      <c r="GYW42" s="9"/>
      <c r="GYX42" s="9"/>
      <c r="GYY42" s="9"/>
      <c r="GYZ42" s="9"/>
      <c r="GZA42" s="9"/>
      <c r="GZB42" s="9"/>
      <c r="GZC42" s="9"/>
      <c r="GZD42" s="9"/>
      <c r="GZE42" s="9"/>
      <c r="GZF42" s="9"/>
      <c r="GZG42" s="9"/>
      <c r="GZH42" s="9"/>
      <c r="GZI42" s="9"/>
      <c r="GZJ42" s="9"/>
      <c r="GZK42" s="9"/>
      <c r="GZL42" s="9"/>
      <c r="GZM42" s="9"/>
      <c r="GZN42" s="9"/>
      <c r="GZO42" s="9"/>
      <c r="GZP42" s="9"/>
      <c r="GZQ42" s="9"/>
      <c r="GZR42" s="9"/>
      <c r="GZS42" s="9"/>
      <c r="GZT42" s="9"/>
      <c r="GZU42" s="9"/>
      <c r="GZV42" s="9"/>
      <c r="GZW42" s="9"/>
      <c r="GZX42" s="9"/>
      <c r="GZY42" s="9"/>
      <c r="GZZ42" s="9"/>
      <c r="HAA42" s="9"/>
      <c r="HAB42" s="9"/>
      <c r="HAC42" s="9"/>
      <c r="HAD42" s="9"/>
      <c r="HAE42" s="9"/>
      <c r="HAF42" s="9"/>
      <c r="HAG42" s="9"/>
      <c r="HAH42" s="9"/>
      <c r="HAI42" s="9"/>
      <c r="HAJ42" s="9"/>
      <c r="HAK42" s="9"/>
      <c r="HAL42" s="9"/>
      <c r="HAM42" s="9"/>
      <c r="HAN42" s="9"/>
      <c r="HAO42" s="9"/>
      <c r="HAP42" s="9"/>
      <c r="HAQ42" s="9"/>
      <c r="HAR42" s="9"/>
      <c r="HAS42" s="9"/>
      <c r="HAT42" s="9"/>
      <c r="HAU42" s="9"/>
      <c r="HAV42" s="9"/>
      <c r="HAW42" s="9"/>
      <c r="HAX42" s="9"/>
      <c r="HAY42" s="9"/>
      <c r="HAZ42" s="9"/>
      <c r="HBA42" s="9"/>
      <c r="HBB42" s="9"/>
      <c r="HBC42" s="9"/>
      <c r="HBD42" s="9"/>
      <c r="HBE42" s="9"/>
      <c r="HBF42" s="9"/>
      <c r="HBG42" s="9"/>
      <c r="HBH42" s="9"/>
      <c r="HBI42" s="9"/>
      <c r="HBJ42" s="9"/>
      <c r="HBK42" s="9"/>
      <c r="HBL42" s="9"/>
      <c r="HBM42" s="9"/>
      <c r="HBN42" s="9"/>
      <c r="HBO42" s="9"/>
      <c r="HBP42" s="9"/>
      <c r="HBQ42" s="9"/>
      <c r="HBR42" s="9"/>
      <c r="HBS42" s="9"/>
      <c r="HBT42" s="9"/>
      <c r="HBU42" s="9"/>
      <c r="HBV42" s="9"/>
      <c r="HBW42" s="9"/>
      <c r="HBX42" s="9"/>
      <c r="HBY42" s="9"/>
      <c r="HBZ42" s="9"/>
      <c r="HCA42" s="9"/>
      <c r="HCB42" s="9"/>
      <c r="HCC42" s="9"/>
      <c r="HCD42" s="9"/>
      <c r="HCE42" s="9"/>
      <c r="HCF42" s="9"/>
      <c r="HCG42" s="9"/>
      <c r="HCH42" s="9"/>
      <c r="HCI42" s="9"/>
      <c r="HCJ42" s="9"/>
      <c r="HCK42" s="9"/>
      <c r="HCL42" s="9"/>
      <c r="HCM42" s="9"/>
      <c r="HCN42" s="9"/>
      <c r="HCO42" s="9"/>
      <c r="HCP42" s="9"/>
      <c r="HCQ42" s="9"/>
      <c r="HCR42" s="9"/>
      <c r="HCS42" s="9"/>
      <c r="HCT42" s="9"/>
      <c r="HCU42" s="9"/>
      <c r="HCV42" s="9"/>
      <c r="HCW42" s="9"/>
      <c r="HCX42" s="9"/>
      <c r="HCY42" s="9"/>
      <c r="HCZ42" s="9"/>
      <c r="HDA42" s="9"/>
      <c r="HDB42" s="9"/>
      <c r="HDC42" s="9"/>
      <c r="HDD42" s="9"/>
      <c r="HDE42" s="9"/>
      <c r="HDF42" s="9"/>
      <c r="HDG42" s="9"/>
      <c r="HDH42" s="9"/>
      <c r="HDI42" s="9"/>
      <c r="HDJ42" s="9"/>
      <c r="HDK42" s="9"/>
      <c r="HDL42" s="9"/>
      <c r="HDM42" s="9"/>
      <c r="HDN42" s="9"/>
      <c r="HDO42" s="9"/>
      <c r="HDP42" s="9"/>
      <c r="HDQ42" s="9"/>
      <c r="HDR42" s="9"/>
      <c r="HDS42" s="9"/>
      <c r="HDT42" s="9"/>
      <c r="HDU42" s="9"/>
      <c r="HDV42" s="9"/>
      <c r="HDW42" s="9"/>
      <c r="HDX42" s="9"/>
      <c r="HDY42" s="9"/>
      <c r="HDZ42" s="9"/>
      <c r="HEA42" s="9"/>
      <c r="HEB42" s="9"/>
      <c r="HEC42" s="9"/>
      <c r="HED42" s="9"/>
      <c r="HEE42" s="9"/>
      <c r="HEF42" s="9"/>
      <c r="HEG42" s="9"/>
      <c r="HEH42" s="9"/>
      <c r="HEI42" s="9"/>
      <c r="HEJ42" s="9"/>
      <c r="HEK42" s="9"/>
      <c r="HEL42" s="9"/>
      <c r="HEM42" s="9"/>
      <c r="HEN42" s="9"/>
      <c r="HEO42" s="9"/>
      <c r="HEP42" s="9"/>
      <c r="HEQ42" s="9"/>
      <c r="HER42" s="9"/>
      <c r="HES42" s="9"/>
      <c r="HET42" s="9"/>
      <c r="HEU42" s="9"/>
      <c r="HEV42" s="9"/>
      <c r="HEW42" s="9"/>
      <c r="HEX42" s="9"/>
      <c r="HEY42" s="9"/>
      <c r="HEZ42" s="9"/>
      <c r="HFA42" s="9"/>
      <c r="HFB42" s="9"/>
      <c r="HFC42" s="9"/>
      <c r="HFD42" s="9"/>
      <c r="HFE42" s="9"/>
      <c r="HFF42" s="9"/>
      <c r="HFG42" s="9"/>
      <c r="HFH42" s="9"/>
      <c r="HFI42" s="9"/>
      <c r="HFJ42" s="9"/>
      <c r="HFK42" s="9"/>
      <c r="HFL42" s="9"/>
      <c r="HFM42" s="9"/>
      <c r="HFN42" s="9"/>
      <c r="HFO42" s="9"/>
      <c r="HFP42" s="9"/>
      <c r="HFQ42" s="9"/>
      <c r="HFR42" s="9"/>
      <c r="HFS42" s="9"/>
      <c r="HFT42" s="9"/>
      <c r="HFU42" s="9"/>
      <c r="HFV42" s="9"/>
      <c r="HFW42" s="9"/>
      <c r="HFX42" s="9"/>
      <c r="HFY42" s="9"/>
      <c r="HFZ42" s="9"/>
      <c r="HGA42" s="9"/>
      <c r="HGB42" s="9"/>
      <c r="HGC42" s="9"/>
      <c r="HGD42" s="9"/>
      <c r="HGE42" s="9"/>
      <c r="HGF42" s="9"/>
      <c r="HGG42" s="9"/>
      <c r="HGH42" s="9"/>
      <c r="HGI42" s="9"/>
      <c r="HGJ42" s="9"/>
      <c r="HGK42" s="9"/>
      <c r="HGL42" s="9"/>
      <c r="HGM42" s="9"/>
      <c r="HGN42" s="9"/>
      <c r="HGO42" s="9"/>
      <c r="HGP42" s="9"/>
      <c r="HGQ42" s="9"/>
      <c r="HGR42" s="9"/>
      <c r="HGS42" s="9"/>
      <c r="HGT42" s="9"/>
      <c r="HGU42" s="9"/>
      <c r="HGV42" s="9"/>
      <c r="HGW42" s="9"/>
      <c r="HGX42" s="9"/>
      <c r="HGY42" s="9"/>
      <c r="HGZ42" s="9"/>
      <c r="HHA42" s="9"/>
      <c r="HHB42" s="9"/>
      <c r="HHC42" s="9"/>
      <c r="HHD42" s="9"/>
      <c r="HHE42" s="9"/>
      <c r="HHF42" s="9"/>
      <c r="HHG42" s="9"/>
      <c r="HHH42" s="9"/>
      <c r="HHI42" s="9"/>
      <c r="HHJ42" s="9"/>
      <c r="HHK42" s="9"/>
      <c r="HHL42" s="9"/>
      <c r="HHM42" s="9"/>
      <c r="HHN42" s="9"/>
      <c r="HHO42" s="9"/>
      <c r="HHP42" s="9"/>
      <c r="HHQ42" s="9"/>
      <c r="HHR42" s="9"/>
      <c r="HHS42" s="9"/>
      <c r="HHT42" s="9"/>
      <c r="HHU42" s="9"/>
      <c r="HHV42" s="9"/>
      <c r="HHW42" s="9"/>
      <c r="HHX42" s="9"/>
      <c r="HHY42" s="9"/>
      <c r="HHZ42" s="9"/>
      <c r="HIA42" s="9"/>
      <c r="HIB42" s="9"/>
      <c r="HIC42" s="9"/>
      <c r="HID42" s="9"/>
      <c r="HIE42" s="9"/>
      <c r="HIF42" s="9"/>
      <c r="HIG42" s="9"/>
      <c r="HIH42" s="9"/>
      <c r="HII42" s="9"/>
      <c r="HIJ42" s="9"/>
      <c r="HIK42" s="9"/>
      <c r="HIL42" s="9"/>
      <c r="HIM42" s="9"/>
      <c r="HIN42" s="9"/>
      <c r="HIO42" s="9"/>
      <c r="HIP42" s="9"/>
      <c r="HIQ42" s="9"/>
      <c r="HIR42" s="9"/>
      <c r="HIS42" s="9"/>
      <c r="HIT42" s="9"/>
      <c r="HIU42" s="9"/>
      <c r="HIV42" s="9"/>
      <c r="HIW42" s="9"/>
      <c r="HIX42" s="9"/>
      <c r="HIY42" s="9"/>
      <c r="HIZ42" s="9"/>
      <c r="HJA42" s="9"/>
      <c r="HJB42" s="9"/>
      <c r="HJC42" s="9"/>
      <c r="HJD42" s="9"/>
      <c r="HJE42" s="9"/>
      <c r="HJF42" s="9"/>
      <c r="HJG42" s="9"/>
      <c r="HJH42" s="9"/>
      <c r="HJI42" s="9"/>
      <c r="HJJ42" s="9"/>
      <c r="HJK42" s="9"/>
      <c r="HJL42" s="9"/>
      <c r="HJM42" s="9"/>
      <c r="HJN42" s="9"/>
      <c r="HJO42" s="9"/>
      <c r="HJP42" s="9"/>
      <c r="HJQ42" s="9"/>
      <c r="HJR42" s="9"/>
      <c r="HJS42" s="9"/>
      <c r="HJT42" s="9"/>
      <c r="HJU42" s="9"/>
      <c r="HJV42" s="9"/>
      <c r="HJW42" s="9"/>
      <c r="HJX42" s="9"/>
      <c r="HJY42" s="9"/>
      <c r="HJZ42" s="9"/>
      <c r="HKA42" s="9"/>
      <c r="HKB42" s="9"/>
      <c r="HKC42" s="9"/>
      <c r="HKD42" s="9"/>
      <c r="HKE42" s="9"/>
      <c r="HKF42" s="9"/>
      <c r="HKG42" s="9"/>
      <c r="HKH42" s="9"/>
      <c r="HKI42" s="9"/>
      <c r="HKJ42" s="9"/>
      <c r="HKK42" s="9"/>
      <c r="HKL42" s="9"/>
      <c r="HKM42" s="9"/>
      <c r="HKN42" s="9"/>
      <c r="HKO42" s="9"/>
      <c r="HKP42" s="9"/>
      <c r="HKQ42" s="9"/>
      <c r="HKR42" s="9"/>
      <c r="HKS42" s="9"/>
      <c r="HKT42" s="9"/>
      <c r="HKU42" s="9"/>
      <c r="HKV42" s="9"/>
      <c r="HKW42" s="9"/>
      <c r="HKX42" s="9"/>
      <c r="HKY42" s="9"/>
      <c r="HKZ42" s="9"/>
      <c r="HLA42" s="9"/>
      <c r="HLB42" s="9"/>
      <c r="HLC42" s="9"/>
      <c r="HLD42" s="9"/>
      <c r="HLE42" s="9"/>
      <c r="HLF42" s="9"/>
      <c r="HLG42" s="9"/>
      <c r="HLH42" s="9"/>
      <c r="HLI42" s="9"/>
      <c r="HLJ42" s="9"/>
      <c r="HLK42" s="9"/>
      <c r="HLL42" s="9"/>
      <c r="HLM42" s="9"/>
      <c r="HLN42" s="9"/>
      <c r="HLO42" s="9"/>
      <c r="HLP42" s="9"/>
      <c r="HLQ42" s="9"/>
      <c r="HLR42" s="9"/>
      <c r="HLS42" s="9"/>
      <c r="HLT42" s="9"/>
      <c r="HLU42" s="9"/>
      <c r="HLV42" s="9"/>
      <c r="HLW42" s="9"/>
      <c r="HLX42" s="9"/>
      <c r="HLY42" s="9"/>
      <c r="HLZ42" s="9"/>
      <c r="HMA42" s="9"/>
      <c r="HMB42" s="9"/>
      <c r="HMC42" s="9"/>
      <c r="HMD42" s="9"/>
      <c r="HME42" s="9"/>
      <c r="HMF42" s="9"/>
      <c r="HMG42" s="9"/>
      <c r="HMH42" s="9"/>
      <c r="HMI42" s="9"/>
      <c r="HMJ42" s="9"/>
      <c r="HMK42" s="9"/>
      <c r="HML42" s="9"/>
      <c r="HMM42" s="9"/>
      <c r="HMN42" s="9"/>
      <c r="HMO42" s="9"/>
      <c r="HMP42" s="9"/>
      <c r="HMQ42" s="9"/>
      <c r="HMR42" s="9"/>
      <c r="HMS42" s="9"/>
      <c r="HMT42" s="9"/>
      <c r="HMU42" s="9"/>
      <c r="HMV42" s="9"/>
      <c r="HMW42" s="9"/>
      <c r="HMX42" s="9"/>
      <c r="HMY42" s="9"/>
      <c r="HMZ42" s="9"/>
      <c r="HNA42" s="9"/>
      <c r="HNB42" s="9"/>
      <c r="HNC42" s="9"/>
      <c r="HND42" s="9"/>
      <c r="HNE42" s="9"/>
      <c r="HNF42" s="9"/>
      <c r="HNG42" s="9"/>
      <c r="HNH42" s="9"/>
      <c r="HNI42" s="9"/>
      <c r="HNJ42" s="9"/>
      <c r="HNK42" s="9"/>
      <c r="HNL42" s="9"/>
      <c r="HNM42" s="9"/>
      <c r="HNN42" s="9"/>
      <c r="HNO42" s="9"/>
      <c r="HNP42" s="9"/>
      <c r="HNQ42" s="9"/>
      <c r="HNR42" s="9"/>
      <c r="HNS42" s="9"/>
      <c r="HNT42" s="9"/>
      <c r="HNU42" s="9"/>
      <c r="HNV42" s="9"/>
      <c r="HNW42" s="9"/>
      <c r="HNX42" s="9"/>
      <c r="HNY42" s="9"/>
      <c r="HNZ42" s="9"/>
      <c r="HOA42" s="9"/>
      <c r="HOB42" s="9"/>
      <c r="HOC42" s="9"/>
      <c r="HOD42" s="9"/>
      <c r="HOE42" s="9"/>
      <c r="HOF42" s="9"/>
      <c r="HOG42" s="9"/>
      <c r="HOH42" s="9"/>
      <c r="HOI42" s="9"/>
      <c r="HOJ42" s="9"/>
      <c r="HOK42" s="9"/>
      <c r="HOL42" s="9"/>
      <c r="HOM42" s="9"/>
      <c r="HON42" s="9"/>
      <c r="HOO42" s="9"/>
      <c r="HOP42" s="9"/>
      <c r="HOQ42" s="9"/>
      <c r="HOR42" s="9"/>
      <c r="HOS42" s="9"/>
      <c r="HOT42" s="9"/>
      <c r="HOU42" s="9"/>
      <c r="HOV42" s="9"/>
      <c r="HOW42" s="9"/>
      <c r="HOX42" s="9"/>
      <c r="HOY42" s="9"/>
      <c r="HOZ42" s="9"/>
      <c r="HPA42" s="9"/>
      <c r="HPB42" s="9"/>
      <c r="HPC42" s="9"/>
      <c r="HPD42" s="9"/>
      <c r="HPE42" s="9"/>
      <c r="HPF42" s="9"/>
      <c r="HPG42" s="9"/>
      <c r="HPH42" s="9"/>
      <c r="HPI42" s="9"/>
      <c r="HPJ42" s="9"/>
      <c r="HPK42" s="9"/>
      <c r="HPL42" s="9"/>
      <c r="HPM42" s="9"/>
      <c r="HPN42" s="9"/>
      <c r="HPO42" s="9"/>
      <c r="HPP42" s="9"/>
      <c r="HPQ42" s="9"/>
      <c r="HPR42" s="9"/>
      <c r="HPS42" s="9"/>
      <c r="HPT42" s="9"/>
      <c r="HPU42" s="9"/>
      <c r="HPV42" s="9"/>
      <c r="HPW42" s="9"/>
      <c r="HPX42" s="9"/>
      <c r="HPY42" s="9"/>
      <c r="HPZ42" s="9"/>
      <c r="HQA42" s="9"/>
      <c r="HQB42" s="9"/>
      <c r="HQC42" s="9"/>
      <c r="HQD42" s="9"/>
      <c r="HQE42" s="9"/>
      <c r="HQF42" s="9"/>
      <c r="HQG42" s="9"/>
      <c r="HQH42" s="9"/>
      <c r="HQI42" s="9"/>
      <c r="HQJ42" s="9"/>
      <c r="HQK42" s="9"/>
      <c r="HQL42" s="9"/>
      <c r="HQM42" s="9"/>
      <c r="HQN42" s="9"/>
      <c r="HQO42" s="9"/>
      <c r="HQP42" s="9"/>
      <c r="HQQ42" s="9"/>
      <c r="HQR42" s="9"/>
      <c r="HQS42" s="9"/>
      <c r="HQT42" s="9"/>
      <c r="HQU42" s="9"/>
      <c r="HQV42" s="9"/>
      <c r="HQW42" s="9"/>
      <c r="HQX42" s="9"/>
      <c r="HQY42" s="9"/>
      <c r="HQZ42" s="9"/>
      <c r="HRA42" s="9"/>
      <c r="HRB42" s="9"/>
      <c r="HRC42" s="9"/>
      <c r="HRD42" s="9"/>
      <c r="HRE42" s="9"/>
      <c r="HRF42" s="9"/>
      <c r="HRG42" s="9"/>
      <c r="HRH42" s="9"/>
      <c r="HRI42" s="9"/>
      <c r="HRJ42" s="9"/>
      <c r="HRK42" s="9"/>
      <c r="HRL42" s="9"/>
      <c r="HRM42" s="9"/>
      <c r="HRN42" s="9"/>
      <c r="HRO42" s="9"/>
      <c r="HRP42" s="9"/>
      <c r="HRQ42" s="9"/>
      <c r="HRR42" s="9"/>
      <c r="HRS42" s="9"/>
      <c r="HRT42" s="9"/>
      <c r="HRU42" s="9"/>
      <c r="HRV42" s="9"/>
      <c r="HRW42" s="9"/>
      <c r="HRX42" s="9"/>
      <c r="HRY42" s="9"/>
      <c r="HRZ42" s="9"/>
      <c r="HSA42" s="9"/>
      <c r="HSB42" s="9"/>
      <c r="HSC42" s="9"/>
      <c r="HSD42" s="9"/>
      <c r="HSE42" s="9"/>
      <c r="HSF42" s="9"/>
      <c r="HSG42" s="9"/>
      <c r="HSH42" s="9"/>
      <c r="HSI42" s="9"/>
      <c r="HSJ42" s="9"/>
      <c r="HSK42" s="9"/>
      <c r="HSL42" s="9"/>
      <c r="HSM42" s="9"/>
      <c r="HSN42" s="9"/>
      <c r="HSO42" s="9"/>
      <c r="HSP42" s="9"/>
      <c r="HSQ42" s="9"/>
      <c r="HSR42" s="9"/>
      <c r="HSS42" s="9"/>
      <c r="HST42" s="9"/>
      <c r="HSU42" s="9"/>
      <c r="HSV42" s="9"/>
      <c r="HSW42" s="9"/>
      <c r="HSX42" s="9"/>
      <c r="HSY42" s="9"/>
      <c r="HSZ42" s="9"/>
      <c r="HTA42" s="9"/>
      <c r="HTB42" s="9"/>
      <c r="HTC42" s="9"/>
      <c r="HTD42" s="9"/>
      <c r="HTE42" s="9"/>
      <c r="HTF42" s="9"/>
      <c r="HTG42" s="9"/>
      <c r="HTH42" s="9"/>
      <c r="HTI42" s="9"/>
      <c r="HTJ42" s="9"/>
      <c r="HTK42" s="9"/>
      <c r="HTL42" s="9"/>
      <c r="HTM42" s="9"/>
      <c r="HTN42" s="9"/>
      <c r="HTO42" s="9"/>
      <c r="HTP42" s="9"/>
      <c r="HTQ42" s="9"/>
      <c r="HTR42" s="9"/>
      <c r="HTS42" s="9"/>
      <c r="HTT42" s="9"/>
      <c r="HTU42" s="9"/>
      <c r="HTV42" s="9"/>
      <c r="HTW42" s="9"/>
      <c r="HTX42" s="9"/>
      <c r="HTY42" s="9"/>
      <c r="HTZ42" s="9"/>
      <c r="HUA42" s="9"/>
      <c r="HUB42" s="9"/>
      <c r="HUC42" s="9"/>
      <c r="HUD42" s="9"/>
      <c r="HUE42" s="9"/>
      <c r="HUF42" s="9"/>
      <c r="HUG42" s="9"/>
      <c r="HUH42" s="9"/>
      <c r="HUI42" s="9"/>
      <c r="HUJ42" s="9"/>
      <c r="HUK42" s="9"/>
      <c r="HUL42" s="9"/>
      <c r="HUM42" s="9"/>
      <c r="HUN42" s="9"/>
      <c r="HUO42" s="9"/>
      <c r="HUP42" s="9"/>
      <c r="HUQ42" s="9"/>
      <c r="HUR42" s="9"/>
      <c r="HUS42" s="9"/>
      <c r="HUT42" s="9"/>
      <c r="HUU42" s="9"/>
      <c r="HUV42" s="9"/>
      <c r="HUW42" s="9"/>
      <c r="HUX42" s="9"/>
      <c r="HUY42" s="9"/>
      <c r="HUZ42" s="9"/>
      <c r="HVA42" s="9"/>
      <c r="HVB42" s="9"/>
      <c r="HVC42" s="9"/>
      <c r="HVD42" s="9"/>
      <c r="HVE42" s="9"/>
      <c r="HVF42" s="9"/>
      <c r="HVG42" s="9"/>
      <c r="HVH42" s="9"/>
      <c r="HVI42" s="9"/>
      <c r="HVJ42" s="9"/>
      <c r="HVK42" s="9"/>
      <c r="HVL42" s="9"/>
      <c r="HVM42" s="9"/>
      <c r="HVN42" s="9"/>
      <c r="HVO42" s="9"/>
      <c r="HVP42" s="9"/>
      <c r="HVQ42" s="9"/>
      <c r="HVR42" s="9"/>
      <c r="HVS42" s="9"/>
      <c r="HVT42" s="9"/>
      <c r="HVU42" s="9"/>
      <c r="HVV42" s="9"/>
      <c r="HVW42" s="9"/>
      <c r="HVX42" s="9"/>
      <c r="HVY42" s="9"/>
      <c r="HVZ42" s="9"/>
      <c r="HWA42" s="9"/>
      <c r="HWB42" s="9"/>
      <c r="HWC42" s="9"/>
      <c r="HWD42" s="9"/>
      <c r="HWE42" s="9"/>
      <c r="HWF42" s="9"/>
      <c r="HWG42" s="9"/>
      <c r="HWH42" s="9"/>
      <c r="HWI42" s="9"/>
      <c r="HWJ42" s="9"/>
      <c r="HWK42" s="9"/>
      <c r="HWL42" s="9"/>
      <c r="HWM42" s="9"/>
      <c r="HWN42" s="9"/>
      <c r="HWO42" s="9"/>
      <c r="HWP42" s="9"/>
      <c r="HWQ42" s="9"/>
      <c r="HWR42" s="9"/>
      <c r="HWS42" s="9"/>
      <c r="HWT42" s="9"/>
      <c r="HWU42" s="9"/>
      <c r="HWV42" s="9"/>
      <c r="HWW42" s="9"/>
      <c r="HWX42" s="9"/>
      <c r="HWY42" s="9"/>
      <c r="HWZ42" s="9"/>
      <c r="HXA42" s="9"/>
      <c r="HXB42" s="9"/>
      <c r="HXC42" s="9"/>
      <c r="HXD42" s="9"/>
      <c r="HXE42" s="9"/>
      <c r="HXF42" s="9"/>
      <c r="HXG42" s="9"/>
      <c r="HXH42" s="9"/>
      <c r="HXI42" s="9"/>
      <c r="HXJ42" s="9"/>
      <c r="HXK42" s="9"/>
      <c r="HXL42" s="9"/>
      <c r="HXM42" s="9"/>
      <c r="HXN42" s="9"/>
      <c r="HXO42" s="9"/>
      <c r="HXP42" s="9"/>
      <c r="HXQ42" s="9"/>
      <c r="HXR42" s="9"/>
      <c r="HXS42" s="9"/>
      <c r="HXT42" s="9"/>
      <c r="HXU42" s="9"/>
      <c r="HXV42" s="9"/>
      <c r="HXW42" s="9"/>
      <c r="HXX42" s="9"/>
      <c r="HXY42" s="9"/>
      <c r="HXZ42" s="9"/>
      <c r="HYA42" s="9"/>
      <c r="HYB42" s="9"/>
      <c r="HYC42" s="9"/>
      <c r="HYD42" s="9"/>
      <c r="HYE42" s="9"/>
      <c r="HYF42" s="9"/>
      <c r="HYG42" s="9"/>
      <c r="HYH42" s="9"/>
      <c r="HYI42" s="9"/>
      <c r="HYJ42" s="9"/>
      <c r="HYK42" s="9"/>
      <c r="HYL42" s="9"/>
      <c r="HYM42" s="9"/>
      <c r="HYN42" s="9"/>
      <c r="HYO42" s="9"/>
      <c r="HYP42" s="9"/>
      <c r="HYQ42" s="9"/>
      <c r="HYR42" s="9"/>
      <c r="HYS42" s="9"/>
      <c r="HYT42" s="9"/>
      <c r="HYU42" s="9"/>
      <c r="HYV42" s="9"/>
      <c r="HYW42" s="9"/>
      <c r="HYX42" s="9"/>
      <c r="HYY42" s="9"/>
      <c r="HYZ42" s="9"/>
      <c r="HZA42" s="9"/>
      <c r="HZB42" s="9"/>
      <c r="HZC42" s="9"/>
      <c r="HZD42" s="9"/>
      <c r="HZE42" s="9"/>
      <c r="HZF42" s="9"/>
      <c r="HZG42" s="9"/>
      <c r="HZH42" s="9"/>
      <c r="HZI42" s="9"/>
      <c r="HZJ42" s="9"/>
      <c r="HZK42" s="9"/>
      <c r="HZL42" s="9"/>
      <c r="HZM42" s="9"/>
      <c r="HZN42" s="9"/>
      <c r="HZO42" s="9"/>
      <c r="HZP42" s="9"/>
      <c r="HZQ42" s="9"/>
      <c r="HZR42" s="9"/>
      <c r="HZS42" s="9"/>
      <c r="HZT42" s="9"/>
      <c r="HZU42" s="9"/>
      <c r="HZV42" s="9"/>
      <c r="HZW42" s="9"/>
      <c r="HZX42" s="9"/>
      <c r="HZY42" s="9"/>
      <c r="HZZ42" s="9"/>
      <c r="IAA42" s="9"/>
      <c r="IAB42" s="9"/>
      <c r="IAC42" s="9"/>
      <c r="IAD42" s="9"/>
      <c r="IAE42" s="9"/>
      <c r="IAF42" s="9"/>
      <c r="IAG42" s="9"/>
      <c r="IAH42" s="9"/>
      <c r="IAI42" s="9"/>
      <c r="IAJ42" s="9"/>
      <c r="IAK42" s="9"/>
      <c r="IAL42" s="9"/>
      <c r="IAM42" s="9"/>
      <c r="IAN42" s="9"/>
      <c r="IAO42" s="9"/>
      <c r="IAP42" s="9"/>
      <c r="IAQ42" s="9"/>
      <c r="IAR42" s="9"/>
      <c r="IAS42" s="9"/>
      <c r="IAT42" s="9"/>
      <c r="IAU42" s="9"/>
      <c r="IAV42" s="9"/>
      <c r="IAW42" s="9"/>
      <c r="IAX42" s="9"/>
      <c r="IAY42" s="9"/>
      <c r="IAZ42" s="9"/>
      <c r="IBA42" s="9"/>
      <c r="IBB42" s="9"/>
      <c r="IBC42" s="9"/>
      <c r="IBD42" s="9"/>
      <c r="IBE42" s="9"/>
      <c r="IBF42" s="9"/>
      <c r="IBG42" s="9"/>
      <c r="IBH42" s="9"/>
      <c r="IBI42" s="9"/>
      <c r="IBJ42" s="9"/>
      <c r="IBK42" s="9"/>
      <c r="IBL42" s="9"/>
      <c r="IBM42" s="9"/>
      <c r="IBN42" s="9"/>
      <c r="IBO42" s="9"/>
      <c r="IBP42" s="9"/>
      <c r="IBQ42" s="9"/>
      <c r="IBR42" s="9"/>
      <c r="IBS42" s="9"/>
      <c r="IBT42" s="9"/>
      <c r="IBU42" s="9"/>
      <c r="IBV42" s="9"/>
      <c r="IBW42" s="9"/>
      <c r="IBX42" s="9"/>
      <c r="IBY42" s="9"/>
      <c r="IBZ42" s="9"/>
      <c r="ICA42" s="9"/>
      <c r="ICB42" s="9"/>
      <c r="ICC42" s="9"/>
      <c r="ICD42" s="9"/>
      <c r="ICE42" s="9"/>
      <c r="ICF42" s="9"/>
      <c r="ICG42" s="9"/>
      <c r="ICH42" s="9"/>
      <c r="ICI42" s="9"/>
      <c r="ICJ42" s="9"/>
      <c r="ICK42" s="9"/>
      <c r="ICL42" s="9"/>
      <c r="ICM42" s="9"/>
      <c r="ICN42" s="9"/>
      <c r="ICO42" s="9"/>
      <c r="ICP42" s="9"/>
      <c r="ICQ42" s="9"/>
      <c r="ICR42" s="9"/>
      <c r="ICS42" s="9"/>
      <c r="ICT42" s="9"/>
      <c r="ICU42" s="9"/>
      <c r="ICV42" s="9"/>
      <c r="ICW42" s="9"/>
      <c r="ICX42" s="9"/>
      <c r="ICY42" s="9"/>
      <c r="ICZ42" s="9"/>
      <c r="IDA42" s="9"/>
      <c r="IDB42" s="9"/>
      <c r="IDC42" s="9"/>
      <c r="IDD42" s="9"/>
      <c r="IDE42" s="9"/>
      <c r="IDF42" s="9"/>
      <c r="IDG42" s="9"/>
      <c r="IDH42" s="9"/>
      <c r="IDI42" s="9"/>
      <c r="IDJ42" s="9"/>
      <c r="IDK42" s="9"/>
      <c r="IDL42" s="9"/>
      <c r="IDM42" s="9"/>
      <c r="IDN42" s="9"/>
      <c r="IDO42" s="9"/>
      <c r="IDP42" s="9"/>
      <c r="IDQ42" s="9"/>
      <c r="IDR42" s="9"/>
      <c r="IDS42" s="9"/>
      <c r="IDT42" s="9"/>
      <c r="IDU42" s="9"/>
      <c r="IDV42" s="9"/>
      <c r="IDW42" s="9"/>
      <c r="IDX42" s="9"/>
      <c r="IDY42" s="9"/>
      <c r="IDZ42" s="9"/>
      <c r="IEA42" s="9"/>
      <c r="IEB42" s="9"/>
      <c r="IEC42" s="9"/>
      <c r="IED42" s="9"/>
      <c r="IEE42" s="9"/>
      <c r="IEF42" s="9"/>
      <c r="IEG42" s="9"/>
      <c r="IEH42" s="9"/>
      <c r="IEI42" s="9"/>
      <c r="IEJ42" s="9"/>
      <c r="IEK42" s="9"/>
      <c r="IEL42" s="9"/>
      <c r="IEM42" s="9"/>
      <c r="IEN42" s="9"/>
      <c r="IEO42" s="9"/>
      <c r="IEP42" s="9"/>
      <c r="IEQ42" s="9"/>
      <c r="IER42" s="9"/>
      <c r="IES42" s="9"/>
      <c r="IET42" s="9"/>
      <c r="IEU42" s="9"/>
      <c r="IEV42" s="9"/>
      <c r="IEW42" s="9"/>
      <c r="IEX42" s="9"/>
      <c r="IEY42" s="9"/>
      <c r="IEZ42" s="9"/>
      <c r="IFA42" s="9"/>
      <c r="IFB42" s="9"/>
      <c r="IFC42" s="9"/>
      <c r="IFD42" s="9"/>
      <c r="IFE42" s="9"/>
      <c r="IFF42" s="9"/>
      <c r="IFG42" s="9"/>
      <c r="IFH42" s="9"/>
      <c r="IFI42" s="9"/>
      <c r="IFJ42" s="9"/>
      <c r="IFK42" s="9"/>
      <c r="IFL42" s="9"/>
      <c r="IFM42" s="9"/>
      <c r="IFN42" s="9"/>
      <c r="IFO42" s="9"/>
      <c r="IFP42" s="9"/>
      <c r="IFQ42" s="9"/>
      <c r="IFR42" s="9"/>
      <c r="IFS42" s="9"/>
      <c r="IFT42" s="9"/>
      <c r="IFU42" s="9"/>
      <c r="IFV42" s="9"/>
      <c r="IFW42" s="9"/>
      <c r="IFX42" s="9"/>
      <c r="IFY42" s="9"/>
      <c r="IFZ42" s="9"/>
      <c r="IGA42" s="9"/>
      <c r="IGB42" s="9"/>
      <c r="IGC42" s="9"/>
      <c r="IGD42" s="9"/>
      <c r="IGE42" s="9"/>
      <c r="IGF42" s="9"/>
      <c r="IGG42" s="9"/>
      <c r="IGH42" s="9"/>
      <c r="IGI42" s="9"/>
      <c r="IGJ42" s="9"/>
      <c r="IGK42" s="9"/>
      <c r="IGL42" s="9"/>
      <c r="IGM42" s="9"/>
      <c r="IGN42" s="9"/>
      <c r="IGO42" s="9"/>
      <c r="IGP42" s="9"/>
      <c r="IGQ42" s="9"/>
      <c r="IGR42" s="9"/>
      <c r="IGS42" s="9"/>
      <c r="IGT42" s="9"/>
      <c r="IGU42" s="9"/>
      <c r="IGV42" s="9"/>
      <c r="IGW42" s="9"/>
      <c r="IGX42" s="9"/>
      <c r="IGY42" s="9"/>
      <c r="IGZ42" s="9"/>
      <c r="IHA42" s="9"/>
      <c r="IHB42" s="9"/>
      <c r="IHC42" s="9"/>
      <c r="IHD42" s="9"/>
      <c r="IHE42" s="9"/>
      <c r="IHF42" s="9"/>
      <c r="IHG42" s="9"/>
      <c r="IHH42" s="9"/>
      <c r="IHI42" s="9"/>
      <c r="IHJ42" s="9"/>
      <c r="IHK42" s="9"/>
      <c r="IHL42" s="9"/>
      <c r="IHM42" s="9"/>
      <c r="IHN42" s="9"/>
      <c r="IHO42" s="9"/>
      <c r="IHP42" s="9"/>
      <c r="IHQ42" s="9"/>
      <c r="IHR42" s="9"/>
      <c r="IHS42" s="9"/>
      <c r="IHT42" s="9"/>
      <c r="IHU42" s="9"/>
      <c r="IHV42" s="9"/>
      <c r="IHW42" s="9"/>
      <c r="IHX42" s="9"/>
      <c r="IHY42" s="9"/>
      <c r="IHZ42" s="9"/>
      <c r="IIA42" s="9"/>
      <c r="IIB42" s="9"/>
      <c r="IIC42" s="9"/>
      <c r="IID42" s="9"/>
      <c r="IIE42" s="9"/>
      <c r="IIF42" s="9"/>
      <c r="IIG42" s="9"/>
      <c r="IIH42" s="9"/>
      <c r="III42" s="9"/>
      <c r="IIJ42" s="9"/>
      <c r="IIK42" s="9"/>
      <c r="IIL42" s="9"/>
      <c r="IIM42" s="9"/>
      <c r="IIN42" s="9"/>
      <c r="IIO42" s="9"/>
      <c r="IIP42" s="9"/>
      <c r="IIQ42" s="9"/>
      <c r="IIR42" s="9"/>
      <c r="IIS42" s="9"/>
      <c r="IIT42" s="9"/>
      <c r="IIU42" s="9"/>
      <c r="IIV42" s="9"/>
      <c r="IIW42" s="9"/>
      <c r="IIX42" s="9"/>
      <c r="IIY42" s="9"/>
      <c r="IIZ42" s="9"/>
      <c r="IJA42" s="9"/>
      <c r="IJB42" s="9"/>
      <c r="IJC42" s="9"/>
      <c r="IJD42" s="9"/>
      <c r="IJE42" s="9"/>
      <c r="IJF42" s="9"/>
      <c r="IJG42" s="9"/>
      <c r="IJH42" s="9"/>
      <c r="IJI42" s="9"/>
      <c r="IJJ42" s="9"/>
      <c r="IJK42" s="9"/>
      <c r="IJL42" s="9"/>
      <c r="IJM42" s="9"/>
      <c r="IJN42" s="9"/>
      <c r="IJO42" s="9"/>
      <c r="IJP42" s="9"/>
      <c r="IJQ42" s="9"/>
      <c r="IJR42" s="9"/>
      <c r="IJS42" s="9"/>
      <c r="IJT42" s="9"/>
      <c r="IJU42" s="9"/>
      <c r="IJV42" s="9"/>
      <c r="IJW42" s="9"/>
      <c r="IJX42" s="9"/>
      <c r="IJY42" s="9"/>
      <c r="IJZ42" s="9"/>
      <c r="IKA42" s="9"/>
      <c r="IKB42" s="9"/>
      <c r="IKC42" s="9"/>
      <c r="IKD42" s="9"/>
      <c r="IKE42" s="9"/>
      <c r="IKF42" s="9"/>
      <c r="IKG42" s="9"/>
      <c r="IKH42" s="9"/>
      <c r="IKI42" s="9"/>
      <c r="IKJ42" s="9"/>
      <c r="IKK42" s="9"/>
      <c r="IKL42" s="9"/>
      <c r="IKM42" s="9"/>
      <c r="IKN42" s="9"/>
      <c r="IKO42" s="9"/>
      <c r="IKP42" s="9"/>
      <c r="IKQ42" s="9"/>
      <c r="IKR42" s="9"/>
      <c r="IKS42" s="9"/>
      <c r="IKT42" s="9"/>
      <c r="IKU42" s="9"/>
      <c r="IKV42" s="9"/>
      <c r="IKW42" s="9"/>
      <c r="IKX42" s="9"/>
      <c r="IKY42" s="9"/>
      <c r="IKZ42" s="9"/>
      <c r="ILA42" s="9"/>
      <c r="ILB42" s="9"/>
      <c r="ILC42" s="9"/>
      <c r="ILD42" s="9"/>
      <c r="ILE42" s="9"/>
      <c r="ILF42" s="9"/>
      <c r="ILG42" s="9"/>
      <c r="ILH42" s="9"/>
      <c r="ILI42" s="9"/>
      <c r="ILJ42" s="9"/>
      <c r="ILK42" s="9"/>
      <c r="ILL42" s="9"/>
      <c r="ILM42" s="9"/>
      <c r="ILN42" s="9"/>
      <c r="ILO42" s="9"/>
      <c r="ILP42" s="9"/>
      <c r="ILQ42" s="9"/>
      <c r="ILR42" s="9"/>
      <c r="ILS42" s="9"/>
      <c r="ILT42" s="9"/>
      <c r="ILU42" s="9"/>
      <c r="ILV42" s="9"/>
      <c r="ILW42" s="9"/>
      <c r="ILX42" s="9"/>
      <c r="ILY42" s="9"/>
      <c r="ILZ42" s="9"/>
      <c r="IMA42" s="9"/>
      <c r="IMB42" s="9"/>
      <c r="IMC42" s="9"/>
      <c r="IMD42" s="9"/>
      <c r="IME42" s="9"/>
      <c r="IMF42" s="9"/>
      <c r="IMG42" s="9"/>
      <c r="IMH42" s="9"/>
      <c r="IMI42" s="9"/>
      <c r="IMJ42" s="9"/>
      <c r="IMK42" s="9"/>
      <c r="IML42" s="9"/>
      <c r="IMM42" s="9"/>
      <c r="IMN42" s="9"/>
      <c r="IMO42" s="9"/>
      <c r="IMP42" s="9"/>
      <c r="IMQ42" s="9"/>
      <c r="IMR42" s="9"/>
      <c r="IMS42" s="9"/>
      <c r="IMT42" s="9"/>
      <c r="IMU42" s="9"/>
      <c r="IMV42" s="9"/>
      <c r="IMW42" s="9"/>
      <c r="IMX42" s="9"/>
      <c r="IMY42" s="9"/>
      <c r="IMZ42" s="9"/>
      <c r="INA42" s="9"/>
      <c r="INB42" s="9"/>
      <c r="INC42" s="9"/>
      <c r="IND42" s="9"/>
      <c r="INE42" s="9"/>
      <c r="INF42" s="9"/>
      <c r="ING42" s="9"/>
      <c r="INH42" s="9"/>
      <c r="INI42" s="9"/>
      <c r="INJ42" s="9"/>
      <c r="INK42" s="9"/>
      <c r="INL42" s="9"/>
      <c r="INM42" s="9"/>
      <c r="INN42" s="9"/>
      <c r="INO42" s="9"/>
      <c r="INP42" s="9"/>
      <c r="INQ42" s="9"/>
      <c r="INR42" s="9"/>
      <c r="INS42" s="9"/>
      <c r="INT42" s="9"/>
      <c r="INU42" s="9"/>
      <c r="INV42" s="9"/>
      <c r="INW42" s="9"/>
      <c r="INX42" s="9"/>
      <c r="INY42" s="9"/>
      <c r="INZ42" s="9"/>
      <c r="IOA42" s="9"/>
      <c r="IOB42" s="9"/>
      <c r="IOC42" s="9"/>
      <c r="IOD42" s="9"/>
      <c r="IOE42" s="9"/>
      <c r="IOF42" s="9"/>
      <c r="IOG42" s="9"/>
      <c r="IOH42" s="9"/>
      <c r="IOI42" s="9"/>
      <c r="IOJ42" s="9"/>
      <c r="IOK42" s="9"/>
      <c r="IOL42" s="9"/>
      <c r="IOM42" s="9"/>
      <c r="ION42" s="9"/>
      <c r="IOO42" s="9"/>
      <c r="IOP42" s="9"/>
      <c r="IOQ42" s="9"/>
      <c r="IOR42" s="9"/>
      <c r="IOS42" s="9"/>
      <c r="IOT42" s="9"/>
      <c r="IOU42" s="9"/>
      <c r="IOV42" s="9"/>
      <c r="IOW42" s="9"/>
      <c r="IOX42" s="9"/>
      <c r="IOY42" s="9"/>
      <c r="IOZ42" s="9"/>
      <c r="IPA42" s="9"/>
      <c r="IPB42" s="9"/>
      <c r="IPC42" s="9"/>
      <c r="IPD42" s="9"/>
      <c r="IPE42" s="9"/>
      <c r="IPF42" s="9"/>
      <c r="IPG42" s="9"/>
      <c r="IPH42" s="9"/>
      <c r="IPI42" s="9"/>
      <c r="IPJ42" s="9"/>
      <c r="IPK42" s="9"/>
      <c r="IPL42" s="9"/>
      <c r="IPM42" s="9"/>
      <c r="IPN42" s="9"/>
      <c r="IPO42" s="9"/>
      <c r="IPP42" s="9"/>
      <c r="IPQ42" s="9"/>
      <c r="IPR42" s="9"/>
      <c r="IPS42" s="9"/>
      <c r="IPT42" s="9"/>
      <c r="IPU42" s="9"/>
      <c r="IPV42" s="9"/>
      <c r="IPW42" s="9"/>
      <c r="IPX42" s="9"/>
      <c r="IPY42" s="9"/>
      <c r="IPZ42" s="9"/>
      <c r="IQA42" s="9"/>
      <c r="IQB42" s="9"/>
      <c r="IQC42" s="9"/>
      <c r="IQD42" s="9"/>
      <c r="IQE42" s="9"/>
      <c r="IQF42" s="9"/>
      <c r="IQG42" s="9"/>
      <c r="IQH42" s="9"/>
      <c r="IQI42" s="9"/>
      <c r="IQJ42" s="9"/>
      <c r="IQK42" s="9"/>
      <c r="IQL42" s="9"/>
      <c r="IQM42" s="9"/>
      <c r="IQN42" s="9"/>
      <c r="IQO42" s="9"/>
      <c r="IQP42" s="9"/>
      <c r="IQQ42" s="9"/>
      <c r="IQR42" s="9"/>
      <c r="IQS42" s="9"/>
      <c r="IQT42" s="9"/>
      <c r="IQU42" s="9"/>
      <c r="IQV42" s="9"/>
      <c r="IQW42" s="9"/>
      <c r="IQX42" s="9"/>
      <c r="IQY42" s="9"/>
      <c r="IQZ42" s="9"/>
      <c r="IRA42" s="9"/>
      <c r="IRB42" s="9"/>
      <c r="IRC42" s="9"/>
      <c r="IRD42" s="9"/>
      <c r="IRE42" s="9"/>
      <c r="IRF42" s="9"/>
      <c r="IRG42" s="9"/>
      <c r="IRH42" s="9"/>
      <c r="IRI42" s="9"/>
      <c r="IRJ42" s="9"/>
      <c r="IRK42" s="9"/>
      <c r="IRL42" s="9"/>
      <c r="IRM42" s="9"/>
      <c r="IRN42" s="9"/>
      <c r="IRO42" s="9"/>
      <c r="IRP42" s="9"/>
      <c r="IRQ42" s="9"/>
      <c r="IRR42" s="9"/>
      <c r="IRS42" s="9"/>
      <c r="IRT42" s="9"/>
      <c r="IRU42" s="9"/>
      <c r="IRV42" s="9"/>
      <c r="IRW42" s="9"/>
      <c r="IRX42" s="9"/>
      <c r="IRY42" s="9"/>
      <c r="IRZ42" s="9"/>
      <c r="ISA42" s="9"/>
      <c r="ISB42" s="9"/>
      <c r="ISC42" s="9"/>
      <c r="ISD42" s="9"/>
      <c r="ISE42" s="9"/>
      <c r="ISF42" s="9"/>
      <c r="ISG42" s="9"/>
      <c r="ISH42" s="9"/>
      <c r="ISI42" s="9"/>
      <c r="ISJ42" s="9"/>
      <c r="ISK42" s="9"/>
      <c r="ISL42" s="9"/>
      <c r="ISM42" s="9"/>
      <c r="ISN42" s="9"/>
      <c r="ISO42" s="9"/>
      <c r="ISP42" s="9"/>
      <c r="ISQ42" s="9"/>
      <c r="ISR42" s="9"/>
      <c r="ISS42" s="9"/>
      <c r="IST42" s="9"/>
      <c r="ISU42" s="9"/>
      <c r="ISV42" s="9"/>
      <c r="ISW42" s="9"/>
      <c r="ISX42" s="9"/>
      <c r="ISY42" s="9"/>
      <c r="ISZ42" s="9"/>
      <c r="ITA42" s="9"/>
      <c r="ITB42" s="9"/>
      <c r="ITC42" s="9"/>
      <c r="ITD42" s="9"/>
      <c r="ITE42" s="9"/>
      <c r="ITF42" s="9"/>
      <c r="ITG42" s="9"/>
      <c r="ITH42" s="9"/>
      <c r="ITI42" s="9"/>
      <c r="ITJ42" s="9"/>
      <c r="ITK42" s="9"/>
      <c r="ITL42" s="9"/>
      <c r="ITM42" s="9"/>
      <c r="ITN42" s="9"/>
      <c r="ITO42" s="9"/>
      <c r="ITP42" s="9"/>
      <c r="ITQ42" s="9"/>
      <c r="ITR42" s="9"/>
      <c r="ITS42" s="9"/>
      <c r="ITT42" s="9"/>
      <c r="ITU42" s="9"/>
      <c r="ITV42" s="9"/>
      <c r="ITW42" s="9"/>
      <c r="ITX42" s="9"/>
      <c r="ITY42" s="9"/>
      <c r="ITZ42" s="9"/>
      <c r="IUA42" s="9"/>
      <c r="IUB42" s="9"/>
      <c r="IUC42" s="9"/>
      <c r="IUD42" s="9"/>
      <c r="IUE42" s="9"/>
      <c r="IUF42" s="9"/>
      <c r="IUG42" s="9"/>
      <c r="IUH42" s="9"/>
      <c r="IUI42" s="9"/>
      <c r="IUJ42" s="9"/>
      <c r="IUK42" s="9"/>
      <c r="IUL42" s="9"/>
      <c r="IUM42" s="9"/>
      <c r="IUN42" s="9"/>
      <c r="IUO42" s="9"/>
      <c r="IUP42" s="9"/>
      <c r="IUQ42" s="9"/>
      <c r="IUR42" s="9"/>
      <c r="IUS42" s="9"/>
      <c r="IUT42" s="9"/>
      <c r="IUU42" s="9"/>
      <c r="IUV42" s="9"/>
      <c r="IUW42" s="9"/>
      <c r="IUX42" s="9"/>
      <c r="IUY42" s="9"/>
      <c r="IUZ42" s="9"/>
      <c r="IVA42" s="9"/>
      <c r="IVB42" s="9"/>
      <c r="IVC42" s="9"/>
      <c r="IVD42" s="9"/>
      <c r="IVE42" s="9"/>
      <c r="IVF42" s="9"/>
      <c r="IVG42" s="9"/>
      <c r="IVH42" s="9"/>
      <c r="IVI42" s="9"/>
      <c r="IVJ42" s="9"/>
      <c r="IVK42" s="9"/>
      <c r="IVL42" s="9"/>
      <c r="IVM42" s="9"/>
      <c r="IVN42" s="9"/>
      <c r="IVO42" s="9"/>
      <c r="IVP42" s="9"/>
      <c r="IVQ42" s="9"/>
      <c r="IVR42" s="9"/>
      <c r="IVS42" s="9"/>
      <c r="IVT42" s="9"/>
      <c r="IVU42" s="9"/>
      <c r="IVV42" s="9"/>
      <c r="IVW42" s="9"/>
      <c r="IVX42" s="9"/>
      <c r="IVY42" s="9"/>
      <c r="IVZ42" s="9"/>
      <c r="IWA42" s="9"/>
      <c r="IWB42" s="9"/>
      <c r="IWC42" s="9"/>
      <c r="IWD42" s="9"/>
      <c r="IWE42" s="9"/>
      <c r="IWF42" s="9"/>
      <c r="IWG42" s="9"/>
      <c r="IWH42" s="9"/>
      <c r="IWI42" s="9"/>
      <c r="IWJ42" s="9"/>
      <c r="IWK42" s="9"/>
      <c r="IWL42" s="9"/>
      <c r="IWM42" s="9"/>
      <c r="IWN42" s="9"/>
      <c r="IWO42" s="9"/>
      <c r="IWP42" s="9"/>
      <c r="IWQ42" s="9"/>
      <c r="IWR42" s="9"/>
      <c r="IWS42" s="9"/>
      <c r="IWT42" s="9"/>
      <c r="IWU42" s="9"/>
      <c r="IWV42" s="9"/>
      <c r="IWW42" s="9"/>
      <c r="IWX42" s="9"/>
      <c r="IWY42" s="9"/>
      <c r="IWZ42" s="9"/>
      <c r="IXA42" s="9"/>
      <c r="IXB42" s="9"/>
      <c r="IXC42" s="9"/>
      <c r="IXD42" s="9"/>
      <c r="IXE42" s="9"/>
      <c r="IXF42" s="9"/>
      <c r="IXG42" s="9"/>
      <c r="IXH42" s="9"/>
      <c r="IXI42" s="9"/>
      <c r="IXJ42" s="9"/>
      <c r="IXK42" s="9"/>
      <c r="IXL42" s="9"/>
      <c r="IXM42" s="9"/>
      <c r="IXN42" s="9"/>
      <c r="IXO42" s="9"/>
      <c r="IXP42" s="9"/>
      <c r="IXQ42" s="9"/>
      <c r="IXR42" s="9"/>
      <c r="IXS42" s="9"/>
      <c r="IXT42" s="9"/>
      <c r="IXU42" s="9"/>
      <c r="IXV42" s="9"/>
      <c r="IXW42" s="9"/>
      <c r="IXX42" s="9"/>
      <c r="IXY42" s="9"/>
      <c r="IXZ42" s="9"/>
      <c r="IYA42" s="9"/>
      <c r="IYB42" s="9"/>
      <c r="IYC42" s="9"/>
      <c r="IYD42" s="9"/>
      <c r="IYE42" s="9"/>
      <c r="IYF42" s="9"/>
      <c r="IYG42" s="9"/>
      <c r="IYH42" s="9"/>
      <c r="IYI42" s="9"/>
      <c r="IYJ42" s="9"/>
      <c r="IYK42" s="9"/>
      <c r="IYL42" s="9"/>
      <c r="IYM42" s="9"/>
      <c r="IYN42" s="9"/>
      <c r="IYO42" s="9"/>
      <c r="IYP42" s="9"/>
      <c r="IYQ42" s="9"/>
      <c r="IYR42" s="9"/>
      <c r="IYS42" s="9"/>
      <c r="IYT42" s="9"/>
      <c r="IYU42" s="9"/>
      <c r="IYV42" s="9"/>
      <c r="IYW42" s="9"/>
      <c r="IYX42" s="9"/>
      <c r="IYY42" s="9"/>
      <c r="IYZ42" s="9"/>
      <c r="IZA42" s="9"/>
      <c r="IZB42" s="9"/>
      <c r="IZC42" s="9"/>
      <c r="IZD42" s="9"/>
      <c r="IZE42" s="9"/>
      <c r="IZF42" s="9"/>
      <c r="IZG42" s="9"/>
      <c r="IZH42" s="9"/>
      <c r="IZI42" s="9"/>
      <c r="IZJ42" s="9"/>
      <c r="IZK42" s="9"/>
      <c r="IZL42" s="9"/>
      <c r="IZM42" s="9"/>
      <c r="IZN42" s="9"/>
      <c r="IZO42" s="9"/>
      <c r="IZP42" s="9"/>
      <c r="IZQ42" s="9"/>
      <c r="IZR42" s="9"/>
      <c r="IZS42" s="9"/>
      <c r="IZT42" s="9"/>
      <c r="IZU42" s="9"/>
      <c r="IZV42" s="9"/>
      <c r="IZW42" s="9"/>
      <c r="IZX42" s="9"/>
      <c r="IZY42" s="9"/>
      <c r="IZZ42" s="9"/>
      <c r="JAA42" s="9"/>
      <c r="JAB42" s="9"/>
      <c r="JAC42" s="9"/>
      <c r="JAD42" s="9"/>
      <c r="JAE42" s="9"/>
      <c r="JAF42" s="9"/>
      <c r="JAG42" s="9"/>
      <c r="JAH42" s="9"/>
      <c r="JAI42" s="9"/>
      <c r="JAJ42" s="9"/>
      <c r="JAK42" s="9"/>
      <c r="JAL42" s="9"/>
      <c r="JAM42" s="9"/>
      <c r="JAN42" s="9"/>
      <c r="JAO42" s="9"/>
      <c r="JAP42" s="9"/>
      <c r="JAQ42" s="9"/>
      <c r="JAR42" s="9"/>
      <c r="JAS42" s="9"/>
      <c r="JAT42" s="9"/>
      <c r="JAU42" s="9"/>
      <c r="JAV42" s="9"/>
      <c r="JAW42" s="9"/>
      <c r="JAX42" s="9"/>
      <c r="JAY42" s="9"/>
      <c r="JAZ42" s="9"/>
      <c r="JBA42" s="9"/>
      <c r="JBB42" s="9"/>
      <c r="JBC42" s="9"/>
      <c r="JBD42" s="9"/>
      <c r="JBE42" s="9"/>
      <c r="JBF42" s="9"/>
      <c r="JBG42" s="9"/>
      <c r="JBH42" s="9"/>
      <c r="JBI42" s="9"/>
      <c r="JBJ42" s="9"/>
      <c r="JBK42" s="9"/>
      <c r="JBL42" s="9"/>
      <c r="JBM42" s="9"/>
      <c r="JBN42" s="9"/>
      <c r="JBO42" s="9"/>
      <c r="JBP42" s="9"/>
      <c r="JBQ42" s="9"/>
      <c r="JBR42" s="9"/>
      <c r="JBS42" s="9"/>
      <c r="JBT42" s="9"/>
      <c r="JBU42" s="9"/>
      <c r="JBV42" s="9"/>
      <c r="JBW42" s="9"/>
      <c r="JBX42" s="9"/>
      <c r="JBY42" s="9"/>
      <c r="JBZ42" s="9"/>
      <c r="JCA42" s="9"/>
      <c r="JCB42" s="9"/>
      <c r="JCC42" s="9"/>
      <c r="JCD42" s="9"/>
      <c r="JCE42" s="9"/>
      <c r="JCF42" s="9"/>
      <c r="JCG42" s="9"/>
      <c r="JCH42" s="9"/>
      <c r="JCI42" s="9"/>
      <c r="JCJ42" s="9"/>
      <c r="JCK42" s="9"/>
      <c r="JCL42" s="9"/>
      <c r="JCM42" s="9"/>
      <c r="JCN42" s="9"/>
      <c r="JCO42" s="9"/>
      <c r="JCP42" s="9"/>
      <c r="JCQ42" s="9"/>
      <c r="JCR42" s="9"/>
      <c r="JCS42" s="9"/>
      <c r="JCT42" s="9"/>
      <c r="JCU42" s="9"/>
      <c r="JCV42" s="9"/>
      <c r="JCW42" s="9"/>
      <c r="JCX42" s="9"/>
      <c r="JCY42" s="9"/>
      <c r="JCZ42" s="9"/>
      <c r="JDA42" s="9"/>
      <c r="JDB42" s="9"/>
      <c r="JDC42" s="9"/>
      <c r="JDD42" s="9"/>
      <c r="JDE42" s="9"/>
      <c r="JDF42" s="9"/>
      <c r="JDG42" s="9"/>
      <c r="JDH42" s="9"/>
      <c r="JDI42" s="9"/>
      <c r="JDJ42" s="9"/>
      <c r="JDK42" s="9"/>
      <c r="JDL42" s="9"/>
      <c r="JDM42" s="9"/>
      <c r="JDN42" s="9"/>
      <c r="JDO42" s="9"/>
      <c r="JDP42" s="9"/>
      <c r="JDQ42" s="9"/>
      <c r="JDR42" s="9"/>
      <c r="JDS42" s="9"/>
      <c r="JDT42" s="9"/>
      <c r="JDU42" s="9"/>
      <c r="JDV42" s="9"/>
      <c r="JDW42" s="9"/>
      <c r="JDX42" s="9"/>
      <c r="JDY42" s="9"/>
      <c r="JDZ42" s="9"/>
      <c r="JEA42" s="9"/>
      <c r="JEB42" s="9"/>
      <c r="JEC42" s="9"/>
      <c r="JED42" s="9"/>
      <c r="JEE42" s="9"/>
      <c r="JEF42" s="9"/>
      <c r="JEG42" s="9"/>
      <c r="JEH42" s="9"/>
      <c r="JEI42" s="9"/>
      <c r="JEJ42" s="9"/>
      <c r="JEK42" s="9"/>
      <c r="JEL42" s="9"/>
      <c r="JEM42" s="9"/>
      <c r="JEN42" s="9"/>
      <c r="JEO42" s="9"/>
      <c r="JEP42" s="9"/>
      <c r="JEQ42" s="9"/>
      <c r="JER42" s="9"/>
      <c r="JES42" s="9"/>
      <c r="JET42" s="9"/>
      <c r="JEU42" s="9"/>
      <c r="JEV42" s="9"/>
      <c r="JEW42" s="9"/>
      <c r="JEX42" s="9"/>
      <c r="JEY42" s="9"/>
      <c r="JEZ42" s="9"/>
      <c r="JFA42" s="9"/>
      <c r="JFB42" s="9"/>
      <c r="JFC42" s="9"/>
      <c r="JFD42" s="9"/>
      <c r="JFE42" s="9"/>
      <c r="JFF42" s="9"/>
      <c r="JFG42" s="9"/>
      <c r="JFH42" s="9"/>
      <c r="JFI42" s="9"/>
      <c r="JFJ42" s="9"/>
      <c r="JFK42" s="9"/>
      <c r="JFL42" s="9"/>
      <c r="JFM42" s="9"/>
      <c r="JFN42" s="9"/>
      <c r="JFO42" s="9"/>
      <c r="JFP42" s="9"/>
      <c r="JFQ42" s="9"/>
      <c r="JFR42" s="9"/>
      <c r="JFS42" s="9"/>
      <c r="JFT42" s="9"/>
      <c r="JFU42" s="9"/>
      <c r="JFV42" s="9"/>
      <c r="JFW42" s="9"/>
      <c r="JFX42" s="9"/>
      <c r="JFY42" s="9"/>
      <c r="JFZ42" s="9"/>
      <c r="JGA42" s="9"/>
      <c r="JGB42" s="9"/>
      <c r="JGC42" s="9"/>
      <c r="JGD42" s="9"/>
      <c r="JGE42" s="9"/>
      <c r="JGF42" s="9"/>
      <c r="JGG42" s="9"/>
      <c r="JGH42" s="9"/>
      <c r="JGI42" s="9"/>
      <c r="JGJ42" s="9"/>
      <c r="JGK42" s="9"/>
      <c r="JGL42" s="9"/>
      <c r="JGM42" s="9"/>
      <c r="JGN42" s="9"/>
      <c r="JGO42" s="9"/>
      <c r="JGP42" s="9"/>
      <c r="JGQ42" s="9"/>
      <c r="JGR42" s="9"/>
      <c r="JGS42" s="9"/>
      <c r="JGT42" s="9"/>
      <c r="JGU42" s="9"/>
      <c r="JGV42" s="9"/>
      <c r="JGW42" s="9"/>
      <c r="JGX42" s="9"/>
      <c r="JGY42" s="9"/>
      <c r="JGZ42" s="9"/>
      <c r="JHA42" s="9"/>
      <c r="JHB42" s="9"/>
      <c r="JHC42" s="9"/>
      <c r="JHD42" s="9"/>
      <c r="JHE42" s="9"/>
      <c r="JHF42" s="9"/>
      <c r="JHG42" s="9"/>
      <c r="JHH42" s="9"/>
      <c r="JHI42" s="9"/>
      <c r="JHJ42" s="9"/>
      <c r="JHK42" s="9"/>
      <c r="JHL42" s="9"/>
      <c r="JHM42" s="9"/>
      <c r="JHN42" s="9"/>
      <c r="JHO42" s="9"/>
      <c r="JHP42" s="9"/>
      <c r="JHQ42" s="9"/>
      <c r="JHR42" s="9"/>
      <c r="JHS42" s="9"/>
      <c r="JHT42" s="9"/>
      <c r="JHU42" s="9"/>
      <c r="JHV42" s="9"/>
      <c r="JHW42" s="9"/>
      <c r="JHX42" s="9"/>
      <c r="JHY42" s="9"/>
      <c r="JHZ42" s="9"/>
      <c r="JIA42" s="9"/>
      <c r="JIB42" s="9"/>
      <c r="JIC42" s="9"/>
      <c r="JID42" s="9"/>
      <c r="JIE42" s="9"/>
      <c r="JIF42" s="9"/>
      <c r="JIG42" s="9"/>
      <c r="JIH42" s="9"/>
      <c r="JII42" s="9"/>
      <c r="JIJ42" s="9"/>
      <c r="JIK42" s="9"/>
      <c r="JIL42" s="9"/>
      <c r="JIM42" s="9"/>
      <c r="JIN42" s="9"/>
      <c r="JIO42" s="9"/>
      <c r="JIP42" s="9"/>
      <c r="JIQ42" s="9"/>
      <c r="JIR42" s="9"/>
      <c r="JIS42" s="9"/>
      <c r="JIT42" s="9"/>
      <c r="JIU42" s="9"/>
      <c r="JIV42" s="9"/>
      <c r="JIW42" s="9"/>
      <c r="JIX42" s="9"/>
      <c r="JIY42" s="9"/>
      <c r="JIZ42" s="9"/>
      <c r="JJA42" s="9"/>
      <c r="JJB42" s="9"/>
      <c r="JJC42" s="9"/>
      <c r="JJD42" s="9"/>
      <c r="JJE42" s="9"/>
      <c r="JJF42" s="9"/>
      <c r="JJG42" s="9"/>
      <c r="JJH42" s="9"/>
      <c r="JJI42" s="9"/>
      <c r="JJJ42" s="9"/>
      <c r="JJK42" s="9"/>
      <c r="JJL42" s="9"/>
      <c r="JJM42" s="9"/>
      <c r="JJN42" s="9"/>
      <c r="JJO42" s="9"/>
      <c r="JJP42" s="9"/>
      <c r="JJQ42" s="9"/>
      <c r="JJR42" s="9"/>
      <c r="JJS42" s="9"/>
      <c r="JJT42" s="9"/>
      <c r="JJU42" s="9"/>
      <c r="JJV42" s="9"/>
      <c r="JJW42" s="9"/>
      <c r="JJX42" s="9"/>
      <c r="JJY42" s="9"/>
      <c r="JJZ42" s="9"/>
      <c r="JKA42" s="9"/>
      <c r="JKB42" s="9"/>
      <c r="JKC42" s="9"/>
      <c r="JKD42" s="9"/>
      <c r="JKE42" s="9"/>
      <c r="JKF42" s="9"/>
      <c r="JKG42" s="9"/>
      <c r="JKH42" s="9"/>
      <c r="JKI42" s="9"/>
      <c r="JKJ42" s="9"/>
      <c r="JKK42" s="9"/>
      <c r="JKL42" s="9"/>
      <c r="JKM42" s="9"/>
      <c r="JKN42" s="9"/>
      <c r="JKO42" s="9"/>
      <c r="JKP42" s="9"/>
      <c r="JKQ42" s="9"/>
      <c r="JKR42" s="9"/>
      <c r="JKS42" s="9"/>
      <c r="JKT42" s="9"/>
      <c r="JKU42" s="9"/>
      <c r="JKV42" s="9"/>
      <c r="JKW42" s="9"/>
      <c r="JKX42" s="9"/>
      <c r="JKY42" s="9"/>
      <c r="JKZ42" s="9"/>
      <c r="JLA42" s="9"/>
      <c r="JLB42" s="9"/>
      <c r="JLC42" s="9"/>
      <c r="JLD42" s="9"/>
      <c r="JLE42" s="9"/>
      <c r="JLF42" s="9"/>
      <c r="JLG42" s="9"/>
      <c r="JLH42" s="9"/>
      <c r="JLI42" s="9"/>
      <c r="JLJ42" s="9"/>
      <c r="JLK42" s="9"/>
      <c r="JLL42" s="9"/>
      <c r="JLM42" s="9"/>
      <c r="JLN42" s="9"/>
      <c r="JLO42" s="9"/>
      <c r="JLP42" s="9"/>
      <c r="JLQ42" s="9"/>
      <c r="JLR42" s="9"/>
      <c r="JLS42" s="9"/>
      <c r="JLT42" s="9"/>
      <c r="JLU42" s="9"/>
      <c r="JLV42" s="9"/>
      <c r="JLW42" s="9"/>
      <c r="JLX42" s="9"/>
      <c r="JLY42" s="9"/>
      <c r="JLZ42" s="9"/>
      <c r="JMA42" s="9"/>
      <c r="JMB42" s="9"/>
      <c r="JMC42" s="9"/>
      <c r="JMD42" s="9"/>
      <c r="JME42" s="9"/>
      <c r="JMF42" s="9"/>
      <c r="JMG42" s="9"/>
      <c r="JMH42" s="9"/>
      <c r="JMI42" s="9"/>
      <c r="JMJ42" s="9"/>
      <c r="JMK42" s="9"/>
      <c r="JML42" s="9"/>
      <c r="JMM42" s="9"/>
      <c r="JMN42" s="9"/>
      <c r="JMO42" s="9"/>
      <c r="JMP42" s="9"/>
      <c r="JMQ42" s="9"/>
      <c r="JMR42" s="9"/>
      <c r="JMS42" s="9"/>
      <c r="JMT42" s="9"/>
      <c r="JMU42" s="9"/>
      <c r="JMV42" s="9"/>
      <c r="JMW42" s="9"/>
      <c r="JMX42" s="9"/>
      <c r="JMY42" s="9"/>
      <c r="JMZ42" s="9"/>
      <c r="JNA42" s="9"/>
      <c r="JNB42" s="9"/>
      <c r="JNC42" s="9"/>
      <c r="JND42" s="9"/>
      <c r="JNE42" s="9"/>
      <c r="JNF42" s="9"/>
      <c r="JNG42" s="9"/>
      <c r="JNH42" s="9"/>
      <c r="JNI42" s="9"/>
      <c r="JNJ42" s="9"/>
      <c r="JNK42" s="9"/>
      <c r="JNL42" s="9"/>
      <c r="JNM42" s="9"/>
      <c r="JNN42" s="9"/>
      <c r="JNO42" s="9"/>
      <c r="JNP42" s="9"/>
      <c r="JNQ42" s="9"/>
      <c r="JNR42" s="9"/>
      <c r="JNS42" s="9"/>
      <c r="JNT42" s="9"/>
      <c r="JNU42" s="9"/>
      <c r="JNV42" s="9"/>
      <c r="JNW42" s="9"/>
      <c r="JNX42" s="9"/>
      <c r="JNY42" s="9"/>
      <c r="JNZ42" s="9"/>
      <c r="JOA42" s="9"/>
      <c r="JOB42" s="9"/>
      <c r="JOC42" s="9"/>
      <c r="JOD42" s="9"/>
      <c r="JOE42" s="9"/>
      <c r="JOF42" s="9"/>
      <c r="JOG42" s="9"/>
      <c r="JOH42" s="9"/>
      <c r="JOI42" s="9"/>
      <c r="JOJ42" s="9"/>
      <c r="JOK42" s="9"/>
      <c r="JOL42" s="9"/>
      <c r="JOM42" s="9"/>
      <c r="JON42" s="9"/>
      <c r="JOO42" s="9"/>
      <c r="JOP42" s="9"/>
      <c r="JOQ42" s="9"/>
      <c r="JOR42" s="9"/>
      <c r="JOS42" s="9"/>
      <c r="JOT42" s="9"/>
      <c r="JOU42" s="9"/>
      <c r="JOV42" s="9"/>
      <c r="JOW42" s="9"/>
      <c r="JOX42" s="9"/>
      <c r="JOY42" s="9"/>
      <c r="JOZ42" s="9"/>
      <c r="JPA42" s="9"/>
      <c r="JPB42" s="9"/>
      <c r="JPC42" s="9"/>
      <c r="JPD42" s="9"/>
      <c r="JPE42" s="9"/>
      <c r="JPF42" s="9"/>
      <c r="JPG42" s="9"/>
      <c r="JPH42" s="9"/>
      <c r="JPI42" s="9"/>
      <c r="JPJ42" s="9"/>
      <c r="JPK42" s="9"/>
      <c r="JPL42" s="9"/>
      <c r="JPM42" s="9"/>
      <c r="JPN42" s="9"/>
      <c r="JPO42" s="9"/>
      <c r="JPP42" s="9"/>
      <c r="JPQ42" s="9"/>
      <c r="JPR42" s="9"/>
      <c r="JPS42" s="9"/>
      <c r="JPT42" s="9"/>
      <c r="JPU42" s="9"/>
      <c r="JPV42" s="9"/>
      <c r="JPW42" s="9"/>
      <c r="JPX42" s="9"/>
      <c r="JPY42" s="9"/>
      <c r="JPZ42" s="9"/>
      <c r="JQA42" s="9"/>
      <c r="JQB42" s="9"/>
      <c r="JQC42" s="9"/>
      <c r="JQD42" s="9"/>
      <c r="JQE42" s="9"/>
      <c r="JQF42" s="9"/>
      <c r="JQG42" s="9"/>
      <c r="JQH42" s="9"/>
      <c r="JQI42" s="9"/>
      <c r="JQJ42" s="9"/>
      <c r="JQK42" s="9"/>
      <c r="JQL42" s="9"/>
      <c r="JQM42" s="9"/>
      <c r="JQN42" s="9"/>
      <c r="JQO42" s="9"/>
      <c r="JQP42" s="9"/>
      <c r="JQQ42" s="9"/>
      <c r="JQR42" s="9"/>
      <c r="JQS42" s="9"/>
      <c r="JQT42" s="9"/>
      <c r="JQU42" s="9"/>
      <c r="JQV42" s="9"/>
      <c r="JQW42" s="9"/>
      <c r="JQX42" s="9"/>
      <c r="JQY42" s="9"/>
      <c r="JQZ42" s="9"/>
      <c r="JRA42" s="9"/>
      <c r="JRB42" s="9"/>
      <c r="JRC42" s="9"/>
      <c r="JRD42" s="9"/>
      <c r="JRE42" s="9"/>
      <c r="JRF42" s="9"/>
      <c r="JRG42" s="9"/>
      <c r="JRH42" s="9"/>
      <c r="JRI42" s="9"/>
      <c r="JRJ42" s="9"/>
      <c r="JRK42" s="9"/>
      <c r="JRL42" s="9"/>
      <c r="JRM42" s="9"/>
      <c r="JRN42" s="9"/>
      <c r="JRO42" s="9"/>
      <c r="JRP42" s="9"/>
      <c r="JRQ42" s="9"/>
      <c r="JRR42" s="9"/>
      <c r="JRS42" s="9"/>
      <c r="JRT42" s="9"/>
      <c r="JRU42" s="9"/>
      <c r="JRV42" s="9"/>
      <c r="JRW42" s="9"/>
      <c r="JRX42" s="9"/>
      <c r="JRY42" s="9"/>
      <c r="JRZ42" s="9"/>
      <c r="JSA42" s="9"/>
      <c r="JSB42" s="9"/>
      <c r="JSC42" s="9"/>
      <c r="JSD42" s="9"/>
      <c r="JSE42" s="9"/>
      <c r="JSF42" s="9"/>
      <c r="JSG42" s="9"/>
      <c r="JSH42" s="9"/>
      <c r="JSI42" s="9"/>
      <c r="JSJ42" s="9"/>
      <c r="JSK42" s="9"/>
      <c r="JSL42" s="9"/>
      <c r="JSM42" s="9"/>
      <c r="JSN42" s="9"/>
      <c r="JSO42" s="9"/>
      <c r="JSP42" s="9"/>
      <c r="JSQ42" s="9"/>
      <c r="JSR42" s="9"/>
      <c r="JSS42" s="9"/>
      <c r="JST42" s="9"/>
      <c r="JSU42" s="9"/>
      <c r="JSV42" s="9"/>
      <c r="JSW42" s="9"/>
      <c r="JSX42" s="9"/>
      <c r="JSY42" s="9"/>
      <c r="JSZ42" s="9"/>
      <c r="JTA42" s="9"/>
      <c r="JTB42" s="9"/>
      <c r="JTC42" s="9"/>
      <c r="JTD42" s="9"/>
      <c r="JTE42" s="9"/>
      <c r="JTF42" s="9"/>
      <c r="JTG42" s="9"/>
      <c r="JTH42" s="9"/>
      <c r="JTI42" s="9"/>
      <c r="JTJ42" s="9"/>
      <c r="JTK42" s="9"/>
      <c r="JTL42" s="9"/>
      <c r="JTM42" s="9"/>
      <c r="JTN42" s="9"/>
      <c r="JTO42" s="9"/>
      <c r="JTP42" s="9"/>
      <c r="JTQ42" s="9"/>
      <c r="JTR42" s="9"/>
      <c r="JTS42" s="9"/>
      <c r="JTT42" s="9"/>
      <c r="JTU42" s="9"/>
      <c r="JTV42" s="9"/>
      <c r="JTW42" s="9"/>
      <c r="JTX42" s="9"/>
      <c r="JTY42" s="9"/>
      <c r="JTZ42" s="9"/>
      <c r="JUA42" s="9"/>
      <c r="JUB42" s="9"/>
      <c r="JUC42" s="9"/>
      <c r="JUD42" s="9"/>
      <c r="JUE42" s="9"/>
      <c r="JUF42" s="9"/>
      <c r="JUG42" s="9"/>
      <c r="JUH42" s="9"/>
      <c r="JUI42" s="9"/>
      <c r="JUJ42" s="9"/>
      <c r="JUK42" s="9"/>
      <c r="JUL42" s="9"/>
      <c r="JUM42" s="9"/>
      <c r="JUN42" s="9"/>
      <c r="JUO42" s="9"/>
      <c r="JUP42" s="9"/>
      <c r="JUQ42" s="9"/>
      <c r="JUR42" s="9"/>
      <c r="JUS42" s="9"/>
      <c r="JUT42" s="9"/>
      <c r="JUU42" s="9"/>
      <c r="JUV42" s="9"/>
      <c r="JUW42" s="9"/>
      <c r="JUX42" s="9"/>
      <c r="JUY42" s="9"/>
      <c r="JUZ42" s="9"/>
      <c r="JVA42" s="9"/>
      <c r="JVB42" s="9"/>
      <c r="JVC42" s="9"/>
      <c r="JVD42" s="9"/>
      <c r="JVE42" s="9"/>
      <c r="JVF42" s="9"/>
      <c r="JVG42" s="9"/>
      <c r="JVH42" s="9"/>
      <c r="JVI42" s="9"/>
      <c r="JVJ42" s="9"/>
      <c r="JVK42" s="9"/>
      <c r="JVL42" s="9"/>
      <c r="JVM42" s="9"/>
      <c r="JVN42" s="9"/>
      <c r="JVO42" s="9"/>
      <c r="JVP42" s="9"/>
      <c r="JVQ42" s="9"/>
      <c r="JVR42" s="9"/>
      <c r="JVS42" s="9"/>
      <c r="JVT42" s="9"/>
      <c r="JVU42" s="9"/>
      <c r="JVV42" s="9"/>
      <c r="JVW42" s="9"/>
      <c r="JVX42" s="9"/>
      <c r="JVY42" s="9"/>
      <c r="JVZ42" s="9"/>
      <c r="JWA42" s="9"/>
      <c r="JWB42" s="9"/>
      <c r="JWC42" s="9"/>
      <c r="JWD42" s="9"/>
      <c r="JWE42" s="9"/>
      <c r="JWF42" s="9"/>
      <c r="JWG42" s="9"/>
      <c r="JWH42" s="9"/>
      <c r="JWI42" s="9"/>
      <c r="JWJ42" s="9"/>
      <c r="JWK42" s="9"/>
      <c r="JWL42" s="9"/>
      <c r="JWM42" s="9"/>
      <c r="JWN42" s="9"/>
      <c r="JWO42" s="9"/>
      <c r="JWP42" s="9"/>
      <c r="JWQ42" s="9"/>
      <c r="JWR42" s="9"/>
      <c r="JWS42" s="9"/>
      <c r="JWT42" s="9"/>
      <c r="JWU42" s="9"/>
      <c r="JWV42" s="9"/>
      <c r="JWW42" s="9"/>
      <c r="JWX42" s="9"/>
      <c r="JWY42" s="9"/>
      <c r="JWZ42" s="9"/>
      <c r="JXA42" s="9"/>
      <c r="JXB42" s="9"/>
      <c r="JXC42" s="9"/>
      <c r="JXD42" s="9"/>
      <c r="JXE42" s="9"/>
      <c r="JXF42" s="9"/>
      <c r="JXG42" s="9"/>
      <c r="JXH42" s="9"/>
      <c r="JXI42" s="9"/>
      <c r="JXJ42" s="9"/>
      <c r="JXK42" s="9"/>
      <c r="JXL42" s="9"/>
      <c r="JXM42" s="9"/>
      <c r="JXN42" s="9"/>
      <c r="JXO42" s="9"/>
      <c r="JXP42" s="9"/>
      <c r="JXQ42" s="9"/>
      <c r="JXR42" s="9"/>
      <c r="JXS42" s="9"/>
      <c r="JXT42" s="9"/>
      <c r="JXU42" s="9"/>
      <c r="JXV42" s="9"/>
      <c r="JXW42" s="9"/>
      <c r="JXX42" s="9"/>
      <c r="JXY42" s="9"/>
      <c r="JXZ42" s="9"/>
      <c r="JYA42" s="9"/>
      <c r="JYB42" s="9"/>
      <c r="JYC42" s="9"/>
      <c r="JYD42" s="9"/>
      <c r="JYE42" s="9"/>
      <c r="JYF42" s="9"/>
      <c r="JYG42" s="9"/>
      <c r="JYH42" s="9"/>
      <c r="JYI42" s="9"/>
      <c r="JYJ42" s="9"/>
      <c r="JYK42" s="9"/>
      <c r="JYL42" s="9"/>
      <c r="JYM42" s="9"/>
      <c r="JYN42" s="9"/>
      <c r="JYO42" s="9"/>
      <c r="JYP42" s="9"/>
      <c r="JYQ42" s="9"/>
      <c r="JYR42" s="9"/>
      <c r="JYS42" s="9"/>
      <c r="JYT42" s="9"/>
      <c r="JYU42" s="9"/>
      <c r="JYV42" s="9"/>
      <c r="JYW42" s="9"/>
      <c r="JYX42" s="9"/>
      <c r="JYY42" s="9"/>
      <c r="JYZ42" s="9"/>
      <c r="JZA42" s="9"/>
      <c r="JZB42" s="9"/>
      <c r="JZC42" s="9"/>
      <c r="JZD42" s="9"/>
      <c r="JZE42" s="9"/>
      <c r="JZF42" s="9"/>
      <c r="JZG42" s="9"/>
      <c r="JZH42" s="9"/>
      <c r="JZI42" s="9"/>
      <c r="JZJ42" s="9"/>
      <c r="JZK42" s="9"/>
      <c r="JZL42" s="9"/>
      <c r="JZM42" s="9"/>
      <c r="JZN42" s="9"/>
      <c r="JZO42" s="9"/>
      <c r="JZP42" s="9"/>
      <c r="JZQ42" s="9"/>
      <c r="JZR42" s="9"/>
      <c r="JZS42" s="9"/>
      <c r="JZT42" s="9"/>
      <c r="JZU42" s="9"/>
      <c r="JZV42" s="9"/>
      <c r="JZW42" s="9"/>
      <c r="JZX42" s="9"/>
      <c r="JZY42" s="9"/>
      <c r="JZZ42" s="9"/>
      <c r="KAA42" s="9"/>
      <c r="KAB42" s="9"/>
      <c r="KAC42" s="9"/>
      <c r="KAD42" s="9"/>
      <c r="KAE42" s="9"/>
      <c r="KAF42" s="9"/>
      <c r="KAG42" s="9"/>
      <c r="KAH42" s="9"/>
      <c r="KAI42" s="9"/>
      <c r="KAJ42" s="9"/>
      <c r="KAK42" s="9"/>
      <c r="KAL42" s="9"/>
      <c r="KAM42" s="9"/>
      <c r="KAN42" s="9"/>
      <c r="KAO42" s="9"/>
      <c r="KAP42" s="9"/>
      <c r="KAQ42" s="9"/>
      <c r="KAR42" s="9"/>
      <c r="KAS42" s="9"/>
      <c r="KAT42" s="9"/>
      <c r="KAU42" s="9"/>
      <c r="KAV42" s="9"/>
      <c r="KAW42" s="9"/>
      <c r="KAX42" s="9"/>
      <c r="KAY42" s="9"/>
      <c r="KAZ42" s="9"/>
      <c r="KBA42" s="9"/>
      <c r="KBB42" s="9"/>
      <c r="KBC42" s="9"/>
      <c r="KBD42" s="9"/>
      <c r="KBE42" s="9"/>
      <c r="KBF42" s="9"/>
      <c r="KBG42" s="9"/>
      <c r="KBH42" s="9"/>
      <c r="KBI42" s="9"/>
      <c r="KBJ42" s="9"/>
      <c r="KBK42" s="9"/>
      <c r="KBL42" s="9"/>
      <c r="KBM42" s="9"/>
      <c r="KBN42" s="9"/>
      <c r="KBO42" s="9"/>
      <c r="KBP42" s="9"/>
      <c r="KBQ42" s="9"/>
      <c r="KBR42" s="9"/>
      <c r="KBS42" s="9"/>
      <c r="KBT42" s="9"/>
      <c r="KBU42" s="9"/>
      <c r="KBV42" s="9"/>
      <c r="KBW42" s="9"/>
      <c r="KBX42" s="9"/>
      <c r="KBY42" s="9"/>
      <c r="KBZ42" s="9"/>
      <c r="KCA42" s="9"/>
      <c r="KCB42" s="9"/>
      <c r="KCC42" s="9"/>
      <c r="KCD42" s="9"/>
      <c r="KCE42" s="9"/>
      <c r="KCF42" s="9"/>
      <c r="KCG42" s="9"/>
      <c r="KCH42" s="9"/>
      <c r="KCI42" s="9"/>
      <c r="KCJ42" s="9"/>
      <c r="KCK42" s="9"/>
      <c r="KCL42" s="9"/>
      <c r="KCM42" s="9"/>
      <c r="KCN42" s="9"/>
      <c r="KCO42" s="9"/>
      <c r="KCP42" s="9"/>
      <c r="KCQ42" s="9"/>
      <c r="KCR42" s="9"/>
      <c r="KCS42" s="9"/>
      <c r="KCT42" s="9"/>
      <c r="KCU42" s="9"/>
      <c r="KCV42" s="9"/>
      <c r="KCW42" s="9"/>
      <c r="KCX42" s="9"/>
      <c r="KCY42" s="9"/>
      <c r="KCZ42" s="9"/>
      <c r="KDA42" s="9"/>
      <c r="KDB42" s="9"/>
      <c r="KDC42" s="9"/>
      <c r="KDD42" s="9"/>
      <c r="KDE42" s="9"/>
      <c r="KDF42" s="9"/>
      <c r="KDG42" s="9"/>
      <c r="KDH42" s="9"/>
      <c r="KDI42" s="9"/>
      <c r="KDJ42" s="9"/>
      <c r="KDK42" s="9"/>
      <c r="KDL42" s="9"/>
      <c r="KDM42" s="9"/>
      <c r="KDN42" s="9"/>
      <c r="KDO42" s="9"/>
      <c r="KDP42" s="9"/>
      <c r="KDQ42" s="9"/>
      <c r="KDR42" s="9"/>
      <c r="KDS42" s="9"/>
      <c r="KDT42" s="9"/>
      <c r="KDU42" s="9"/>
      <c r="KDV42" s="9"/>
      <c r="KDW42" s="9"/>
      <c r="KDX42" s="9"/>
      <c r="KDY42" s="9"/>
      <c r="KDZ42" s="9"/>
      <c r="KEA42" s="9"/>
      <c r="KEB42" s="9"/>
      <c r="KEC42" s="9"/>
      <c r="KED42" s="9"/>
      <c r="KEE42" s="9"/>
      <c r="KEF42" s="9"/>
      <c r="KEG42" s="9"/>
      <c r="KEH42" s="9"/>
      <c r="KEI42" s="9"/>
      <c r="KEJ42" s="9"/>
      <c r="KEK42" s="9"/>
      <c r="KEL42" s="9"/>
      <c r="KEM42" s="9"/>
      <c r="KEN42" s="9"/>
      <c r="KEO42" s="9"/>
      <c r="KEP42" s="9"/>
      <c r="KEQ42" s="9"/>
      <c r="KER42" s="9"/>
      <c r="KES42" s="9"/>
      <c r="KET42" s="9"/>
      <c r="KEU42" s="9"/>
      <c r="KEV42" s="9"/>
      <c r="KEW42" s="9"/>
      <c r="KEX42" s="9"/>
      <c r="KEY42" s="9"/>
      <c r="KEZ42" s="9"/>
      <c r="KFA42" s="9"/>
      <c r="KFB42" s="9"/>
      <c r="KFC42" s="9"/>
      <c r="KFD42" s="9"/>
      <c r="KFE42" s="9"/>
      <c r="KFF42" s="9"/>
      <c r="KFG42" s="9"/>
      <c r="KFH42" s="9"/>
      <c r="KFI42" s="9"/>
      <c r="KFJ42" s="9"/>
      <c r="KFK42" s="9"/>
      <c r="KFL42" s="9"/>
      <c r="KFM42" s="9"/>
      <c r="KFN42" s="9"/>
      <c r="KFO42" s="9"/>
      <c r="KFP42" s="9"/>
      <c r="KFQ42" s="9"/>
      <c r="KFR42" s="9"/>
      <c r="KFS42" s="9"/>
      <c r="KFT42" s="9"/>
      <c r="KFU42" s="9"/>
      <c r="KFV42" s="9"/>
      <c r="KFW42" s="9"/>
      <c r="KFX42" s="9"/>
      <c r="KFY42" s="9"/>
      <c r="KFZ42" s="9"/>
      <c r="KGA42" s="9"/>
      <c r="KGB42" s="9"/>
      <c r="KGC42" s="9"/>
      <c r="KGD42" s="9"/>
      <c r="KGE42" s="9"/>
      <c r="KGF42" s="9"/>
      <c r="KGG42" s="9"/>
      <c r="KGH42" s="9"/>
      <c r="KGI42" s="9"/>
      <c r="KGJ42" s="9"/>
      <c r="KGK42" s="9"/>
      <c r="KGL42" s="9"/>
      <c r="KGM42" s="9"/>
      <c r="KGN42" s="9"/>
      <c r="KGO42" s="9"/>
      <c r="KGP42" s="9"/>
      <c r="KGQ42" s="9"/>
      <c r="KGR42" s="9"/>
      <c r="KGS42" s="9"/>
      <c r="KGT42" s="9"/>
      <c r="KGU42" s="9"/>
      <c r="KGV42" s="9"/>
      <c r="KGW42" s="9"/>
      <c r="KGX42" s="9"/>
      <c r="KGY42" s="9"/>
      <c r="KGZ42" s="9"/>
      <c r="KHA42" s="9"/>
      <c r="KHB42" s="9"/>
      <c r="KHC42" s="9"/>
      <c r="KHD42" s="9"/>
      <c r="KHE42" s="9"/>
      <c r="KHF42" s="9"/>
      <c r="KHG42" s="9"/>
      <c r="KHH42" s="9"/>
      <c r="KHI42" s="9"/>
      <c r="KHJ42" s="9"/>
      <c r="KHK42" s="9"/>
      <c r="KHL42" s="9"/>
      <c r="KHM42" s="9"/>
      <c r="KHN42" s="9"/>
      <c r="KHO42" s="9"/>
      <c r="KHP42" s="9"/>
      <c r="KHQ42" s="9"/>
      <c r="KHR42" s="9"/>
      <c r="KHS42" s="9"/>
      <c r="KHT42" s="9"/>
      <c r="KHU42" s="9"/>
      <c r="KHV42" s="9"/>
      <c r="KHW42" s="9"/>
      <c r="KHX42" s="9"/>
      <c r="KHY42" s="9"/>
      <c r="KHZ42" s="9"/>
      <c r="KIA42" s="9"/>
      <c r="KIB42" s="9"/>
      <c r="KIC42" s="9"/>
      <c r="KID42" s="9"/>
      <c r="KIE42" s="9"/>
      <c r="KIF42" s="9"/>
      <c r="KIG42" s="9"/>
      <c r="KIH42" s="9"/>
      <c r="KII42" s="9"/>
      <c r="KIJ42" s="9"/>
      <c r="KIK42" s="9"/>
      <c r="KIL42" s="9"/>
      <c r="KIM42" s="9"/>
      <c r="KIN42" s="9"/>
      <c r="KIO42" s="9"/>
      <c r="KIP42" s="9"/>
      <c r="KIQ42" s="9"/>
      <c r="KIR42" s="9"/>
      <c r="KIS42" s="9"/>
      <c r="KIT42" s="9"/>
      <c r="KIU42" s="9"/>
      <c r="KIV42" s="9"/>
      <c r="KIW42" s="9"/>
      <c r="KIX42" s="9"/>
      <c r="KIY42" s="9"/>
      <c r="KIZ42" s="9"/>
      <c r="KJA42" s="9"/>
      <c r="KJB42" s="9"/>
      <c r="KJC42" s="9"/>
      <c r="KJD42" s="9"/>
      <c r="KJE42" s="9"/>
      <c r="KJF42" s="9"/>
      <c r="KJG42" s="9"/>
      <c r="KJH42" s="9"/>
      <c r="KJI42" s="9"/>
      <c r="KJJ42" s="9"/>
      <c r="KJK42" s="9"/>
      <c r="KJL42" s="9"/>
      <c r="KJM42" s="9"/>
      <c r="KJN42" s="9"/>
      <c r="KJO42" s="9"/>
      <c r="KJP42" s="9"/>
      <c r="KJQ42" s="9"/>
      <c r="KJR42" s="9"/>
      <c r="KJS42" s="9"/>
      <c r="KJT42" s="9"/>
      <c r="KJU42" s="9"/>
      <c r="KJV42" s="9"/>
      <c r="KJW42" s="9"/>
      <c r="KJX42" s="9"/>
      <c r="KJY42" s="9"/>
      <c r="KJZ42" s="9"/>
      <c r="KKA42" s="9"/>
      <c r="KKB42" s="9"/>
      <c r="KKC42" s="9"/>
      <c r="KKD42" s="9"/>
      <c r="KKE42" s="9"/>
      <c r="KKF42" s="9"/>
      <c r="KKG42" s="9"/>
      <c r="KKH42" s="9"/>
      <c r="KKI42" s="9"/>
      <c r="KKJ42" s="9"/>
      <c r="KKK42" s="9"/>
      <c r="KKL42" s="9"/>
      <c r="KKM42" s="9"/>
      <c r="KKN42" s="9"/>
      <c r="KKO42" s="9"/>
      <c r="KKP42" s="9"/>
      <c r="KKQ42" s="9"/>
      <c r="KKR42" s="9"/>
      <c r="KKS42" s="9"/>
      <c r="KKT42" s="9"/>
      <c r="KKU42" s="9"/>
      <c r="KKV42" s="9"/>
      <c r="KKW42" s="9"/>
      <c r="KKX42" s="9"/>
      <c r="KKY42" s="9"/>
      <c r="KKZ42" s="9"/>
      <c r="KLA42" s="9"/>
      <c r="KLB42" s="9"/>
      <c r="KLC42" s="9"/>
      <c r="KLD42" s="9"/>
      <c r="KLE42" s="9"/>
      <c r="KLF42" s="9"/>
      <c r="KLG42" s="9"/>
      <c r="KLH42" s="9"/>
      <c r="KLI42" s="9"/>
      <c r="KLJ42" s="9"/>
      <c r="KLK42" s="9"/>
      <c r="KLL42" s="9"/>
      <c r="KLM42" s="9"/>
      <c r="KLN42" s="9"/>
      <c r="KLO42" s="9"/>
      <c r="KLP42" s="9"/>
      <c r="KLQ42" s="9"/>
      <c r="KLR42" s="9"/>
      <c r="KLS42" s="9"/>
      <c r="KLT42" s="9"/>
      <c r="KLU42" s="9"/>
      <c r="KLV42" s="9"/>
      <c r="KLW42" s="9"/>
      <c r="KLX42" s="9"/>
      <c r="KLY42" s="9"/>
      <c r="KLZ42" s="9"/>
      <c r="KMA42" s="9"/>
      <c r="KMB42" s="9"/>
      <c r="KMC42" s="9"/>
      <c r="KMD42" s="9"/>
      <c r="KME42" s="9"/>
      <c r="KMF42" s="9"/>
      <c r="KMG42" s="9"/>
      <c r="KMH42" s="9"/>
      <c r="KMI42" s="9"/>
      <c r="KMJ42" s="9"/>
      <c r="KMK42" s="9"/>
      <c r="KML42" s="9"/>
      <c r="KMM42" s="9"/>
      <c r="KMN42" s="9"/>
      <c r="KMO42" s="9"/>
      <c r="KMP42" s="9"/>
      <c r="KMQ42" s="9"/>
      <c r="KMR42" s="9"/>
      <c r="KMS42" s="9"/>
      <c r="KMT42" s="9"/>
      <c r="KMU42" s="9"/>
      <c r="KMV42" s="9"/>
      <c r="KMW42" s="9"/>
      <c r="KMX42" s="9"/>
      <c r="KMY42" s="9"/>
      <c r="KMZ42" s="9"/>
      <c r="KNA42" s="9"/>
      <c r="KNB42" s="9"/>
      <c r="KNC42" s="9"/>
      <c r="KND42" s="9"/>
      <c r="KNE42" s="9"/>
      <c r="KNF42" s="9"/>
      <c r="KNG42" s="9"/>
      <c r="KNH42" s="9"/>
      <c r="KNI42" s="9"/>
      <c r="KNJ42" s="9"/>
      <c r="KNK42" s="9"/>
      <c r="KNL42" s="9"/>
      <c r="KNM42" s="9"/>
      <c r="KNN42" s="9"/>
      <c r="KNO42" s="9"/>
      <c r="KNP42" s="9"/>
      <c r="KNQ42" s="9"/>
      <c r="KNR42" s="9"/>
      <c r="KNS42" s="9"/>
      <c r="KNT42" s="9"/>
      <c r="KNU42" s="9"/>
      <c r="KNV42" s="9"/>
      <c r="KNW42" s="9"/>
      <c r="KNX42" s="9"/>
      <c r="KNY42" s="9"/>
      <c r="KNZ42" s="9"/>
      <c r="KOA42" s="9"/>
      <c r="KOB42" s="9"/>
      <c r="KOC42" s="9"/>
      <c r="KOD42" s="9"/>
      <c r="KOE42" s="9"/>
      <c r="KOF42" s="9"/>
      <c r="KOG42" s="9"/>
      <c r="KOH42" s="9"/>
      <c r="KOI42" s="9"/>
      <c r="KOJ42" s="9"/>
      <c r="KOK42" s="9"/>
      <c r="KOL42" s="9"/>
      <c r="KOM42" s="9"/>
      <c r="KON42" s="9"/>
      <c r="KOO42" s="9"/>
      <c r="KOP42" s="9"/>
      <c r="KOQ42" s="9"/>
      <c r="KOR42" s="9"/>
      <c r="KOS42" s="9"/>
      <c r="KOT42" s="9"/>
      <c r="KOU42" s="9"/>
      <c r="KOV42" s="9"/>
      <c r="KOW42" s="9"/>
      <c r="KOX42" s="9"/>
      <c r="KOY42" s="9"/>
      <c r="KOZ42" s="9"/>
      <c r="KPA42" s="9"/>
      <c r="KPB42" s="9"/>
      <c r="KPC42" s="9"/>
      <c r="KPD42" s="9"/>
      <c r="KPE42" s="9"/>
      <c r="KPF42" s="9"/>
      <c r="KPG42" s="9"/>
      <c r="KPH42" s="9"/>
      <c r="KPI42" s="9"/>
      <c r="KPJ42" s="9"/>
      <c r="KPK42" s="9"/>
      <c r="KPL42" s="9"/>
      <c r="KPM42" s="9"/>
      <c r="KPN42" s="9"/>
      <c r="KPO42" s="9"/>
      <c r="KPP42" s="9"/>
      <c r="KPQ42" s="9"/>
      <c r="KPR42" s="9"/>
      <c r="KPS42" s="9"/>
      <c r="KPT42" s="9"/>
      <c r="KPU42" s="9"/>
      <c r="KPV42" s="9"/>
      <c r="KPW42" s="9"/>
      <c r="KPX42" s="9"/>
      <c r="KPY42" s="9"/>
      <c r="KPZ42" s="9"/>
      <c r="KQA42" s="9"/>
      <c r="KQB42" s="9"/>
      <c r="KQC42" s="9"/>
      <c r="KQD42" s="9"/>
      <c r="KQE42" s="9"/>
      <c r="KQF42" s="9"/>
      <c r="KQG42" s="9"/>
      <c r="KQH42" s="9"/>
      <c r="KQI42" s="9"/>
      <c r="KQJ42" s="9"/>
      <c r="KQK42" s="9"/>
      <c r="KQL42" s="9"/>
      <c r="KQM42" s="9"/>
      <c r="KQN42" s="9"/>
      <c r="KQO42" s="9"/>
      <c r="KQP42" s="9"/>
      <c r="KQQ42" s="9"/>
      <c r="KQR42" s="9"/>
      <c r="KQS42" s="9"/>
      <c r="KQT42" s="9"/>
      <c r="KQU42" s="9"/>
      <c r="KQV42" s="9"/>
      <c r="KQW42" s="9"/>
      <c r="KQX42" s="9"/>
      <c r="KQY42" s="9"/>
      <c r="KQZ42" s="9"/>
      <c r="KRA42" s="9"/>
      <c r="KRB42" s="9"/>
      <c r="KRC42" s="9"/>
      <c r="KRD42" s="9"/>
      <c r="KRE42" s="9"/>
      <c r="KRF42" s="9"/>
      <c r="KRG42" s="9"/>
      <c r="KRH42" s="9"/>
      <c r="KRI42" s="9"/>
      <c r="KRJ42" s="9"/>
      <c r="KRK42" s="9"/>
      <c r="KRL42" s="9"/>
      <c r="KRM42" s="9"/>
      <c r="KRN42" s="9"/>
      <c r="KRO42" s="9"/>
      <c r="KRP42" s="9"/>
      <c r="KRQ42" s="9"/>
      <c r="KRR42" s="9"/>
      <c r="KRS42" s="9"/>
      <c r="KRT42" s="9"/>
      <c r="KRU42" s="9"/>
      <c r="KRV42" s="9"/>
      <c r="KRW42" s="9"/>
      <c r="KRX42" s="9"/>
      <c r="KRY42" s="9"/>
      <c r="KRZ42" s="9"/>
      <c r="KSA42" s="9"/>
      <c r="KSB42" s="9"/>
      <c r="KSC42" s="9"/>
      <c r="KSD42" s="9"/>
      <c r="KSE42" s="9"/>
      <c r="KSF42" s="9"/>
      <c r="KSG42" s="9"/>
      <c r="KSH42" s="9"/>
      <c r="KSI42" s="9"/>
      <c r="KSJ42" s="9"/>
      <c r="KSK42" s="9"/>
      <c r="KSL42" s="9"/>
      <c r="KSM42" s="9"/>
      <c r="KSN42" s="9"/>
      <c r="KSO42" s="9"/>
      <c r="KSP42" s="9"/>
      <c r="KSQ42" s="9"/>
      <c r="KSR42" s="9"/>
      <c r="KSS42" s="9"/>
      <c r="KST42" s="9"/>
      <c r="KSU42" s="9"/>
      <c r="KSV42" s="9"/>
      <c r="KSW42" s="9"/>
      <c r="KSX42" s="9"/>
      <c r="KSY42" s="9"/>
      <c r="KSZ42" s="9"/>
      <c r="KTA42" s="9"/>
      <c r="KTB42" s="9"/>
      <c r="KTC42" s="9"/>
      <c r="KTD42" s="9"/>
      <c r="KTE42" s="9"/>
      <c r="KTF42" s="9"/>
      <c r="KTG42" s="9"/>
      <c r="KTH42" s="9"/>
      <c r="KTI42" s="9"/>
      <c r="KTJ42" s="9"/>
      <c r="KTK42" s="9"/>
      <c r="KTL42" s="9"/>
      <c r="KTM42" s="9"/>
      <c r="KTN42" s="9"/>
      <c r="KTO42" s="9"/>
      <c r="KTP42" s="9"/>
      <c r="KTQ42" s="9"/>
      <c r="KTR42" s="9"/>
      <c r="KTS42" s="9"/>
      <c r="KTT42" s="9"/>
      <c r="KTU42" s="9"/>
      <c r="KTV42" s="9"/>
      <c r="KTW42" s="9"/>
      <c r="KTX42" s="9"/>
      <c r="KTY42" s="9"/>
      <c r="KTZ42" s="9"/>
      <c r="KUA42" s="9"/>
      <c r="KUB42" s="9"/>
      <c r="KUC42" s="9"/>
      <c r="KUD42" s="9"/>
      <c r="KUE42" s="9"/>
      <c r="KUF42" s="9"/>
      <c r="KUG42" s="9"/>
      <c r="KUH42" s="9"/>
      <c r="KUI42" s="9"/>
      <c r="KUJ42" s="9"/>
      <c r="KUK42" s="9"/>
      <c r="KUL42" s="9"/>
      <c r="KUM42" s="9"/>
      <c r="KUN42" s="9"/>
      <c r="KUO42" s="9"/>
      <c r="KUP42" s="9"/>
      <c r="KUQ42" s="9"/>
      <c r="KUR42" s="9"/>
      <c r="KUS42" s="9"/>
      <c r="KUT42" s="9"/>
      <c r="KUU42" s="9"/>
      <c r="KUV42" s="9"/>
      <c r="KUW42" s="9"/>
      <c r="KUX42" s="9"/>
      <c r="KUY42" s="9"/>
      <c r="KUZ42" s="9"/>
      <c r="KVA42" s="9"/>
      <c r="KVB42" s="9"/>
      <c r="KVC42" s="9"/>
      <c r="KVD42" s="9"/>
      <c r="KVE42" s="9"/>
      <c r="KVF42" s="9"/>
      <c r="KVG42" s="9"/>
      <c r="KVH42" s="9"/>
      <c r="KVI42" s="9"/>
      <c r="KVJ42" s="9"/>
      <c r="KVK42" s="9"/>
      <c r="KVL42" s="9"/>
      <c r="KVM42" s="9"/>
      <c r="KVN42" s="9"/>
      <c r="KVO42" s="9"/>
      <c r="KVP42" s="9"/>
      <c r="KVQ42" s="9"/>
      <c r="KVR42" s="9"/>
      <c r="KVS42" s="9"/>
      <c r="KVT42" s="9"/>
      <c r="KVU42" s="9"/>
      <c r="KVV42" s="9"/>
      <c r="KVW42" s="9"/>
      <c r="KVX42" s="9"/>
      <c r="KVY42" s="9"/>
      <c r="KVZ42" s="9"/>
      <c r="KWA42" s="9"/>
      <c r="KWB42" s="9"/>
      <c r="KWC42" s="9"/>
      <c r="KWD42" s="9"/>
      <c r="KWE42" s="9"/>
      <c r="KWF42" s="9"/>
      <c r="KWG42" s="9"/>
      <c r="KWH42" s="9"/>
      <c r="KWI42" s="9"/>
      <c r="KWJ42" s="9"/>
      <c r="KWK42" s="9"/>
      <c r="KWL42" s="9"/>
      <c r="KWM42" s="9"/>
      <c r="KWN42" s="9"/>
      <c r="KWO42" s="9"/>
      <c r="KWP42" s="9"/>
      <c r="KWQ42" s="9"/>
      <c r="KWR42" s="9"/>
      <c r="KWS42" s="9"/>
      <c r="KWT42" s="9"/>
      <c r="KWU42" s="9"/>
      <c r="KWV42" s="9"/>
      <c r="KWW42" s="9"/>
      <c r="KWX42" s="9"/>
      <c r="KWY42" s="9"/>
      <c r="KWZ42" s="9"/>
      <c r="KXA42" s="9"/>
      <c r="KXB42" s="9"/>
      <c r="KXC42" s="9"/>
      <c r="KXD42" s="9"/>
      <c r="KXE42" s="9"/>
      <c r="KXF42" s="9"/>
      <c r="KXG42" s="9"/>
      <c r="KXH42" s="9"/>
      <c r="KXI42" s="9"/>
      <c r="KXJ42" s="9"/>
      <c r="KXK42" s="9"/>
      <c r="KXL42" s="9"/>
      <c r="KXM42" s="9"/>
      <c r="KXN42" s="9"/>
      <c r="KXO42" s="9"/>
      <c r="KXP42" s="9"/>
      <c r="KXQ42" s="9"/>
      <c r="KXR42" s="9"/>
      <c r="KXS42" s="9"/>
      <c r="KXT42" s="9"/>
      <c r="KXU42" s="9"/>
      <c r="KXV42" s="9"/>
      <c r="KXW42" s="9"/>
      <c r="KXX42" s="9"/>
      <c r="KXY42" s="9"/>
      <c r="KXZ42" s="9"/>
      <c r="KYA42" s="9"/>
      <c r="KYB42" s="9"/>
      <c r="KYC42" s="9"/>
      <c r="KYD42" s="9"/>
      <c r="KYE42" s="9"/>
      <c r="KYF42" s="9"/>
      <c r="KYG42" s="9"/>
      <c r="KYH42" s="9"/>
      <c r="KYI42" s="9"/>
      <c r="KYJ42" s="9"/>
      <c r="KYK42" s="9"/>
      <c r="KYL42" s="9"/>
      <c r="KYM42" s="9"/>
      <c r="KYN42" s="9"/>
      <c r="KYO42" s="9"/>
      <c r="KYP42" s="9"/>
      <c r="KYQ42" s="9"/>
      <c r="KYR42" s="9"/>
      <c r="KYS42" s="9"/>
      <c r="KYT42" s="9"/>
      <c r="KYU42" s="9"/>
      <c r="KYV42" s="9"/>
      <c r="KYW42" s="9"/>
      <c r="KYX42" s="9"/>
      <c r="KYY42" s="9"/>
      <c r="KYZ42" s="9"/>
      <c r="KZA42" s="9"/>
      <c r="KZB42" s="9"/>
      <c r="KZC42" s="9"/>
      <c r="KZD42" s="9"/>
      <c r="KZE42" s="9"/>
      <c r="KZF42" s="9"/>
      <c r="KZG42" s="9"/>
      <c r="KZH42" s="9"/>
      <c r="KZI42" s="9"/>
      <c r="KZJ42" s="9"/>
      <c r="KZK42" s="9"/>
      <c r="KZL42" s="9"/>
      <c r="KZM42" s="9"/>
      <c r="KZN42" s="9"/>
      <c r="KZO42" s="9"/>
      <c r="KZP42" s="9"/>
      <c r="KZQ42" s="9"/>
      <c r="KZR42" s="9"/>
      <c r="KZS42" s="9"/>
      <c r="KZT42" s="9"/>
      <c r="KZU42" s="9"/>
      <c r="KZV42" s="9"/>
      <c r="KZW42" s="9"/>
      <c r="KZX42" s="9"/>
      <c r="KZY42" s="9"/>
      <c r="KZZ42" s="9"/>
      <c r="LAA42" s="9"/>
      <c r="LAB42" s="9"/>
      <c r="LAC42" s="9"/>
      <c r="LAD42" s="9"/>
      <c r="LAE42" s="9"/>
      <c r="LAF42" s="9"/>
      <c r="LAG42" s="9"/>
      <c r="LAH42" s="9"/>
      <c r="LAI42" s="9"/>
      <c r="LAJ42" s="9"/>
      <c r="LAK42" s="9"/>
      <c r="LAL42" s="9"/>
      <c r="LAM42" s="9"/>
      <c r="LAN42" s="9"/>
      <c r="LAO42" s="9"/>
      <c r="LAP42" s="9"/>
      <c r="LAQ42" s="9"/>
      <c r="LAR42" s="9"/>
      <c r="LAS42" s="9"/>
      <c r="LAT42" s="9"/>
      <c r="LAU42" s="9"/>
      <c r="LAV42" s="9"/>
      <c r="LAW42" s="9"/>
      <c r="LAX42" s="9"/>
      <c r="LAY42" s="9"/>
      <c r="LAZ42" s="9"/>
      <c r="LBA42" s="9"/>
      <c r="LBB42" s="9"/>
      <c r="LBC42" s="9"/>
      <c r="LBD42" s="9"/>
      <c r="LBE42" s="9"/>
      <c r="LBF42" s="9"/>
      <c r="LBG42" s="9"/>
      <c r="LBH42" s="9"/>
      <c r="LBI42" s="9"/>
      <c r="LBJ42" s="9"/>
      <c r="LBK42" s="9"/>
      <c r="LBL42" s="9"/>
      <c r="LBM42" s="9"/>
      <c r="LBN42" s="9"/>
      <c r="LBO42" s="9"/>
      <c r="LBP42" s="9"/>
      <c r="LBQ42" s="9"/>
      <c r="LBR42" s="9"/>
      <c r="LBS42" s="9"/>
      <c r="LBT42" s="9"/>
      <c r="LBU42" s="9"/>
      <c r="LBV42" s="9"/>
      <c r="LBW42" s="9"/>
      <c r="LBX42" s="9"/>
      <c r="LBY42" s="9"/>
      <c r="LBZ42" s="9"/>
      <c r="LCA42" s="9"/>
      <c r="LCB42" s="9"/>
      <c r="LCC42" s="9"/>
      <c r="LCD42" s="9"/>
      <c r="LCE42" s="9"/>
      <c r="LCF42" s="9"/>
      <c r="LCG42" s="9"/>
      <c r="LCH42" s="9"/>
      <c r="LCI42" s="9"/>
      <c r="LCJ42" s="9"/>
      <c r="LCK42" s="9"/>
      <c r="LCL42" s="9"/>
      <c r="LCM42" s="9"/>
      <c r="LCN42" s="9"/>
      <c r="LCO42" s="9"/>
      <c r="LCP42" s="9"/>
      <c r="LCQ42" s="9"/>
      <c r="LCR42" s="9"/>
      <c r="LCS42" s="9"/>
      <c r="LCT42" s="9"/>
      <c r="LCU42" s="9"/>
      <c r="LCV42" s="9"/>
      <c r="LCW42" s="9"/>
      <c r="LCX42" s="9"/>
      <c r="LCY42" s="9"/>
      <c r="LCZ42" s="9"/>
      <c r="LDA42" s="9"/>
      <c r="LDB42" s="9"/>
      <c r="LDC42" s="9"/>
      <c r="LDD42" s="9"/>
      <c r="LDE42" s="9"/>
      <c r="LDF42" s="9"/>
      <c r="LDG42" s="9"/>
      <c r="LDH42" s="9"/>
      <c r="LDI42" s="9"/>
      <c r="LDJ42" s="9"/>
      <c r="LDK42" s="9"/>
      <c r="LDL42" s="9"/>
      <c r="LDM42" s="9"/>
      <c r="LDN42" s="9"/>
      <c r="LDO42" s="9"/>
      <c r="LDP42" s="9"/>
      <c r="LDQ42" s="9"/>
      <c r="LDR42" s="9"/>
      <c r="LDS42" s="9"/>
      <c r="LDT42" s="9"/>
      <c r="LDU42" s="9"/>
      <c r="LDV42" s="9"/>
      <c r="LDW42" s="9"/>
      <c r="LDX42" s="9"/>
      <c r="LDY42" s="9"/>
      <c r="LDZ42" s="9"/>
      <c r="LEA42" s="9"/>
      <c r="LEB42" s="9"/>
      <c r="LEC42" s="9"/>
      <c r="LED42" s="9"/>
      <c r="LEE42" s="9"/>
      <c r="LEF42" s="9"/>
      <c r="LEG42" s="9"/>
      <c r="LEH42" s="9"/>
      <c r="LEI42" s="9"/>
      <c r="LEJ42" s="9"/>
      <c r="LEK42" s="9"/>
      <c r="LEL42" s="9"/>
      <c r="LEM42" s="9"/>
      <c r="LEN42" s="9"/>
      <c r="LEO42" s="9"/>
      <c r="LEP42" s="9"/>
      <c r="LEQ42" s="9"/>
      <c r="LER42" s="9"/>
      <c r="LES42" s="9"/>
      <c r="LET42" s="9"/>
      <c r="LEU42" s="9"/>
      <c r="LEV42" s="9"/>
      <c r="LEW42" s="9"/>
      <c r="LEX42" s="9"/>
      <c r="LEY42" s="9"/>
      <c r="LEZ42" s="9"/>
      <c r="LFA42" s="9"/>
      <c r="LFB42" s="9"/>
      <c r="LFC42" s="9"/>
      <c r="LFD42" s="9"/>
      <c r="LFE42" s="9"/>
      <c r="LFF42" s="9"/>
      <c r="LFG42" s="9"/>
      <c r="LFH42" s="9"/>
      <c r="LFI42" s="9"/>
      <c r="LFJ42" s="9"/>
      <c r="LFK42" s="9"/>
      <c r="LFL42" s="9"/>
      <c r="LFM42" s="9"/>
      <c r="LFN42" s="9"/>
      <c r="LFO42" s="9"/>
      <c r="LFP42" s="9"/>
      <c r="LFQ42" s="9"/>
      <c r="LFR42" s="9"/>
      <c r="LFS42" s="9"/>
      <c r="LFT42" s="9"/>
      <c r="LFU42" s="9"/>
      <c r="LFV42" s="9"/>
      <c r="LFW42" s="9"/>
      <c r="LFX42" s="9"/>
      <c r="LFY42" s="9"/>
      <c r="LFZ42" s="9"/>
      <c r="LGA42" s="9"/>
      <c r="LGB42" s="9"/>
      <c r="LGC42" s="9"/>
      <c r="LGD42" s="9"/>
      <c r="LGE42" s="9"/>
      <c r="LGF42" s="9"/>
      <c r="LGG42" s="9"/>
      <c r="LGH42" s="9"/>
      <c r="LGI42" s="9"/>
      <c r="LGJ42" s="9"/>
      <c r="LGK42" s="9"/>
      <c r="LGL42" s="9"/>
      <c r="LGM42" s="9"/>
      <c r="LGN42" s="9"/>
      <c r="LGO42" s="9"/>
      <c r="LGP42" s="9"/>
      <c r="LGQ42" s="9"/>
      <c r="LGR42" s="9"/>
      <c r="LGS42" s="9"/>
      <c r="LGT42" s="9"/>
      <c r="LGU42" s="9"/>
      <c r="LGV42" s="9"/>
      <c r="LGW42" s="9"/>
      <c r="LGX42" s="9"/>
      <c r="LGY42" s="9"/>
      <c r="LGZ42" s="9"/>
      <c r="LHA42" s="9"/>
      <c r="LHB42" s="9"/>
      <c r="LHC42" s="9"/>
      <c r="LHD42" s="9"/>
      <c r="LHE42" s="9"/>
      <c r="LHF42" s="9"/>
      <c r="LHG42" s="9"/>
      <c r="LHH42" s="9"/>
      <c r="LHI42" s="9"/>
      <c r="LHJ42" s="9"/>
      <c r="LHK42" s="9"/>
      <c r="LHL42" s="9"/>
      <c r="LHM42" s="9"/>
      <c r="LHN42" s="9"/>
      <c r="LHO42" s="9"/>
      <c r="LHP42" s="9"/>
      <c r="LHQ42" s="9"/>
      <c r="LHR42" s="9"/>
      <c r="LHS42" s="9"/>
      <c r="LHT42" s="9"/>
      <c r="LHU42" s="9"/>
      <c r="LHV42" s="9"/>
      <c r="LHW42" s="9"/>
      <c r="LHX42" s="9"/>
      <c r="LHY42" s="9"/>
      <c r="LHZ42" s="9"/>
      <c r="LIA42" s="9"/>
      <c r="LIB42" s="9"/>
      <c r="LIC42" s="9"/>
      <c r="LID42" s="9"/>
      <c r="LIE42" s="9"/>
      <c r="LIF42" s="9"/>
      <c r="LIG42" s="9"/>
      <c r="LIH42" s="9"/>
      <c r="LII42" s="9"/>
      <c r="LIJ42" s="9"/>
      <c r="LIK42" s="9"/>
      <c r="LIL42" s="9"/>
      <c r="LIM42" s="9"/>
      <c r="LIN42" s="9"/>
      <c r="LIO42" s="9"/>
      <c r="LIP42" s="9"/>
      <c r="LIQ42" s="9"/>
      <c r="LIR42" s="9"/>
      <c r="LIS42" s="9"/>
      <c r="LIT42" s="9"/>
      <c r="LIU42" s="9"/>
      <c r="LIV42" s="9"/>
      <c r="LIW42" s="9"/>
      <c r="LIX42" s="9"/>
      <c r="LIY42" s="9"/>
      <c r="LIZ42" s="9"/>
      <c r="LJA42" s="9"/>
      <c r="LJB42" s="9"/>
      <c r="LJC42" s="9"/>
      <c r="LJD42" s="9"/>
      <c r="LJE42" s="9"/>
      <c r="LJF42" s="9"/>
      <c r="LJG42" s="9"/>
      <c r="LJH42" s="9"/>
      <c r="LJI42" s="9"/>
      <c r="LJJ42" s="9"/>
      <c r="LJK42" s="9"/>
      <c r="LJL42" s="9"/>
      <c r="LJM42" s="9"/>
      <c r="LJN42" s="9"/>
      <c r="LJO42" s="9"/>
      <c r="LJP42" s="9"/>
      <c r="LJQ42" s="9"/>
      <c r="LJR42" s="9"/>
      <c r="LJS42" s="9"/>
      <c r="LJT42" s="9"/>
      <c r="LJU42" s="9"/>
      <c r="LJV42" s="9"/>
      <c r="LJW42" s="9"/>
      <c r="LJX42" s="9"/>
      <c r="LJY42" s="9"/>
      <c r="LJZ42" s="9"/>
      <c r="LKA42" s="9"/>
      <c r="LKB42" s="9"/>
      <c r="LKC42" s="9"/>
      <c r="LKD42" s="9"/>
      <c r="LKE42" s="9"/>
      <c r="LKF42" s="9"/>
      <c r="LKG42" s="9"/>
      <c r="LKH42" s="9"/>
      <c r="LKI42" s="9"/>
      <c r="LKJ42" s="9"/>
      <c r="LKK42" s="9"/>
      <c r="LKL42" s="9"/>
      <c r="LKM42" s="9"/>
      <c r="LKN42" s="9"/>
      <c r="LKO42" s="9"/>
      <c r="LKP42" s="9"/>
      <c r="LKQ42" s="9"/>
      <c r="LKR42" s="9"/>
      <c r="LKS42" s="9"/>
      <c r="LKT42" s="9"/>
      <c r="LKU42" s="9"/>
      <c r="LKV42" s="9"/>
      <c r="LKW42" s="9"/>
      <c r="LKX42" s="9"/>
      <c r="LKY42" s="9"/>
      <c r="LKZ42" s="9"/>
      <c r="LLA42" s="9"/>
      <c r="LLB42" s="9"/>
      <c r="LLC42" s="9"/>
      <c r="LLD42" s="9"/>
      <c r="LLE42" s="9"/>
      <c r="LLF42" s="9"/>
      <c r="LLG42" s="9"/>
      <c r="LLH42" s="9"/>
      <c r="LLI42" s="9"/>
      <c r="LLJ42" s="9"/>
      <c r="LLK42" s="9"/>
      <c r="LLL42" s="9"/>
      <c r="LLM42" s="9"/>
      <c r="LLN42" s="9"/>
      <c r="LLO42" s="9"/>
      <c r="LLP42" s="9"/>
      <c r="LLQ42" s="9"/>
      <c r="LLR42" s="9"/>
      <c r="LLS42" s="9"/>
      <c r="LLT42" s="9"/>
      <c r="LLU42" s="9"/>
      <c r="LLV42" s="9"/>
      <c r="LLW42" s="9"/>
      <c r="LLX42" s="9"/>
      <c r="LLY42" s="9"/>
      <c r="LLZ42" s="9"/>
      <c r="LMA42" s="9"/>
      <c r="LMB42" s="9"/>
      <c r="LMC42" s="9"/>
      <c r="LMD42" s="9"/>
      <c r="LME42" s="9"/>
      <c r="LMF42" s="9"/>
      <c r="LMG42" s="9"/>
      <c r="LMH42" s="9"/>
      <c r="LMI42" s="9"/>
      <c r="LMJ42" s="9"/>
      <c r="LMK42" s="9"/>
      <c r="LML42" s="9"/>
      <c r="LMM42" s="9"/>
      <c r="LMN42" s="9"/>
      <c r="LMO42" s="9"/>
      <c r="LMP42" s="9"/>
      <c r="LMQ42" s="9"/>
      <c r="LMR42" s="9"/>
      <c r="LMS42" s="9"/>
      <c r="LMT42" s="9"/>
      <c r="LMU42" s="9"/>
      <c r="LMV42" s="9"/>
      <c r="LMW42" s="9"/>
      <c r="LMX42" s="9"/>
      <c r="LMY42" s="9"/>
      <c r="LMZ42" s="9"/>
      <c r="LNA42" s="9"/>
      <c r="LNB42" s="9"/>
      <c r="LNC42" s="9"/>
      <c r="LND42" s="9"/>
      <c r="LNE42" s="9"/>
      <c r="LNF42" s="9"/>
      <c r="LNG42" s="9"/>
      <c r="LNH42" s="9"/>
      <c r="LNI42" s="9"/>
      <c r="LNJ42" s="9"/>
      <c r="LNK42" s="9"/>
      <c r="LNL42" s="9"/>
      <c r="LNM42" s="9"/>
      <c r="LNN42" s="9"/>
      <c r="LNO42" s="9"/>
      <c r="LNP42" s="9"/>
      <c r="LNQ42" s="9"/>
      <c r="LNR42" s="9"/>
      <c r="LNS42" s="9"/>
      <c r="LNT42" s="9"/>
      <c r="LNU42" s="9"/>
      <c r="LNV42" s="9"/>
      <c r="LNW42" s="9"/>
      <c r="LNX42" s="9"/>
      <c r="LNY42" s="9"/>
      <c r="LNZ42" s="9"/>
      <c r="LOA42" s="9"/>
      <c r="LOB42" s="9"/>
      <c r="LOC42" s="9"/>
      <c r="LOD42" s="9"/>
      <c r="LOE42" s="9"/>
      <c r="LOF42" s="9"/>
      <c r="LOG42" s="9"/>
      <c r="LOH42" s="9"/>
      <c r="LOI42" s="9"/>
      <c r="LOJ42" s="9"/>
      <c r="LOK42" s="9"/>
      <c r="LOL42" s="9"/>
      <c r="LOM42" s="9"/>
      <c r="LON42" s="9"/>
      <c r="LOO42" s="9"/>
      <c r="LOP42" s="9"/>
      <c r="LOQ42" s="9"/>
      <c r="LOR42" s="9"/>
      <c r="LOS42" s="9"/>
      <c r="LOT42" s="9"/>
      <c r="LOU42" s="9"/>
      <c r="LOV42" s="9"/>
      <c r="LOW42" s="9"/>
      <c r="LOX42" s="9"/>
      <c r="LOY42" s="9"/>
      <c r="LOZ42" s="9"/>
      <c r="LPA42" s="9"/>
      <c r="LPB42" s="9"/>
      <c r="LPC42" s="9"/>
      <c r="LPD42" s="9"/>
      <c r="LPE42" s="9"/>
      <c r="LPF42" s="9"/>
      <c r="LPG42" s="9"/>
      <c r="LPH42" s="9"/>
      <c r="LPI42" s="9"/>
      <c r="LPJ42" s="9"/>
      <c r="LPK42" s="9"/>
      <c r="LPL42" s="9"/>
      <c r="LPM42" s="9"/>
      <c r="LPN42" s="9"/>
      <c r="LPO42" s="9"/>
      <c r="LPP42" s="9"/>
      <c r="LPQ42" s="9"/>
      <c r="LPR42" s="9"/>
      <c r="LPS42" s="9"/>
      <c r="LPT42" s="9"/>
      <c r="LPU42" s="9"/>
      <c r="LPV42" s="9"/>
      <c r="LPW42" s="9"/>
      <c r="LPX42" s="9"/>
      <c r="LPY42" s="9"/>
      <c r="LPZ42" s="9"/>
      <c r="LQA42" s="9"/>
      <c r="LQB42" s="9"/>
      <c r="LQC42" s="9"/>
      <c r="LQD42" s="9"/>
      <c r="LQE42" s="9"/>
      <c r="LQF42" s="9"/>
      <c r="LQG42" s="9"/>
      <c r="LQH42" s="9"/>
      <c r="LQI42" s="9"/>
      <c r="LQJ42" s="9"/>
      <c r="LQK42" s="9"/>
      <c r="LQL42" s="9"/>
      <c r="LQM42" s="9"/>
      <c r="LQN42" s="9"/>
      <c r="LQO42" s="9"/>
      <c r="LQP42" s="9"/>
      <c r="LQQ42" s="9"/>
      <c r="LQR42" s="9"/>
      <c r="LQS42" s="9"/>
      <c r="LQT42" s="9"/>
      <c r="LQU42" s="9"/>
      <c r="LQV42" s="9"/>
      <c r="LQW42" s="9"/>
      <c r="LQX42" s="9"/>
      <c r="LQY42" s="9"/>
      <c r="LQZ42" s="9"/>
      <c r="LRA42" s="9"/>
      <c r="LRB42" s="9"/>
      <c r="LRC42" s="9"/>
      <c r="LRD42" s="9"/>
      <c r="LRE42" s="9"/>
      <c r="LRF42" s="9"/>
      <c r="LRG42" s="9"/>
      <c r="LRH42" s="9"/>
      <c r="LRI42" s="9"/>
      <c r="LRJ42" s="9"/>
      <c r="LRK42" s="9"/>
      <c r="LRL42" s="9"/>
      <c r="LRM42" s="9"/>
      <c r="LRN42" s="9"/>
      <c r="LRO42" s="9"/>
      <c r="LRP42" s="9"/>
      <c r="LRQ42" s="9"/>
      <c r="LRR42" s="9"/>
      <c r="LRS42" s="9"/>
      <c r="LRT42" s="9"/>
      <c r="LRU42" s="9"/>
      <c r="LRV42" s="9"/>
      <c r="LRW42" s="9"/>
      <c r="LRX42" s="9"/>
      <c r="LRY42" s="9"/>
      <c r="LRZ42" s="9"/>
      <c r="LSA42" s="9"/>
      <c r="LSB42" s="9"/>
      <c r="LSC42" s="9"/>
      <c r="LSD42" s="9"/>
      <c r="LSE42" s="9"/>
      <c r="LSF42" s="9"/>
      <c r="LSG42" s="9"/>
      <c r="LSH42" s="9"/>
      <c r="LSI42" s="9"/>
      <c r="LSJ42" s="9"/>
      <c r="LSK42" s="9"/>
      <c r="LSL42" s="9"/>
      <c r="LSM42" s="9"/>
      <c r="LSN42" s="9"/>
      <c r="LSO42" s="9"/>
      <c r="LSP42" s="9"/>
      <c r="LSQ42" s="9"/>
      <c r="LSR42" s="9"/>
      <c r="LSS42" s="9"/>
      <c r="LST42" s="9"/>
      <c r="LSU42" s="9"/>
      <c r="LSV42" s="9"/>
      <c r="LSW42" s="9"/>
      <c r="LSX42" s="9"/>
      <c r="LSY42" s="9"/>
      <c r="LSZ42" s="9"/>
      <c r="LTA42" s="9"/>
      <c r="LTB42" s="9"/>
      <c r="LTC42" s="9"/>
      <c r="LTD42" s="9"/>
      <c r="LTE42" s="9"/>
      <c r="LTF42" s="9"/>
      <c r="LTG42" s="9"/>
      <c r="LTH42" s="9"/>
      <c r="LTI42" s="9"/>
      <c r="LTJ42" s="9"/>
      <c r="LTK42" s="9"/>
      <c r="LTL42" s="9"/>
      <c r="LTM42" s="9"/>
      <c r="LTN42" s="9"/>
      <c r="LTO42" s="9"/>
      <c r="LTP42" s="9"/>
      <c r="LTQ42" s="9"/>
      <c r="LTR42" s="9"/>
      <c r="LTS42" s="9"/>
      <c r="LTT42" s="9"/>
      <c r="LTU42" s="9"/>
      <c r="LTV42" s="9"/>
      <c r="LTW42" s="9"/>
      <c r="LTX42" s="9"/>
      <c r="LTY42" s="9"/>
      <c r="LTZ42" s="9"/>
      <c r="LUA42" s="9"/>
      <c r="LUB42" s="9"/>
      <c r="LUC42" s="9"/>
      <c r="LUD42" s="9"/>
      <c r="LUE42" s="9"/>
      <c r="LUF42" s="9"/>
      <c r="LUG42" s="9"/>
      <c r="LUH42" s="9"/>
      <c r="LUI42" s="9"/>
      <c r="LUJ42" s="9"/>
      <c r="LUK42" s="9"/>
      <c r="LUL42" s="9"/>
      <c r="LUM42" s="9"/>
      <c r="LUN42" s="9"/>
      <c r="LUO42" s="9"/>
      <c r="LUP42" s="9"/>
      <c r="LUQ42" s="9"/>
      <c r="LUR42" s="9"/>
      <c r="LUS42" s="9"/>
      <c r="LUT42" s="9"/>
      <c r="LUU42" s="9"/>
      <c r="LUV42" s="9"/>
      <c r="LUW42" s="9"/>
      <c r="LUX42" s="9"/>
      <c r="LUY42" s="9"/>
      <c r="LUZ42" s="9"/>
      <c r="LVA42" s="9"/>
      <c r="LVB42" s="9"/>
      <c r="LVC42" s="9"/>
      <c r="LVD42" s="9"/>
      <c r="LVE42" s="9"/>
      <c r="LVF42" s="9"/>
      <c r="LVG42" s="9"/>
      <c r="LVH42" s="9"/>
      <c r="LVI42" s="9"/>
      <c r="LVJ42" s="9"/>
      <c r="LVK42" s="9"/>
      <c r="LVL42" s="9"/>
      <c r="LVM42" s="9"/>
      <c r="LVN42" s="9"/>
      <c r="LVO42" s="9"/>
      <c r="LVP42" s="9"/>
      <c r="LVQ42" s="9"/>
      <c r="LVR42" s="9"/>
      <c r="LVS42" s="9"/>
      <c r="LVT42" s="9"/>
      <c r="LVU42" s="9"/>
      <c r="LVV42" s="9"/>
      <c r="LVW42" s="9"/>
      <c r="LVX42" s="9"/>
      <c r="LVY42" s="9"/>
      <c r="LVZ42" s="9"/>
      <c r="LWA42" s="9"/>
      <c r="LWB42" s="9"/>
      <c r="LWC42" s="9"/>
      <c r="LWD42" s="9"/>
      <c r="LWE42" s="9"/>
      <c r="LWF42" s="9"/>
      <c r="LWG42" s="9"/>
      <c r="LWH42" s="9"/>
      <c r="LWI42" s="9"/>
      <c r="LWJ42" s="9"/>
      <c r="LWK42" s="9"/>
      <c r="LWL42" s="9"/>
      <c r="LWM42" s="9"/>
      <c r="LWN42" s="9"/>
      <c r="LWO42" s="9"/>
      <c r="LWP42" s="9"/>
      <c r="LWQ42" s="9"/>
      <c r="LWR42" s="9"/>
      <c r="LWS42" s="9"/>
      <c r="LWT42" s="9"/>
      <c r="LWU42" s="9"/>
      <c r="LWV42" s="9"/>
      <c r="LWW42" s="9"/>
      <c r="LWX42" s="9"/>
      <c r="LWY42" s="9"/>
      <c r="LWZ42" s="9"/>
      <c r="LXA42" s="9"/>
      <c r="LXB42" s="9"/>
      <c r="LXC42" s="9"/>
      <c r="LXD42" s="9"/>
      <c r="LXE42" s="9"/>
      <c r="LXF42" s="9"/>
      <c r="LXG42" s="9"/>
      <c r="LXH42" s="9"/>
      <c r="LXI42" s="9"/>
      <c r="LXJ42" s="9"/>
      <c r="LXK42" s="9"/>
      <c r="LXL42" s="9"/>
      <c r="LXM42" s="9"/>
      <c r="LXN42" s="9"/>
      <c r="LXO42" s="9"/>
      <c r="LXP42" s="9"/>
      <c r="LXQ42" s="9"/>
      <c r="LXR42" s="9"/>
      <c r="LXS42" s="9"/>
      <c r="LXT42" s="9"/>
      <c r="LXU42" s="9"/>
      <c r="LXV42" s="9"/>
      <c r="LXW42" s="9"/>
      <c r="LXX42" s="9"/>
      <c r="LXY42" s="9"/>
      <c r="LXZ42" s="9"/>
      <c r="LYA42" s="9"/>
      <c r="LYB42" s="9"/>
      <c r="LYC42" s="9"/>
      <c r="LYD42" s="9"/>
      <c r="LYE42" s="9"/>
      <c r="LYF42" s="9"/>
      <c r="LYG42" s="9"/>
      <c r="LYH42" s="9"/>
      <c r="LYI42" s="9"/>
      <c r="LYJ42" s="9"/>
      <c r="LYK42" s="9"/>
      <c r="LYL42" s="9"/>
      <c r="LYM42" s="9"/>
      <c r="LYN42" s="9"/>
      <c r="LYO42" s="9"/>
      <c r="LYP42" s="9"/>
      <c r="LYQ42" s="9"/>
      <c r="LYR42" s="9"/>
      <c r="LYS42" s="9"/>
      <c r="LYT42" s="9"/>
      <c r="LYU42" s="9"/>
      <c r="LYV42" s="9"/>
      <c r="LYW42" s="9"/>
      <c r="LYX42" s="9"/>
      <c r="LYY42" s="9"/>
      <c r="LYZ42" s="9"/>
      <c r="LZA42" s="9"/>
      <c r="LZB42" s="9"/>
      <c r="LZC42" s="9"/>
      <c r="LZD42" s="9"/>
      <c r="LZE42" s="9"/>
      <c r="LZF42" s="9"/>
      <c r="LZG42" s="9"/>
      <c r="LZH42" s="9"/>
      <c r="LZI42" s="9"/>
      <c r="LZJ42" s="9"/>
      <c r="LZK42" s="9"/>
      <c r="LZL42" s="9"/>
      <c r="LZM42" s="9"/>
      <c r="LZN42" s="9"/>
      <c r="LZO42" s="9"/>
      <c r="LZP42" s="9"/>
      <c r="LZQ42" s="9"/>
      <c r="LZR42" s="9"/>
      <c r="LZS42" s="9"/>
      <c r="LZT42" s="9"/>
      <c r="LZU42" s="9"/>
      <c r="LZV42" s="9"/>
      <c r="LZW42" s="9"/>
      <c r="LZX42" s="9"/>
      <c r="LZY42" s="9"/>
      <c r="LZZ42" s="9"/>
      <c r="MAA42" s="9"/>
      <c r="MAB42" s="9"/>
      <c r="MAC42" s="9"/>
      <c r="MAD42" s="9"/>
      <c r="MAE42" s="9"/>
      <c r="MAF42" s="9"/>
      <c r="MAG42" s="9"/>
      <c r="MAH42" s="9"/>
      <c r="MAI42" s="9"/>
      <c r="MAJ42" s="9"/>
      <c r="MAK42" s="9"/>
      <c r="MAL42" s="9"/>
      <c r="MAM42" s="9"/>
      <c r="MAN42" s="9"/>
      <c r="MAO42" s="9"/>
      <c r="MAP42" s="9"/>
      <c r="MAQ42" s="9"/>
      <c r="MAR42" s="9"/>
      <c r="MAS42" s="9"/>
      <c r="MAT42" s="9"/>
      <c r="MAU42" s="9"/>
      <c r="MAV42" s="9"/>
      <c r="MAW42" s="9"/>
      <c r="MAX42" s="9"/>
      <c r="MAY42" s="9"/>
      <c r="MAZ42" s="9"/>
      <c r="MBA42" s="9"/>
      <c r="MBB42" s="9"/>
      <c r="MBC42" s="9"/>
      <c r="MBD42" s="9"/>
      <c r="MBE42" s="9"/>
      <c r="MBF42" s="9"/>
      <c r="MBG42" s="9"/>
      <c r="MBH42" s="9"/>
      <c r="MBI42" s="9"/>
      <c r="MBJ42" s="9"/>
      <c r="MBK42" s="9"/>
      <c r="MBL42" s="9"/>
      <c r="MBM42" s="9"/>
      <c r="MBN42" s="9"/>
      <c r="MBO42" s="9"/>
      <c r="MBP42" s="9"/>
      <c r="MBQ42" s="9"/>
      <c r="MBR42" s="9"/>
      <c r="MBS42" s="9"/>
      <c r="MBT42" s="9"/>
      <c r="MBU42" s="9"/>
      <c r="MBV42" s="9"/>
      <c r="MBW42" s="9"/>
      <c r="MBX42" s="9"/>
      <c r="MBY42" s="9"/>
      <c r="MBZ42" s="9"/>
      <c r="MCA42" s="9"/>
      <c r="MCB42" s="9"/>
      <c r="MCC42" s="9"/>
      <c r="MCD42" s="9"/>
      <c r="MCE42" s="9"/>
      <c r="MCF42" s="9"/>
      <c r="MCG42" s="9"/>
      <c r="MCH42" s="9"/>
      <c r="MCI42" s="9"/>
      <c r="MCJ42" s="9"/>
      <c r="MCK42" s="9"/>
      <c r="MCL42" s="9"/>
      <c r="MCM42" s="9"/>
      <c r="MCN42" s="9"/>
      <c r="MCO42" s="9"/>
      <c r="MCP42" s="9"/>
      <c r="MCQ42" s="9"/>
      <c r="MCR42" s="9"/>
      <c r="MCS42" s="9"/>
      <c r="MCT42" s="9"/>
      <c r="MCU42" s="9"/>
      <c r="MCV42" s="9"/>
      <c r="MCW42" s="9"/>
      <c r="MCX42" s="9"/>
      <c r="MCY42" s="9"/>
      <c r="MCZ42" s="9"/>
      <c r="MDA42" s="9"/>
      <c r="MDB42" s="9"/>
      <c r="MDC42" s="9"/>
      <c r="MDD42" s="9"/>
      <c r="MDE42" s="9"/>
      <c r="MDF42" s="9"/>
      <c r="MDG42" s="9"/>
      <c r="MDH42" s="9"/>
      <c r="MDI42" s="9"/>
      <c r="MDJ42" s="9"/>
      <c r="MDK42" s="9"/>
      <c r="MDL42" s="9"/>
      <c r="MDM42" s="9"/>
      <c r="MDN42" s="9"/>
      <c r="MDO42" s="9"/>
      <c r="MDP42" s="9"/>
      <c r="MDQ42" s="9"/>
      <c r="MDR42" s="9"/>
      <c r="MDS42" s="9"/>
      <c r="MDT42" s="9"/>
      <c r="MDU42" s="9"/>
      <c r="MDV42" s="9"/>
      <c r="MDW42" s="9"/>
      <c r="MDX42" s="9"/>
      <c r="MDY42" s="9"/>
      <c r="MDZ42" s="9"/>
      <c r="MEA42" s="9"/>
      <c r="MEB42" s="9"/>
      <c r="MEC42" s="9"/>
      <c r="MED42" s="9"/>
      <c r="MEE42" s="9"/>
      <c r="MEF42" s="9"/>
      <c r="MEG42" s="9"/>
      <c r="MEH42" s="9"/>
      <c r="MEI42" s="9"/>
      <c r="MEJ42" s="9"/>
      <c r="MEK42" s="9"/>
      <c r="MEL42" s="9"/>
      <c r="MEM42" s="9"/>
      <c r="MEN42" s="9"/>
      <c r="MEO42" s="9"/>
      <c r="MEP42" s="9"/>
      <c r="MEQ42" s="9"/>
      <c r="MER42" s="9"/>
      <c r="MES42" s="9"/>
      <c r="MET42" s="9"/>
      <c r="MEU42" s="9"/>
      <c r="MEV42" s="9"/>
      <c r="MEW42" s="9"/>
      <c r="MEX42" s="9"/>
      <c r="MEY42" s="9"/>
      <c r="MEZ42" s="9"/>
      <c r="MFA42" s="9"/>
      <c r="MFB42" s="9"/>
      <c r="MFC42" s="9"/>
      <c r="MFD42" s="9"/>
      <c r="MFE42" s="9"/>
      <c r="MFF42" s="9"/>
      <c r="MFG42" s="9"/>
      <c r="MFH42" s="9"/>
      <c r="MFI42" s="9"/>
      <c r="MFJ42" s="9"/>
      <c r="MFK42" s="9"/>
      <c r="MFL42" s="9"/>
      <c r="MFM42" s="9"/>
      <c r="MFN42" s="9"/>
      <c r="MFO42" s="9"/>
      <c r="MFP42" s="9"/>
      <c r="MFQ42" s="9"/>
      <c r="MFR42" s="9"/>
      <c r="MFS42" s="9"/>
      <c r="MFT42" s="9"/>
      <c r="MFU42" s="9"/>
      <c r="MFV42" s="9"/>
      <c r="MFW42" s="9"/>
      <c r="MFX42" s="9"/>
      <c r="MFY42" s="9"/>
      <c r="MFZ42" s="9"/>
      <c r="MGA42" s="9"/>
      <c r="MGB42" s="9"/>
      <c r="MGC42" s="9"/>
      <c r="MGD42" s="9"/>
      <c r="MGE42" s="9"/>
      <c r="MGF42" s="9"/>
      <c r="MGG42" s="9"/>
      <c r="MGH42" s="9"/>
      <c r="MGI42" s="9"/>
      <c r="MGJ42" s="9"/>
      <c r="MGK42" s="9"/>
      <c r="MGL42" s="9"/>
      <c r="MGM42" s="9"/>
      <c r="MGN42" s="9"/>
      <c r="MGO42" s="9"/>
      <c r="MGP42" s="9"/>
      <c r="MGQ42" s="9"/>
      <c r="MGR42" s="9"/>
      <c r="MGS42" s="9"/>
      <c r="MGT42" s="9"/>
      <c r="MGU42" s="9"/>
      <c r="MGV42" s="9"/>
      <c r="MGW42" s="9"/>
      <c r="MGX42" s="9"/>
      <c r="MGY42" s="9"/>
      <c r="MGZ42" s="9"/>
      <c r="MHA42" s="9"/>
      <c r="MHB42" s="9"/>
      <c r="MHC42" s="9"/>
      <c r="MHD42" s="9"/>
      <c r="MHE42" s="9"/>
      <c r="MHF42" s="9"/>
      <c r="MHG42" s="9"/>
      <c r="MHH42" s="9"/>
      <c r="MHI42" s="9"/>
      <c r="MHJ42" s="9"/>
      <c r="MHK42" s="9"/>
      <c r="MHL42" s="9"/>
      <c r="MHM42" s="9"/>
      <c r="MHN42" s="9"/>
      <c r="MHO42" s="9"/>
      <c r="MHP42" s="9"/>
      <c r="MHQ42" s="9"/>
      <c r="MHR42" s="9"/>
      <c r="MHS42" s="9"/>
      <c r="MHT42" s="9"/>
      <c r="MHU42" s="9"/>
      <c r="MHV42" s="9"/>
      <c r="MHW42" s="9"/>
      <c r="MHX42" s="9"/>
      <c r="MHY42" s="9"/>
      <c r="MHZ42" s="9"/>
      <c r="MIA42" s="9"/>
      <c r="MIB42" s="9"/>
      <c r="MIC42" s="9"/>
      <c r="MID42" s="9"/>
      <c r="MIE42" s="9"/>
      <c r="MIF42" s="9"/>
      <c r="MIG42" s="9"/>
      <c r="MIH42" s="9"/>
      <c r="MII42" s="9"/>
      <c r="MIJ42" s="9"/>
      <c r="MIK42" s="9"/>
      <c r="MIL42" s="9"/>
      <c r="MIM42" s="9"/>
      <c r="MIN42" s="9"/>
      <c r="MIO42" s="9"/>
      <c r="MIP42" s="9"/>
      <c r="MIQ42" s="9"/>
      <c r="MIR42" s="9"/>
      <c r="MIS42" s="9"/>
      <c r="MIT42" s="9"/>
      <c r="MIU42" s="9"/>
      <c r="MIV42" s="9"/>
      <c r="MIW42" s="9"/>
      <c r="MIX42" s="9"/>
      <c r="MIY42" s="9"/>
      <c r="MIZ42" s="9"/>
      <c r="MJA42" s="9"/>
      <c r="MJB42" s="9"/>
      <c r="MJC42" s="9"/>
      <c r="MJD42" s="9"/>
      <c r="MJE42" s="9"/>
      <c r="MJF42" s="9"/>
      <c r="MJG42" s="9"/>
      <c r="MJH42" s="9"/>
      <c r="MJI42" s="9"/>
      <c r="MJJ42" s="9"/>
      <c r="MJK42" s="9"/>
      <c r="MJL42" s="9"/>
      <c r="MJM42" s="9"/>
      <c r="MJN42" s="9"/>
      <c r="MJO42" s="9"/>
      <c r="MJP42" s="9"/>
      <c r="MJQ42" s="9"/>
      <c r="MJR42" s="9"/>
      <c r="MJS42" s="9"/>
      <c r="MJT42" s="9"/>
      <c r="MJU42" s="9"/>
      <c r="MJV42" s="9"/>
      <c r="MJW42" s="9"/>
      <c r="MJX42" s="9"/>
      <c r="MJY42" s="9"/>
      <c r="MJZ42" s="9"/>
      <c r="MKA42" s="9"/>
      <c r="MKB42" s="9"/>
      <c r="MKC42" s="9"/>
      <c r="MKD42" s="9"/>
      <c r="MKE42" s="9"/>
      <c r="MKF42" s="9"/>
      <c r="MKG42" s="9"/>
      <c r="MKH42" s="9"/>
      <c r="MKI42" s="9"/>
      <c r="MKJ42" s="9"/>
      <c r="MKK42" s="9"/>
      <c r="MKL42" s="9"/>
      <c r="MKM42" s="9"/>
      <c r="MKN42" s="9"/>
      <c r="MKO42" s="9"/>
      <c r="MKP42" s="9"/>
      <c r="MKQ42" s="9"/>
      <c r="MKR42" s="9"/>
      <c r="MKS42" s="9"/>
      <c r="MKT42" s="9"/>
      <c r="MKU42" s="9"/>
      <c r="MKV42" s="9"/>
      <c r="MKW42" s="9"/>
      <c r="MKX42" s="9"/>
      <c r="MKY42" s="9"/>
      <c r="MKZ42" s="9"/>
      <c r="MLA42" s="9"/>
      <c r="MLB42" s="9"/>
      <c r="MLC42" s="9"/>
      <c r="MLD42" s="9"/>
      <c r="MLE42" s="9"/>
      <c r="MLF42" s="9"/>
      <c r="MLG42" s="9"/>
      <c r="MLH42" s="9"/>
      <c r="MLI42" s="9"/>
      <c r="MLJ42" s="9"/>
      <c r="MLK42" s="9"/>
      <c r="MLL42" s="9"/>
      <c r="MLM42" s="9"/>
      <c r="MLN42" s="9"/>
      <c r="MLO42" s="9"/>
      <c r="MLP42" s="9"/>
      <c r="MLQ42" s="9"/>
      <c r="MLR42" s="9"/>
      <c r="MLS42" s="9"/>
      <c r="MLT42" s="9"/>
      <c r="MLU42" s="9"/>
      <c r="MLV42" s="9"/>
      <c r="MLW42" s="9"/>
      <c r="MLX42" s="9"/>
      <c r="MLY42" s="9"/>
      <c r="MLZ42" s="9"/>
      <c r="MMA42" s="9"/>
      <c r="MMB42" s="9"/>
      <c r="MMC42" s="9"/>
      <c r="MMD42" s="9"/>
      <c r="MME42" s="9"/>
      <c r="MMF42" s="9"/>
      <c r="MMG42" s="9"/>
      <c r="MMH42" s="9"/>
      <c r="MMI42" s="9"/>
      <c r="MMJ42" s="9"/>
      <c r="MMK42" s="9"/>
      <c r="MML42" s="9"/>
      <c r="MMM42" s="9"/>
      <c r="MMN42" s="9"/>
      <c r="MMO42" s="9"/>
      <c r="MMP42" s="9"/>
      <c r="MMQ42" s="9"/>
      <c r="MMR42" s="9"/>
      <c r="MMS42" s="9"/>
      <c r="MMT42" s="9"/>
      <c r="MMU42" s="9"/>
      <c r="MMV42" s="9"/>
      <c r="MMW42" s="9"/>
      <c r="MMX42" s="9"/>
      <c r="MMY42" s="9"/>
      <c r="MMZ42" s="9"/>
      <c r="MNA42" s="9"/>
      <c r="MNB42" s="9"/>
      <c r="MNC42" s="9"/>
      <c r="MND42" s="9"/>
      <c r="MNE42" s="9"/>
      <c r="MNF42" s="9"/>
      <c r="MNG42" s="9"/>
      <c r="MNH42" s="9"/>
      <c r="MNI42" s="9"/>
      <c r="MNJ42" s="9"/>
      <c r="MNK42" s="9"/>
      <c r="MNL42" s="9"/>
      <c r="MNM42" s="9"/>
      <c r="MNN42" s="9"/>
      <c r="MNO42" s="9"/>
      <c r="MNP42" s="9"/>
      <c r="MNQ42" s="9"/>
      <c r="MNR42" s="9"/>
      <c r="MNS42" s="9"/>
      <c r="MNT42" s="9"/>
      <c r="MNU42" s="9"/>
      <c r="MNV42" s="9"/>
      <c r="MNW42" s="9"/>
      <c r="MNX42" s="9"/>
      <c r="MNY42" s="9"/>
      <c r="MNZ42" s="9"/>
      <c r="MOA42" s="9"/>
      <c r="MOB42" s="9"/>
      <c r="MOC42" s="9"/>
      <c r="MOD42" s="9"/>
      <c r="MOE42" s="9"/>
      <c r="MOF42" s="9"/>
      <c r="MOG42" s="9"/>
      <c r="MOH42" s="9"/>
      <c r="MOI42" s="9"/>
      <c r="MOJ42" s="9"/>
      <c r="MOK42" s="9"/>
      <c r="MOL42" s="9"/>
      <c r="MOM42" s="9"/>
      <c r="MON42" s="9"/>
      <c r="MOO42" s="9"/>
      <c r="MOP42" s="9"/>
      <c r="MOQ42" s="9"/>
      <c r="MOR42" s="9"/>
      <c r="MOS42" s="9"/>
      <c r="MOT42" s="9"/>
      <c r="MOU42" s="9"/>
      <c r="MOV42" s="9"/>
      <c r="MOW42" s="9"/>
      <c r="MOX42" s="9"/>
      <c r="MOY42" s="9"/>
      <c r="MOZ42" s="9"/>
      <c r="MPA42" s="9"/>
      <c r="MPB42" s="9"/>
      <c r="MPC42" s="9"/>
      <c r="MPD42" s="9"/>
      <c r="MPE42" s="9"/>
      <c r="MPF42" s="9"/>
      <c r="MPG42" s="9"/>
      <c r="MPH42" s="9"/>
      <c r="MPI42" s="9"/>
      <c r="MPJ42" s="9"/>
      <c r="MPK42" s="9"/>
      <c r="MPL42" s="9"/>
      <c r="MPM42" s="9"/>
      <c r="MPN42" s="9"/>
      <c r="MPO42" s="9"/>
      <c r="MPP42" s="9"/>
      <c r="MPQ42" s="9"/>
      <c r="MPR42" s="9"/>
      <c r="MPS42" s="9"/>
      <c r="MPT42" s="9"/>
      <c r="MPU42" s="9"/>
      <c r="MPV42" s="9"/>
      <c r="MPW42" s="9"/>
      <c r="MPX42" s="9"/>
      <c r="MPY42" s="9"/>
      <c r="MPZ42" s="9"/>
      <c r="MQA42" s="9"/>
      <c r="MQB42" s="9"/>
      <c r="MQC42" s="9"/>
      <c r="MQD42" s="9"/>
      <c r="MQE42" s="9"/>
      <c r="MQF42" s="9"/>
      <c r="MQG42" s="9"/>
      <c r="MQH42" s="9"/>
      <c r="MQI42" s="9"/>
      <c r="MQJ42" s="9"/>
      <c r="MQK42" s="9"/>
      <c r="MQL42" s="9"/>
      <c r="MQM42" s="9"/>
      <c r="MQN42" s="9"/>
      <c r="MQO42" s="9"/>
      <c r="MQP42" s="9"/>
      <c r="MQQ42" s="9"/>
      <c r="MQR42" s="9"/>
      <c r="MQS42" s="9"/>
      <c r="MQT42" s="9"/>
      <c r="MQU42" s="9"/>
      <c r="MQV42" s="9"/>
      <c r="MQW42" s="9"/>
      <c r="MQX42" s="9"/>
      <c r="MQY42" s="9"/>
      <c r="MQZ42" s="9"/>
      <c r="MRA42" s="9"/>
      <c r="MRB42" s="9"/>
      <c r="MRC42" s="9"/>
      <c r="MRD42" s="9"/>
      <c r="MRE42" s="9"/>
      <c r="MRF42" s="9"/>
      <c r="MRG42" s="9"/>
      <c r="MRH42" s="9"/>
      <c r="MRI42" s="9"/>
      <c r="MRJ42" s="9"/>
      <c r="MRK42" s="9"/>
      <c r="MRL42" s="9"/>
      <c r="MRM42" s="9"/>
      <c r="MRN42" s="9"/>
      <c r="MRO42" s="9"/>
      <c r="MRP42" s="9"/>
      <c r="MRQ42" s="9"/>
      <c r="MRR42" s="9"/>
      <c r="MRS42" s="9"/>
      <c r="MRT42" s="9"/>
      <c r="MRU42" s="9"/>
      <c r="MRV42" s="9"/>
      <c r="MRW42" s="9"/>
      <c r="MRX42" s="9"/>
      <c r="MRY42" s="9"/>
      <c r="MRZ42" s="9"/>
      <c r="MSA42" s="9"/>
      <c r="MSB42" s="9"/>
      <c r="MSC42" s="9"/>
      <c r="MSD42" s="9"/>
      <c r="MSE42" s="9"/>
      <c r="MSF42" s="9"/>
      <c r="MSG42" s="9"/>
      <c r="MSH42" s="9"/>
      <c r="MSI42" s="9"/>
      <c r="MSJ42" s="9"/>
      <c r="MSK42" s="9"/>
      <c r="MSL42" s="9"/>
      <c r="MSM42" s="9"/>
      <c r="MSN42" s="9"/>
      <c r="MSO42" s="9"/>
      <c r="MSP42" s="9"/>
      <c r="MSQ42" s="9"/>
      <c r="MSR42" s="9"/>
      <c r="MSS42" s="9"/>
      <c r="MST42" s="9"/>
      <c r="MSU42" s="9"/>
      <c r="MSV42" s="9"/>
      <c r="MSW42" s="9"/>
      <c r="MSX42" s="9"/>
      <c r="MSY42" s="9"/>
      <c r="MSZ42" s="9"/>
      <c r="MTA42" s="9"/>
      <c r="MTB42" s="9"/>
      <c r="MTC42" s="9"/>
      <c r="MTD42" s="9"/>
      <c r="MTE42" s="9"/>
      <c r="MTF42" s="9"/>
      <c r="MTG42" s="9"/>
      <c r="MTH42" s="9"/>
      <c r="MTI42" s="9"/>
      <c r="MTJ42" s="9"/>
      <c r="MTK42" s="9"/>
      <c r="MTL42" s="9"/>
      <c r="MTM42" s="9"/>
      <c r="MTN42" s="9"/>
      <c r="MTO42" s="9"/>
      <c r="MTP42" s="9"/>
      <c r="MTQ42" s="9"/>
      <c r="MTR42" s="9"/>
      <c r="MTS42" s="9"/>
      <c r="MTT42" s="9"/>
      <c r="MTU42" s="9"/>
      <c r="MTV42" s="9"/>
      <c r="MTW42" s="9"/>
      <c r="MTX42" s="9"/>
      <c r="MTY42" s="9"/>
      <c r="MTZ42" s="9"/>
      <c r="MUA42" s="9"/>
      <c r="MUB42" s="9"/>
      <c r="MUC42" s="9"/>
      <c r="MUD42" s="9"/>
      <c r="MUE42" s="9"/>
      <c r="MUF42" s="9"/>
      <c r="MUG42" s="9"/>
      <c r="MUH42" s="9"/>
      <c r="MUI42" s="9"/>
      <c r="MUJ42" s="9"/>
      <c r="MUK42" s="9"/>
      <c r="MUL42" s="9"/>
      <c r="MUM42" s="9"/>
      <c r="MUN42" s="9"/>
      <c r="MUO42" s="9"/>
      <c r="MUP42" s="9"/>
      <c r="MUQ42" s="9"/>
      <c r="MUR42" s="9"/>
      <c r="MUS42" s="9"/>
      <c r="MUT42" s="9"/>
      <c r="MUU42" s="9"/>
      <c r="MUV42" s="9"/>
      <c r="MUW42" s="9"/>
      <c r="MUX42" s="9"/>
      <c r="MUY42" s="9"/>
      <c r="MUZ42" s="9"/>
      <c r="MVA42" s="9"/>
      <c r="MVB42" s="9"/>
      <c r="MVC42" s="9"/>
      <c r="MVD42" s="9"/>
      <c r="MVE42" s="9"/>
      <c r="MVF42" s="9"/>
      <c r="MVG42" s="9"/>
      <c r="MVH42" s="9"/>
      <c r="MVI42" s="9"/>
      <c r="MVJ42" s="9"/>
      <c r="MVK42" s="9"/>
      <c r="MVL42" s="9"/>
      <c r="MVM42" s="9"/>
      <c r="MVN42" s="9"/>
      <c r="MVO42" s="9"/>
      <c r="MVP42" s="9"/>
      <c r="MVQ42" s="9"/>
      <c r="MVR42" s="9"/>
      <c r="MVS42" s="9"/>
      <c r="MVT42" s="9"/>
      <c r="MVU42" s="9"/>
      <c r="MVV42" s="9"/>
      <c r="MVW42" s="9"/>
      <c r="MVX42" s="9"/>
      <c r="MVY42" s="9"/>
      <c r="MVZ42" s="9"/>
      <c r="MWA42" s="9"/>
      <c r="MWB42" s="9"/>
      <c r="MWC42" s="9"/>
      <c r="MWD42" s="9"/>
      <c r="MWE42" s="9"/>
      <c r="MWF42" s="9"/>
      <c r="MWG42" s="9"/>
      <c r="MWH42" s="9"/>
      <c r="MWI42" s="9"/>
      <c r="MWJ42" s="9"/>
      <c r="MWK42" s="9"/>
      <c r="MWL42" s="9"/>
      <c r="MWM42" s="9"/>
      <c r="MWN42" s="9"/>
      <c r="MWO42" s="9"/>
      <c r="MWP42" s="9"/>
      <c r="MWQ42" s="9"/>
      <c r="MWR42" s="9"/>
      <c r="MWS42" s="9"/>
      <c r="MWT42" s="9"/>
      <c r="MWU42" s="9"/>
      <c r="MWV42" s="9"/>
      <c r="MWW42" s="9"/>
      <c r="MWX42" s="9"/>
      <c r="MWY42" s="9"/>
      <c r="MWZ42" s="9"/>
      <c r="MXA42" s="9"/>
      <c r="MXB42" s="9"/>
      <c r="MXC42" s="9"/>
      <c r="MXD42" s="9"/>
      <c r="MXE42" s="9"/>
      <c r="MXF42" s="9"/>
      <c r="MXG42" s="9"/>
      <c r="MXH42" s="9"/>
      <c r="MXI42" s="9"/>
      <c r="MXJ42" s="9"/>
      <c r="MXK42" s="9"/>
      <c r="MXL42" s="9"/>
      <c r="MXM42" s="9"/>
      <c r="MXN42" s="9"/>
      <c r="MXO42" s="9"/>
      <c r="MXP42" s="9"/>
      <c r="MXQ42" s="9"/>
      <c r="MXR42" s="9"/>
      <c r="MXS42" s="9"/>
      <c r="MXT42" s="9"/>
      <c r="MXU42" s="9"/>
      <c r="MXV42" s="9"/>
      <c r="MXW42" s="9"/>
      <c r="MXX42" s="9"/>
      <c r="MXY42" s="9"/>
      <c r="MXZ42" s="9"/>
      <c r="MYA42" s="9"/>
      <c r="MYB42" s="9"/>
      <c r="MYC42" s="9"/>
      <c r="MYD42" s="9"/>
      <c r="MYE42" s="9"/>
      <c r="MYF42" s="9"/>
      <c r="MYG42" s="9"/>
      <c r="MYH42" s="9"/>
      <c r="MYI42" s="9"/>
      <c r="MYJ42" s="9"/>
      <c r="MYK42" s="9"/>
      <c r="MYL42" s="9"/>
      <c r="MYM42" s="9"/>
      <c r="MYN42" s="9"/>
      <c r="MYO42" s="9"/>
      <c r="MYP42" s="9"/>
      <c r="MYQ42" s="9"/>
      <c r="MYR42" s="9"/>
      <c r="MYS42" s="9"/>
      <c r="MYT42" s="9"/>
      <c r="MYU42" s="9"/>
      <c r="MYV42" s="9"/>
      <c r="MYW42" s="9"/>
      <c r="MYX42" s="9"/>
      <c r="MYY42" s="9"/>
      <c r="MYZ42" s="9"/>
      <c r="MZA42" s="9"/>
      <c r="MZB42" s="9"/>
      <c r="MZC42" s="9"/>
      <c r="MZD42" s="9"/>
      <c r="MZE42" s="9"/>
      <c r="MZF42" s="9"/>
      <c r="MZG42" s="9"/>
      <c r="MZH42" s="9"/>
      <c r="MZI42" s="9"/>
      <c r="MZJ42" s="9"/>
      <c r="MZK42" s="9"/>
      <c r="MZL42" s="9"/>
      <c r="MZM42" s="9"/>
      <c r="MZN42" s="9"/>
      <c r="MZO42" s="9"/>
      <c r="MZP42" s="9"/>
      <c r="MZQ42" s="9"/>
      <c r="MZR42" s="9"/>
      <c r="MZS42" s="9"/>
      <c r="MZT42" s="9"/>
      <c r="MZU42" s="9"/>
      <c r="MZV42" s="9"/>
      <c r="MZW42" s="9"/>
      <c r="MZX42" s="9"/>
      <c r="MZY42" s="9"/>
      <c r="MZZ42" s="9"/>
      <c r="NAA42" s="9"/>
      <c r="NAB42" s="9"/>
      <c r="NAC42" s="9"/>
      <c r="NAD42" s="9"/>
      <c r="NAE42" s="9"/>
      <c r="NAF42" s="9"/>
      <c r="NAG42" s="9"/>
      <c r="NAH42" s="9"/>
      <c r="NAI42" s="9"/>
      <c r="NAJ42" s="9"/>
      <c r="NAK42" s="9"/>
      <c r="NAL42" s="9"/>
      <c r="NAM42" s="9"/>
      <c r="NAN42" s="9"/>
      <c r="NAO42" s="9"/>
      <c r="NAP42" s="9"/>
      <c r="NAQ42" s="9"/>
      <c r="NAR42" s="9"/>
      <c r="NAS42" s="9"/>
      <c r="NAT42" s="9"/>
      <c r="NAU42" s="9"/>
      <c r="NAV42" s="9"/>
      <c r="NAW42" s="9"/>
      <c r="NAX42" s="9"/>
      <c r="NAY42" s="9"/>
      <c r="NAZ42" s="9"/>
      <c r="NBA42" s="9"/>
      <c r="NBB42" s="9"/>
      <c r="NBC42" s="9"/>
      <c r="NBD42" s="9"/>
      <c r="NBE42" s="9"/>
      <c r="NBF42" s="9"/>
      <c r="NBG42" s="9"/>
      <c r="NBH42" s="9"/>
      <c r="NBI42" s="9"/>
      <c r="NBJ42" s="9"/>
      <c r="NBK42" s="9"/>
      <c r="NBL42" s="9"/>
      <c r="NBM42" s="9"/>
      <c r="NBN42" s="9"/>
      <c r="NBO42" s="9"/>
      <c r="NBP42" s="9"/>
      <c r="NBQ42" s="9"/>
      <c r="NBR42" s="9"/>
      <c r="NBS42" s="9"/>
      <c r="NBT42" s="9"/>
      <c r="NBU42" s="9"/>
      <c r="NBV42" s="9"/>
      <c r="NBW42" s="9"/>
      <c r="NBX42" s="9"/>
      <c r="NBY42" s="9"/>
      <c r="NBZ42" s="9"/>
      <c r="NCA42" s="9"/>
      <c r="NCB42" s="9"/>
      <c r="NCC42" s="9"/>
      <c r="NCD42" s="9"/>
      <c r="NCE42" s="9"/>
      <c r="NCF42" s="9"/>
      <c r="NCG42" s="9"/>
      <c r="NCH42" s="9"/>
      <c r="NCI42" s="9"/>
      <c r="NCJ42" s="9"/>
      <c r="NCK42" s="9"/>
      <c r="NCL42" s="9"/>
      <c r="NCM42" s="9"/>
      <c r="NCN42" s="9"/>
      <c r="NCO42" s="9"/>
      <c r="NCP42" s="9"/>
      <c r="NCQ42" s="9"/>
      <c r="NCR42" s="9"/>
      <c r="NCS42" s="9"/>
      <c r="NCT42" s="9"/>
      <c r="NCU42" s="9"/>
      <c r="NCV42" s="9"/>
      <c r="NCW42" s="9"/>
      <c r="NCX42" s="9"/>
      <c r="NCY42" s="9"/>
      <c r="NCZ42" s="9"/>
      <c r="NDA42" s="9"/>
      <c r="NDB42" s="9"/>
      <c r="NDC42" s="9"/>
      <c r="NDD42" s="9"/>
      <c r="NDE42" s="9"/>
      <c r="NDF42" s="9"/>
      <c r="NDG42" s="9"/>
      <c r="NDH42" s="9"/>
      <c r="NDI42" s="9"/>
      <c r="NDJ42" s="9"/>
      <c r="NDK42" s="9"/>
      <c r="NDL42" s="9"/>
      <c r="NDM42" s="9"/>
      <c r="NDN42" s="9"/>
      <c r="NDO42" s="9"/>
      <c r="NDP42" s="9"/>
      <c r="NDQ42" s="9"/>
      <c r="NDR42" s="9"/>
      <c r="NDS42" s="9"/>
      <c r="NDT42" s="9"/>
      <c r="NDU42" s="9"/>
      <c r="NDV42" s="9"/>
      <c r="NDW42" s="9"/>
      <c r="NDX42" s="9"/>
      <c r="NDY42" s="9"/>
      <c r="NDZ42" s="9"/>
      <c r="NEA42" s="9"/>
      <c r="NEB42" s="9"/>
      <c r="NEC42" s="9"/>
      <c r="NED42" s="9"/>
      <c r="NEE42" s="9"/>
      <c r="NEF42" s="9"/>
      <c r="NEG42" s="9"/>
      <c r="NEH42" s="9"/>
      <c r="NEI42" s="9"/>
      <c r="NEJ42" s="9"/>
      <c r="NEK42" s="9"/>
      <c r="NEL42" s="9"/>
      <c r="NEM42" s="9"/>
      <c r="NEN42" s="9"/>
      <c r="NEO42" s="9"/>
      <c r="NEP42" s="9"/>
      <c r="NEQ42" s="9"/>
      <c r="NER42" s="9"/>
      <c r="NES42" s="9"/>
      <c r="NET42" s="9"/>
      <c r="NEU42" s="9"/>
      <c r="NEV42" s="9"/>
      <c r="NEW42" s="9"/>
      <c r="NEX42" s="9"/>
      <c r="NEY42" s="9"/>
      <c r="NEZ42" s="9"/>
      <c r="NFA42" s="9"/>
      <c r="NFB42" s="9"/>
      <c r="NFC42" s="9"/>
      <c r="NFD42" s="9"/>
      <c r="NFE42" s="9"/>
      <c r="NFF42" s="9"/>
      <c r="NFG42" s="9"/>
      <c r="NFH42" s="9"/>
      <c r="NFI42" s="9"/>
      <c r="NFJ42" s="9"/>
      <c r="NFK42" s="9"/>
      <c r="NFL42" s="9"/>
      <c r="NFM42" s="9"/>
      <c r="NFN42" s="9"/>
      <c r="NFO42" s="9"/>
      <c r="NFP42" s="9"/>
      <c r="NFQ42" s="9"/>
      <c r="NFR42" s="9"/>
      <c r="NFS42" s="9"/>
      <c r="NFT42" s="9"/>
      <c r="NFU42" s="9"/>
      <c r="NFV42" s="9"/>
      <c r="NFW42" s="9"/>
      <c r="NFX42" s="9"/>
      <c r="NFY42" s="9"/>
      <c r="NFZ42" s="9"/>
      <c r="NGA42" s="9"/>
      <c r="NGB42" s="9"/>
      <c r="NGC42" s="9"/>
      <c r="NGD42" s="9"/>
      <c r="NGE42" s="9"/>
      <c r="NGF42" s="9"/>
      <c r="NGG42" s="9"/>
      <c r="NGH42" s="9"/>
      <c r="NGI42" s="9"/>
      <c r="NGJ42" s="9"/>
      <c r="NGK42" s="9"/>
      <c r="NGL42" s="9"/>
      <c r="NGM42" s="9"/>
      <c r="NGN42" s="9"/>
      <c r="NGO42" s="9"/>
      <c r="NGP42" s="9"/>
      <c r="NGQ42" s="9"/>
      <c r="NGR42" s="9"/>
      <c r="NGS42" s="9"/>
      <c r="NGT42" s="9"/>
      <c r="NGU42" s="9"/>
      <c r="NGV42" s="9"/>
      <c r="NGW42" s="9"/>
      <c r="NGX42" s="9"/>
      <c r="NGY42" s="9"/>
      <c r="NGZ42" s="9"/>
      <c r="NHA42" s="9"/>
      <c r="NHB42" s="9"/>
      <c r="NHC42" s="9"/>
      <c r="NHD42" s="9"/>
      <c r="NHE42" s="9"/>
      <c r="NHF42" s="9"/>
      <c r="NHG42" s="9"/>
      <c r="NHH42" s="9"/>
      <c r="NHI42" s="9"/>
      <c r="NHJ42" s="9"/>
      <c r="NHK42" s="9"/>
      <c r="NHL42" s="9"/>
      <c r="NHM42" s="9"/>
      <c r="NHN42" s="9"/>
      <c r="NHO42" s="9"/>
      <c r="NHP42" s="9"/>
      <c r="NHQ42" s="9"/>
      <c r="NHR42" s="9"/>
      <c r="NHS42" s="9"/>
      <c r="NHT42" s="9"/>
      <c r="NHU42" s="9"/>
      <c r="NHV42" s="9"/>
      <c r="NHW42" s="9"/>
      <c r="NHX42" s="9"/>
      <c r="NHY42" s="9"/>
      <c r="NHZ42" s="9"/>
      <c r="NIA42" s="9"/>
      <c r="NIB42" s="9"/>
      <c r="NIC42" s="9"/>
      <c r="NID42" s="9"/>
      <c r="NIE42" s="9"/>
      <c r="NIF42" s="9"/>
      <c r="NIG42" s="9"/>
      <c r="NIH42" s="9"/>
      <c r="NII42" s="9"/>
      <c r="NIJ42" s="9"/>
      <c r="NIK42" s="9"/>
      <c r="NIL42" s="9"/>
      <c r="NIM42" s="9"/>
      <c r="NIN42" s="9"/>
      <c r="NIO42" s="9"/>
      <c r="NIP42" s="9"/>
      <c r="NIQ42" s="9"/>
      <c r="NIR42" s="9"/>
      <c r="NIS42" s="9"/>
      <c r="NIT42" s="9"/>
      <c r="NIU42" s="9"/>
      <c r="NIV42" s="9"/>
      <c r="NIW42" s="9"/>
      <c r="NIX42" s="9"/>
      <c r="NIY42" s="9"/>
      <c r="NIZ42" s="9"/>
      <c r="NJA42" s="9"/>
      <c r="NJB42" s="9"/>
      <c r="NJC42" s="9"/>
      <c r="NJD42" s="9"/>
      <c r="NJE42" s="9"/>
      <c r="NJF42" s="9"/>
      <c r="NJG42" s="9"/>
      <c r="NJH42" s="9"/>
      <c r="NJI42" s="9"/>
      <c r="NJJ42" s="9"/>
      <c r="NJK42" s="9"/>
      <c r="NJL42" s="9"/>
      <c r="NJM42" s="9"/>
      <c r="NJN42" s="9"/>
      <c r="NJO42" s="9"/>
      <c r="NJP42" s="9"/>
      <c r="NJQ42" s="9"/>
      <c r="NJR42" s="9"/>
      <c r="NJS42" s="9"/>
      <c r="NJT42" s="9"/>
      <c r="NJU42" s="9"/>
      <c r="NJV42" s="9"/>
      <c r="NJW42" s="9"/>
      <c r="NJX42" s="9"/>
      <c r="NJY42" s="9"/>
      <c r="NJZ42" s="9"/>
      <c r="NKA42" s="9"/>
      <c r="NKB42" s="9"/>
      <c r="NKC42" s="9"/>
      <c r="NKD42" s="9"/>
      <c r="NKE42" s="9"/>
      <c r="NKF42" s="9"/>
      <c r="NKG42" s="9"/>
      <c r="NKH42" s="9"/>
      <c r="NKI42" s="9"/>
      <c r="NKJ42" s="9"/>
      <c r="NKK42" s="9"/>
      <c r="NKL42" s="9"/>
      <c r="NKM42" s="9"/>
      <c r="NKN42" s="9"/>
      <c r="NKO42" s="9"/>
      <c r="NKP42" s="9"/>
      <c r="NKQ42" s="9"/>
      <c r="NKR42" s="9"/>
      <c r="NKS42" s="9"/>
      <c r="NKT42" s="9"/>
      <c r="NKU42" s="9"/>
      <c r="NKV42" s="9"/>
      <c r="NKW42" s="9"/>
      <c r="NKX42" s="9"/>
      <c r="NKY42" s="9"/>
      <c r="NKZ42" s="9"/>
      <c r="NLA42" s="9"/>
      <c r="NLB42" s="9"/>
      <c r="NLC42" s="9"/>
      <c r="NLD42" s="9"/>
      <c r="NLE42" s="9"/>
      <c r="NLF42" s="9"/>
      <c r="NLG42" s="9"/>
      <c r="NLH42" s="9"/>
      <c r="NLI42" s="9"/>
      <c r="NLJ42" s="9"/>
      <c r="NLK42" s="9"/>
      <c r="NLL42" s="9"/>
      <c r="NLM42" s="9"/>
      <c r="NLN42" s="9"/>
      <c r="NLO42" s="9"/>
      <c r="NLP42" s="9"/>
      <c r="NLQ42" s="9"/>
      <c r="NLR42" s="9"/>
      <c r="NLS42" s="9"/>
      <c r="NLT42" s="9"/>
      <c r="NLU42" s="9"/>
      <c r="NLV42" s="9"/>
      <c r="NLW42" s="9"/>
      <c r="NLX42" s="9"/>
      <c r="NLY42" s="9"/>
      <c r="NLZ42" s="9"/>
      <c r="NMA42" s="9"/>
      <c r="NMB42" s="9"/>
      <c r="NMC42" s="9"/>
      <c r="NMD42" s="9"/>
      <c r="NME42" s="9"/>
      <c r="NMF42" s="9"/>
      <c r="NMG42" s="9"/>
      <c r="NMH42" s="9"/>
      <c r="NMI42" s="9"/>
      <c r="NMJ42" s="9"/>
      <c r="NMK42" s="9"/>
      <c r="NML42" s="9"/>
      <c r="NMM42" s="9"/>
      <c r="NMN42" s="9"/>
      <c r="NMO42" s="9"/>
      <c r="NMP42" s="9"/>
      <c r="NMQ42" s="9"/>
      <c r="NMR42" s="9"/>
      <c r="NMS42" s="9"/>
      <c r="NMT42" s="9"/>
      <c r="NMU42" s="9"/>
      <c r="NMV42" s="9"/>
      <c r="NMW42" s="9"/>
      <c r="NMX42" s="9"/>
      <c r="NMY42" s="9"/>
      <c r="NMZ42" s="9"/>
      <c r="NNA42" s="9"/>
      <c r="NNB42" s="9"/>
      <c r="NNC42" s="9"/>
      <c r="NND42" s="9"/>
      <c r="NNE42" s="9"/>
      <c r="NNF42" s="9"/>
      <c r="NNG42" s="9"/>
      <c r="NNH42" s="9"/>
      <c r="NNI42" s="9"/>
      <c r="NNJ42" s="9"/>
      <c r="NNK42" s="9"/>
      <c r="NNL42" s="9"/>
      <c r="NNM42" s="9"/>
      <c r="NNN42" s="9"/>
      <c r="NNO42" s="9"/>
      <c r="NNP42" s="9"/>
      <c r="NNQ42" s="9"/>
      <c r="NNR42" s="9"/>
      <c r="NNS42" s="9"/>
      <c r="NNT42" s="9"/>
      <c r="NNU42" s="9"/>
      <c r="NNV42" s="9"/>
      <c r="NNW42" s="9"/>
      <c r="NNX42" s="9"/>
      <c r="NNY42" s="9"/>
      <c r="NNZ42" s="9"/>
      <c r="NOA42" s="9"/>
      <c r="NOB42" s="9"/>
      <c r="NOC42" s="9"/>
      <c r="NOD42" s="9"/>
      <c r="NOE42" s="9"/>
      <c r="NOF42" s="9"/>
      <c r="NOG42" s="9"/>
      <c r="NOH42" s="9"/>
      <c r="NOI42" s="9"/>
      <c r="NOJ42" s="9"/>
      <c r="NOK42" s="9"/>
      <c r="NOL42" s="9"/>
      <c r="NOM42" s="9"/>
      <c r="NON42" s="9"/>
      <c r="NOO42" s="9"/>
      <c r="NOP42" s="9"/>
      <c r="NOQ42" s="9"/>
      <c r="NOR42" s="9"/>
      <c r="NOS42" s="9"/>
      <c r="NOT42" s="9"/>
      <c r="NOU42" s="9"/>
      <c r="NOV42" s="9"/>
      <c r="NOW42" s="9"/>
      <c r="NOX42" s="9"/>
      <c r="NOY42" s="9"/>
      <c r="NOZ42" s="9"/>
      <c r="NPA42" s="9"/>
      <c r="NPB42" s="9"/>
      <c r="NPC42" s="9"/>
      <c r="NPD42" s="9"/>
      <c r="NPE42" s="9"/>
      <c r="NPF42" s="9"/>
      <c r="NPG42" s="9"/>
      <c r="NPH42" s="9"/>
      <c r="NPI42" s="9"/>
      <c r="NPJ42" s="9"/>
      <c r="NPK42" s="9"/>
      <c r="NPL42" s="9"/>
      <c r="NPM42" s="9"/>
      <c r="NPN42" s="9"/>
      <c r="NPO42" s="9"/>
      <c r="NPP42" s="9"/>
      <c r="NPQ42" s="9"/>
      <c r="NPR42" s="9"/>
      <c r="NPS42" s="9"/>
      <c r="NPT42" s="9"/>
      <c r="NPU42" s="9"/>
      <c r="NPV42" s="9"/>
      <c r="NPW42" s="9"/>
      <c r="NPX42" s="9"/>
      <c r="NPY42" s="9"/>
      <c r="NPZ42" s="9"/>
      <c r="NQA42" s="9"/>
      <c r="NQB42" s="9"/>
      <c r="NQC42" s="9"/>
      <c r="NQD42" s="9"/>
      <c r="NQE42" s="9"/>
      <c r="NQF42" s="9"/>
      <c r="NQG42" s="9"/>
      <c r="NQH42" s="9"/>
      <c r="NQI42" s="9"/>
      <c r="NQJ42" s="9"/>
      <c r="NQK42" s="9"/>
      <c r="NQL42" s="9"/>
      <c r="NQM42" s="9"/>
      <c r="NQN42" s="9"/>
      <c r="NQO42" s="9"/>
      <c r="NQP42" s="9"/>
      <c r="NQQ42" s="9"/>
      <c r="NQR42" s="9"/>
      <c r="NQS42" s="9"/>
      <c r="NQT42" s="9"/>
      <c r="NQU42" s="9"/>
      <c r="NQV42" s="9"/>
      <c r="NQW42" s="9"/>
      <c r="NQX42" s="9"/>
      <c r="NQY42" s="9"/>
      <c r="NQZ42" s="9"/>
      <c r="NRA42" s="9"/>
      <c r="NRB42" s="9"/>
      <c r="NRC42" s="9"/>
      <c r="NRD42" s="9"/>
      <c r="NRE42" s="9"/>
      <c r="NRF42" s="9"/>
      <c r="NRG42" s="9"/>
      <c r="NRH42" s="9"/>
      <c r="NRI42" s="9"/>
      <c r="NRJ42" s="9"/>
      <c r="NRK42" s="9"/>
      <c r="NRL42" s="9"/>
      <c r="NRM42" s="9"/>
      <c r="NRN42" s="9"/>
      <c r="NRO42" s="9"/>
      <c r="NRP42" s="9"/>
      <c r="NRQ42" s="9"/>
      <c r="NRR42" s="9"/>
      <c r="NRS42" s="9"/>
      <c r="NRT42" s="9"/>
      <c r="NRU42" s="9"/>
      <c r="NRV42" s="9"/>
      <c r="NRW42" s="9"/>
      <c r="NRX42" s="9"/>
      <c r="NRY42" s="9"/>
      <c r="NRZ42" s="9"/>
      <c r="NSA42" s="9"/>
      <c r="NSB42" s="9"/>
      <c r="NSC42" s="9"/>
      <c r="NSD42" s="9"/>
      <c r="NSE42" s="9"/>
      <c r="NSF42" s="9"/>
      <c r="NSG42" s="9"/>
      <c r="NSH42" s="9"/>
      <c r="NSI42" s="9"/>
      <c r="NSJ42" s="9"/>
      <c r="NSK42" s="9"/>
      <c r="NSL42" s="9"/>
      <c r="NSM42" s="9"/>
      <c r="NSN42" s="9"/>
      <c r="NSO42" s="9"/>
      <c r="NSP42" s="9"/>
      <c r="NSQ42" s="9"/>
      <c r="NSR42" s="9"/>
      <c r="NSS42" s="9"/>
      <c r="NST42" s="9"/>
      <c r="NSU42" s="9"/>
      <c r="NSV42" s="9"/>
      <c r="NSW42" s="9"/>
      <c r="NSX42" s="9"/>
      <c r="NSY42" s="9"/>
      <c r="NSZ42" s="9"/>
      <c r="NTA42" s="9"/>
      <c r="NTB42" s="9"/>
      <c r="NTC42" s="9"/>
      <c r="NTD42" s="9"/>
      <c r="NTE42" s="9"/>
      <c r="NTF42" s="9"/>
      <c r="NTG42" s="9"/>
      <c r="NTH42" s="9"/>
      <c r="NTI42" s="9"/>
      <c r="NTJ42" s="9"/>
      <c r="NTK42" s="9"/>
      <c r="NTL42" s="9"/>
      <c r="NTM42" s="9"/>
      <c r="NTN42" s="9"/>
      <c r="NTO42" s="9"/>
      <c r="NTP42" s="9"/>
      <c r="NTQ42" s="9"/>
      <c r="NTR42" s="9"/>
      <c r="NTS42" s="9"/>
      <c r="NTT42" s="9"/>
      <c r="NTU42" s="9"/>
      <c r="NTV42" s="9"/>
      <c r="NTW42" s="9"/>
      <c r="NTX42" s="9"/>
      <c r="NTY42" s="9"/>
      <c r="NTZ42" s="9"/>
      <c r="NUA42" s="9"/>
      <c r="NUB42" s="9"/>
      <c r="NUC42" s="9"/>
      <c r="NUD42" s="9"/>
      <c r="NUE42" s="9"/>
      <c r="NUF42" s="9"/>
      <c r="NUG42" s="9"/>
      <c r="NUH42" s="9"/>
      <c r="NUI42" s="9"/>
      <c r="NUJ42" s="9"/>
      <c r="NUK42" s="9"/>
      <c r="NUL42" s="9"/>
      <c r="NUM42" s="9"/>
      <c r="NUN42" s="9"/>
      <c r="NUO42" s="9"/>
      <c r="NUP42" s="9"/>
      <c r="NUQ42" s="9"/>
      <c r="NUR42" s="9"/>
      <c r="NUS42" s="9"/>
      <c r="NUT42" s="9"/>
      <c r="NUU42" s="9"/>
      <c r="NUV42" s="9"/>
      <c r="NUW42" s="9"/>
      <c r="NUX42" s="9"/>
      <c r="NUY42" s="9"/>
      <c r="NUZ42" s="9"/>
      <c r="NVA42" s="9"/>
      <c r="NVB42" s="9"/>
      <c r="NVC42" s="9"/>
      <c r="NVD42" s="9"/>
      <c r="NVE42" s="9"/>
      <c r="NVF42" s="9"/>
      <c r="NVG42" s="9"/>
      <c r="NVH42" s="9"/>
      <c r="NVI42" s="9"/>
      <c r="NVJ42" s="9"/>
      <c r="NVK42" s="9"/>
      <c r="NVL42" s="9"/>
      <c r="NVM42" s="9"/>
      <c r="NVN42" s="9"/>
      <c r="NVO42" s="9"/>
      <c r="NVP42" s="9"/>
      <c r="NVQ42" s="9"/>
      <c r="NVR42" s="9"/>
      <c r="NVS42" s="9"/>
      <c r="NVT42" s="9"/>
      <c r="NVU42" s="9"/>
      <c r="NVV42" s="9"/>
      <c r="NVW42" s="9"/>
      <c r="NVX42" s="9"/>
      <c r="NVY42" s="9"/>
      <c r="NVZ42" s="9"/>
      <c r="NWA42" s="9"/>
      <c r="NWB42" s="9"/>
      <c r="NWC42" s="9"/>
      <c r="NWD42" s="9"/>
      <c r="NWE42" s="9"/>
      <c r="NWF42" s="9"/>
      <c r="NWG42" s="9"/>
      <c r="NWH42" s="9"/>
      <c r="NWI42" s="9"/>
      <c r="NWJ42" s="9"/>
      <c r="NWK42" s="9"/>
      <c r="NWL42" s="9"/>
      <c r="NWM42" s="9"/>
      <c r="NWN42" s="9"/>
      <c r="NWO42" s="9"/>
      <c r="NWP42" s="9"/>
      <c r="NWQ42" s="9"/>
      <c r="NWR42" s="9"/>
      <c r="NWS42" s="9"/>
      <c r="NWT42" s="9"/>
      <c r="NWU42" s="9"/>
      <c r="NWV42" s="9"/>
      <c r="NWW42" s="9"/>
      <c r="NWX42" s="9"/>
      <c r="NWY42" s="9"/>
      <c r="NWZ42" s="9"/>
      <c r="NXA42" s="9"/>
      <c r="NXB42" s="9"/>
      <c r="NXC42" s="9"/>
      <c r="NXD42" s="9"/>
      <c r="NXE42" s="9"/>
      <c r="NXF42" s="9"/>
      <c r="NXG42" s="9"/>
      <c r="NXH42" s="9"/>
      <c r="NXI42" s="9"/>
      <c r="NXJ42" s="9"/>
      <c r="NXK42" s="9"/>
      <c r="NXL42" s="9"/>
      <c r="NXM42" s="9"/>
      <c r="NXN42" s="9"/>
      <c r="NXO42" s="9"/>
      <c r="NXP42" s="9"/>
      <c r="NXQ42" s="9"/>
      <c r="NXR42" s="9"/>
      <c r="NXS42" s="9"/>
      <c r="NXT42" s="9"/>
      <c r="NXU42" s="9"/>
      <c r="NXV42" s="9"/>
      <c r="NXW42" s="9"/>
      <c r="NXX42" s="9"/>
      <c r="NXY42" s="9"/>
      <c r="NXZ42" s="9"/>
      <c r="NYA42" s="9"/>
      <c r="NYB42" s="9"/>
      <c r="NYC42" s="9"/>
      <c r="NYD42" s="9"/>
      <c r="NYE42" s="9"/>
      <c r="NYF42" s="9"/>
      <c r="NYG42" s="9"/>
      <c r="NYH42" s="9"/>
      <c r="NYI42" s="9"/>
      <c r="NYJ42" s="9"/>
      <c r="NYK42" s="9"/>
      <c r="NYL42" s="9"/>
      <c r="NYM42" s="9"/>
      <c r="NYN42" s="9"/>
      <c r="NYO42" s="9"/>
      <c r="NYP42" s="9"/>
      <c r="NYQ42" s="9"/>
      <c r="NYR42" s="9"/>
      <c r="NYS42" s="9"/>
      <c r="NYT42" s="9"/>
      <c r="NYU42" s="9"/>
      <c r="NYV42" s="9"/>
      <c r="NYW42" s="9"/>
      <c r="NYX42" s="9"/>
      <c r="NYY42" s="9"/>
      <c r="NYZ42" s="9"/>
      <c r="NZA42" s="9"/>
      <c r="NZB42" s="9"/>
      <c r="NZC42" s="9"/>
      <c r="NZD42" s="9"/>
      <c r="NZE42" s="9"/>
      <c r="NZF42" s="9"/>
      <c r="NZG42" s="9"/>
      <c r="NZH42" s="9"/>
      <c r="NZI42" s="9"/>
      <c r="NZJ42" s="9"/>
      <c r="NZK42" s="9"/>
      <c r="NZL42" s="9"/>
      <c r="NZM42" s="9"/>
      <c r="NZN42" s="9"/>
      <c r="NZO42" s="9"/>
      <c r="NZP42" s="9"/>
      <c r="NZQ42" s="9"/>
      <c r="NZR42" s="9"/>
      <c r="NZS42" s="9"/>
      <c r="NZT42" s="9"/>
      <c r="NZU42" s="9"/>
      <c r="NZV42" s="9"/>
      <c r="NZW42" s="9"/>
      <c r="NZX42" s="9"/>
      <c r="NZY42" s="9"/>
      <c r="NZZ42" s="9"/>
      <c r="OAA42" s="9"/>
      <c r="OAB42" s="9"/>
      <c r="OAC42" s="9"/>
      <c r="OAD42" s="9"/>
      <c r="OAE42" s="9"/>
      <c r="OAF42" s="9"/>
      <c r="OAG42" s="9"/>
      <c r="OAH42" s="9"/>
      <c r="OAI42" s="9"/>
      <c r="OAJ42" s="9"/>
      <c r="OAK42" s="9"/>
      <c r="OAL42" s="9"/>
      <c r="OAM42" s="9"/>
      <c r="OAN42" s="9"/>
      <c r="OAO42" s="9"/>
      <c r="OAP42" s="9"/>
      <c r="OAQ42" s="9"/>
      <c r="OAR42" s="9"/>
      <c r="OAS42" s="9"/>
      <c r="OAT42" s="9"/>
      <c r="OAU42" s="9"/>
      <c r="OAV42" s="9"/>
      <c r="OAW42" s="9"/>
      <c r="OAX42" s="9"/>
      <c r="OAY42" s="9"/>
      <c r="OAZ42" s="9"/>
      <c r="OBA42" s="9"/>
      <c r="OBB42" s="9"/>
      <c r="OBC42" s="9"/>
      <c r="OBD42" s="9"/>
      <c r="OBE42" s="9"/>
      <c r="OBF42" s="9"/>
      <c r="OBG42" s="9"/>
      <c r="OBH42" s="9"/>
      <c r="OBI42" s="9"/>
      <c r="OBJ42" s="9"/>
      <c r="OBK42" s="9"/>
      <c r="OBL42" s="9"/>
      <c r="OBM42" s="9"/>
      <c r="OBN42" s="9"/>
      <c r="OBO42" s="9"/>
      <c r="OBP42" s="9"/>
      <c r="OBQ42" s="9"/>
      <c r="OBR42" s="9"/>
      <c r="OBS42" s="9"/>
      <c r="OBT42" s="9"/>
      <c r="OBU42" s="9"/>
      <c r="OBV42" s="9"/>
      <c r="OBW42" s="9"/>
      <c r="OBX42" s="9"/>
      <c r="OBY42" s="9"/>
      <c r="OBZ42" s="9"/>
      <c r="OCA42" s="9"/>
      <c r="OCB42" s="9"/>
      <c r="OCC42" s="9"/>
      <c r="OCD42" s="9"/>
      <c r="OCE42" s="9"/>
      <c r="OCF42" s="9"/>
      <c r="OCG42" s="9"/>
      <c r="OCH42" s="9"/>
      <c r="OCI42" s="9"/>
      <c r="OCJ42" s="9"/>
      <c r="OCK42" s="9"/>
      <c r="OCL42" s="9"/>
      <c r="OCM42" s="9"/>
      <c r="OCN42" s="9"/>
      <c r="OCO42" s="9"/>
      <c r="OCP42" s="9"/>
      <c r="OCQ42" s="9"/>
      <c r="OCR42" s="9"/>
      <c r="OCS42" s="9"/>
      <c r="OCT42" s="9"/>
      <c r="OCU42" s="9"/>
      <c r="OCV42" s="9"/>
      <c r="OCW42" s="9"/>
      <c r="OCX42" s="9"/>
      <c r="OCY42" s="9"/>
      <c r="OCZ42" s="9"/>
      <c r="ODA42" s="9"/>
      <c r="ODB42" s="9"/>
      <c r="ODC42" s="9"/>
      <c r="ODD42" s="9"/>
      <c r="ODE42" s="9"/>
      <c r="ODF42" s="9"/>
      <c r="ODG42" s="9"/>
      <c r="ODH42" s="9"/>
      <c r="ODI42" s="9"/>
      <c r="ODJ42" s="9"/>
      <c r="ODK42" s="9"/>
      <c r="ODL42" s="9"/>
      <c r="ODM42" s="9"/>
      <c r="ODN42" s="9"/>
      <c r="ODO42" s="9"/>
      <c r="ODP42" s="9"/>
      <c r="ODQ42" s="9"/>
      <c r="ODR42" s="9"/>
      <c r="ODS42" s="9"/>
      <c r="ODT42" s="9"/>
      <c r="ODU42" s="9"/>
      <c r="ODV42" s="9"/>
      <c r="ODW42" s="9"/>
      <c r="ODX42" s="9"/>
      <c r="ODY42" s="9"/>
      <c r="ODZ42" s="9"/>
      <c r="OEA42" s="9"/>
      <c r="OEB42" s="9"/>
      <c r="OEC42" s="9"/>
      <c r="OED42" s="9"/>
      <c r="OEE42" s="9"/>
      <c r="OEF42" s="9"/>
      <c r="OEG42" s="9"/>
      <c r="OEH42" s="9"/>
      <c r="OEI42" s="9"/>
      <c r="OEJ42" s="9"/>
      <c r="OEK42" s="9"/>
      <c r="OEL42" s="9"/>
      <c r="OEM42" s="9"/>
      <c r="OEN42" s="9"/>
      <c r="OEO42" s="9"/>
      <c r="OEP42" s="9"/>
      <c r="OEQ42" s="9"/>
      <c r="OER42" s="9"/>
      <c r="OES42" s="9"/>
      <c r="OET42" s="9"/>
      <c r="OEU42" s="9"/>
      <c r="OEV42" s="9"/>
      <c r="OEW42" s="9"/>
      <c r="OEX42" s="9"/>
      <c r="OEY42" s="9"/>
      <c r="OEZ42" s="9"/>
      <c r="OFA42" s="9"/>
      <c r="OFB42" s="9"/>
      <c r="OFC42" s="9"/>
      <c r="OFD42" s="9"/>
      <c r="OFE42" s="9"/>
      <c r="OFF42" s="9"/>
      <c r="OFG42" s="9"/>
      <c r="OFH42" s="9"/>
      <c r="OFI42" s="9"/>
      <c r="OFJ42" s="9"/>
      <c r="OFK42" s="9"/>
      <c r="OFL42" s="9"/>
      <c r="OFM42" s="9"/>
      <c r="OFN42" s="9"/>
      <c r="OFO42" s="9"/>
      <c r="OFP42" s="9"/>
      <c r="OFQ42" s="9"/>
      <c r="OFR42" s="9"/>
      <c r="OFS42" s="9"/>
      <c r="OFT42" s="9"/>
      <c r="OFU42" s="9"/>
      <c r="OFV42" s="9"/>
      <c r="OFW42" s="9"/>
      <c r="OFX42" s="9"/>
      <c r="OFY42" s="9"/>
      <c r="OFZ42" s="9"/>
      <c r="OGA42" s="9"/>
      <c r="OGB42" s="9"/>
      <c r="OGC42" s="9"/>
      <c r="OGD42" s="9"/>
      <c r="OGE42" s="9"/>
      <c r="OGF42" s="9"/>
      <c r="OGG42" s="9"/>
      <c r="OGH42" s="9"/>
      <c r="OGI42" s="9"/>
      <c r="OGJ42" s="9"/>
      <c r="OGK42" s="9"/>
      <c r="OGL42" s="9"/>
      <c r="OGM42" s="9"/>
      <c r="OGN42" s="9"/>
      <c r="OGO42" s="9"/>
      <c r="OGP42" s="9"/>
      <c r="OGQ42" s="9"/>
      <c r="OGR42" s="9"/>
      <c r="OGS42" s="9"/>
      <c r="OGT42" s="9"/>
      <c r="OGU42" s="9"/>
      <c r="OGV42" s="9"/>
      <c r="OGW42" s="9"/>
      <c r="OGX42" s="9"/>
      <c r="OGY42" s="9"/>
      <c r="OGZ42" s="9"/>
      <c r="OHA42" s="9"/>
      <c r="OHB42" s="9"/>
      <c r="OHC42" s="9"/>
      <c r="OHD42" s="9"/>
      <c r="OHE42" s="9"/>
      <c r="OHF42" s="9"/>
      <c r="OHG42" s="9"/>
      <c r="OHH42" s="9"/>
      <c r="OHI42" s="9"/>
      <c r="OHJ42" s="9"/>
      <c r="OHK42" s="9"/>
      <c r="OHL42" s="9"/>
      <c r="OHM42" s="9"/>
      <c r="OHN42" s="9"/>
      <c r="OHO42" s="9"/>
      <c r="OHP42" s="9"/>
      <c r="OHQ42" s="9"/>
      <c r="OHR42" s="9"/>
      <c r="OHS42" s="9"/>
      <c r="OHT42" s="9"/>
      <c r="OHU42" s="9"/>
      <c r="OHV42" s="9"/>
      <c r="OHW42" s="9"/>
      <c r="OHX42" s="9"/>
      <c r="OHY42" s="9"/>
      <c r="OHZ42" s="9"/>
      <c r="OIA42" s="9"/>
      <c r="OIB42" s="9"/>
      <c r="OIC42" s="9"/>
      <c r="OID42" s="9"/>
      <c r="OIE42" s="9"/>
      <c r="OIF42" s="9"/>
      <c r="OIG42" s="9"/>
      <c r="OIH42" s="9"/>
      <c r="OII42" s="9"/>
      <c r="OIJ42" s="9"/>
      <c r="OIK42" s="9"/>
      <c r="OIL42" s="9"/>
      <c r="OIM42" s="9"/>
      <c r="OIN42" s="9"/>
      <c r="OIO42" s="9"/>
      <c r="OIP42" s="9"/>
      <c r="OIQ42" s="9"/>
      <c r="OIR42" s="9"/>
      <c r="OIS42" s="9"/>
      <c r="OIT42" s="9"/>
      <c r="OIU42" s="9"/>
      <c r="OIV42" s="9"/>
      <c r="OIW42" s="9"/>
      <c r="OIX42" s="9"/>
      <c r="OIY42" s="9"/>
      <c r="OIZ42" s="9"/>
      <c r="OJA42" s="9"/>
      <c r="OJB42" s="9"/>
      <c r="OJC42" s="9"/>
      <c r="OJD42" s="9"/>
      <c r="OJE42" s="9"/>
      <c r="OJF42" s="9"/>
      <c r="OJG42" s="9"/>
      <c r="OJH42" s="9"/>
      <c r="OJI42" s="9"/>
      <c r="OJJ42" s="9"/>
      <c r="OJK42" s="9"/>
      <c r="OJL42" s="9"/>
      <c r="OJM42" s="9"/>
      <c r="OJN42" s="9"/>
      <c r="OJO42" s="9"/>
      <c r="OJP42" s="9"/>
      <c r="OJQ42" s="9"/>
      <c r="OJR42" s="9"/>
      <c r="OJS42" s="9"/>
      <c r="OJT42" s="9"/>
      <c r="OJU42" s="9"/>
      <c r="OJV42" s="9"/>
      <c r="OJW42" s="9"/>
      <c r="OJX42" s="9"/>
      <c r="OJY42" s="9"/>
      <c r="OJZ42" s="9"/>
      <c r="OKA42" s="9"/>
      <c r="OKB42" s="9"/>
      <c r="OKC42" s="9"/>
      <c r="OKD42" s="9"/>
      <c r="OKE42" s="9"/>
      <c r="OKF42" s="9"/>
      <c r="OKG42" s="9"/>
      <c r="OKH42" s="9"/>
      <c r="OKI42" s="9"/>
      <c r="OKJ42" s="9"/>
      <c r="OKK42" s="9"/>
      <c r="OKL42" s="9"/>
      <c r="OKM42" s="9"/>
      <c r="OKN42" s="9"/>
      <c r="OKO42" s="9"/>
      <c r="OKP42" s="9"/>
      <c r="OKQ42" s="9"/>
      <c r="OKR42" s="9"/>
      <c r="OKS42" s="9"/>
      <c r="OKT42" s="9"/>
      <c r="OKU42" s="9"/>
      <c r="OKV42" s="9"/>
      <c r="OKW42" s="9"/>
      <c r="OKX42" s="9"/>
      <c r="OKY42" s="9"/>
      <c r="OKZ42" s="9"/>
      <c r="OLA42" s="9"/>
      <c r="OLB42" s="9"/>
      <c r="OLC42" s="9"/>
      <c r="OLD42" s="9"/>
      <c r="OLE42" s="9"/>
      <c r="OLF42" s="9"/>
      <c r="OLG42" s="9"/>
      <c r="OLH42" s="9"/>
      <c r="OLI42" s="9"/>
      <c r="OLJ42" s="9"/>
      <c r="OLK42" s="9"/>
      <c r="OLL42" s="9"/>
      <c r="OLM42" s="9"/>
      <c r="OLN42" s="9"/>
      <c r="OLO42" s="9"/>
      <c r="OLP42" s="9"/>
      <c r="OLQ42" s="9"/>
      <c r="OLR42" s="9"/>
      <c r="OLS42" s="9"/>
      <c r="OLT42" s="9"/>
      <c r="OLU42" s="9"/>
      <c r="OLV42" s="9"/>
      <c r="OLW42" s="9"/>
      <c r="OLX42" s="9"/>
      <c r="OLY42" s="9"/>
      <c r="OLZ42" s="9"/>
      <c r="OMA42" s="9"/>
      <c r="OMB42" s="9"/>
      <c r="OMC42" s="9"/>
      <c r="OMD42" s="9"/>
      <c r="OME42" s="9"/>
      <c r="OMF42" s="9"/>
      <c r="OMG42" s="9"/>
      <c r="OMH42" s="9"/>
      <c r="OMI42" s="9"/>
      <c r="OMJ42" s="9"/>
      <c r="OMK42" s="9"/>
      <c r="OML42" s="9"/>
      <c r="OMM42" s="9"/>
      <c r="OMN42" s="9"/>
      <c r="OMO42" s="9"/>
      <c r="OMP42" s="9"/>
      <c r="OMQ42" s="9"/>
      <c r="OMR42" s="9"/>
      <c r="OMS42" s="9"/>
      <c r="OMT42" s="9"/>
      <c r="OMU42" s="9"/>
      <c r="OMV42" s="9"/>
      <c r="OMW42" s="9"/>
      <c r="OMX42" s="9"/>
      <c r="OMY42" s="9"/>
      <c r="OMZ42" s="9"/>
      <c r="ONA42" s="9"/>
      <c r="ONB42" s="9"/>
      <c r="ONC42" s="9"/>
      <c r="OND42" s="9"/>
      <c r="ONE42" s="9"/>
      <c r="ONF42" s="9"/>
      <c r="ONG42" s="9"/>
      <c r="ONH42" s="9"/>
      <c r="ONI42" s="9"/>
      <c r="ONJ42" s="9"/>
      <c r="ONK42" s="9"/>
      <c r="ONL42" s="9"/>
      <c r="ONM42" s="9"/>
      <c r="ONN42" s="9"/>
      <c r="ONO42" s="9"/>
      <c r="ONP42" s="9"/>
      <c r="ONQ42" s="9"/>
      <c r="ONR42" s="9"/>
      <c r="ONS42" s="9"/>
      <c r="ONT42" s="9"/>
      <c r="ONU42" s="9"/>
      <c r="ONV42" s="9"/>
      <c r="ONW42" s="9"/>
      <c r="ONX42" s="9"/>
      <c r="ONY42" s="9"/>
      <c r="ONZ42" s="9"/>
      <c r="OOA42" s="9"/>
      <c r="OOB42" s="9"/>
      <c r="OOC42" s="9"/>
      <c r="OOD42" s="9"/>
      <c r="OOE42" s="9"/>
      <c r="OOF42" s="9"/>
      <c r="OOG42" s="9"/>
      <c r="OOH42" s="9"/>
      <c r="OOI42" s="9"/>
      <c r="OOJ42" s="9"/>
      <c r="OOK42" s="9"/>
      <c r="OOL42" s="9"/>
      <c r="OOM42" s="9"/>
      <c r="OON42" s="9"/>
      <c r="OOO42" s="9"/>
      <c r="OOP42" s="9"/>
      <c r="OOQ42" s="9"/>
      <c r="OOR42" s="9"/>
      <c r="OOS42" s="9"/>
      <c r="OOT42" s="9"/>
      <c r="OOU42" s="9"/>
      <c r="OOV42" s="9"/>
      <c r="OOW42" s="9"/>
      <c r="OOX42" s="9"/>
      <c r="OOY42" s="9"/>
      <c r="OOZ42" s="9"/>
      <c r="OPA42" s="9"/>
      <c r="OPB42" s="9"/>
      <c r="OPC42" s="9"/>
      <c r="OPD42" s="9"/>
      <c r="OPE42" s="9"/>
      <c r="OPF42" s="9"/>
      <c r="OPG42" s="9"/>
      <c r="OPH42" s="9"/>
      <c r="OPI42" s="9"/>
      <c r="OPJ42" s="9"/>
      <c r="OPK42" s="9"/>
      <c r="OPL42" s="9"/>
      <c r="OPM42" s="9"/>
      <c r="OPN42" s="9"/>
      <c r="OPO42" s="9"/>
      <c r="OPP42" s="9"/>
      <c r="OPQ42" s="9"/>
      <c r="OPR42" s="9"/>
      <c r="OPS42" s="9"/>
      <c r="OPT42" s="9"/>
      <c r="OPU42" s="9"/>
      <c r="OPV42" s="9"/>
      <c r="OPW42" s="9"/>
      <c r="OPX42" s="9"/>
      <c r="OPY42" s="9"/>
      <c r="OPZ42" s="9"/>
      <c r="OQA42" s="9"/>
      <c r="OQB42" s="9"/>
      <c r="OQC42" s="9"/>
      <c r="OQD42" s="9"/>
      <c r="OQE42" s="9"/>
      <c r="OQF42" s="9"/>
      <c r="OQG42" s="9"/>
      <c r="OQH42" s="9"/>
      <c r="OQI42" s="9"/>
      <c r="OQJ42" s="9"/>
      <c r="OQK42" s="9"/>
      <c r="OQL42" s="9"/>
      <c r="OQM42" s="9"/>
      <c r="OQN42" s="9"/>
      <c r="OQO42" s="9"/>
      <c r="OQP42" s="9"/>
      <c r="OQQ42" s="9"/>
      <c r="OQR42" s="9"/>
      <c r="OQS42" s="9"/>
      <c r="OQT42" s="9"/>
      <c r="OQU42" s="9"/>
      <c r="OQV42" s="9"/>
      <c r="OQW42" s="9"/>
      <c r="OQX42" s="9"/>
      <c r="OQY42" s="9"/>
      <c r="OQZ42" s="9"/>
      <c r="ORA42" s="9"/>
      <c r="ORB42" s="9"/>
      <c r="ORC42" s="9"/>
      <c r="ORD42" s="9"/>
      <c r="ORE42" s="9"/>
      <c r="ORF42" s="9"/>
      <c r="ORG42" s="9"/>
      <c r="ORH42" s="9"/>
      <c r="ORI42" s="9"/>
      <c r="ORJ42" s="9"/>
      <c r="ORK42" s="9"/>
      <c r="ORL42" s="9"/>
      <c r="ORM42" s="9"/>
      <c r="ORN42" s="9"/>
      <c r="ORO42" s="9"/>
      <c r="ORP42" s="9"/>
      <c r="ORQ42" s="9"/>
      <c r="ORR42" s="9"/>
      <c r="ORS42" s="9"/>
      <c r="ORT42" s="9"/>
      <c r="ORU42" s="9"/>
      <c r="ORV42" s="9"/>
      <c r="ORW42" s="9"/>
      <c r="ORX42" s="9"/>
      <c r="ORY42" s="9"/>
      <c r="ORZ42" s="9"/>
      <c r="OSA42" s="9"/>
      <c r="OSB42" s="9"/>
      <c r="OSC42" s="9"/>
      <c r="OSD42" s="9"/>
      <c r="OSE42" s="9"/>
      <c r="OSF42" s="9"/>
      <c r="OSG42" s="9"/>
      <c r="OSH42" s="9"/>
      <c r="OSI42" s="9"/>
      <c r="OSJ42" s="9"/>
      <c r="OSK42" s="9"/>
      <c r="OSL42" s="9"/>
      <c r="OSM42" s="9"/>
      <c r="OSN42" s="9"/>
      <c r="OSO42" s="9"/>
      <c r="OSP42" s="9"/>
      <c r="OSQ42" s="9"/>
      <c r="OSR42" s="9"/>
      <c r="OSS42" s="9"/>
      <c r="OST42" s="9"/>
      <c r="OSU42" s="9"/>
      <c r="OSV42" s="9"/>
      <c r="OSW42" s="9"/>
      <c r="OSX42" s="9"/>
      <c r="OSY42" s="9"/>
      <c r="OSZ42" s="9"/>
      <c r="OTA42" s="9"/>
      <c r="OTB42" s="9"/>
      <c r="OTC42" s="9"/>
      <c r="OTD42" s="9"/>
      <c r="OTE42" s="9"/>
      <c r="OTF42" s="9"/>
      <c r="OTG42" s="9"/>
      <c r="OTH42" s="9"/>
      <c r="OTI42" s="9"/>
      <c r="OTJ42" s="9"/>
      <c r="OTK42" s="9"/>
      <c r="OTL42" s="9"/>
      <c r="OTM42" s="9"/>
      <c r="OTN42" s="9"/>
      <c r="OTO42" s="9"/>
      <c r="OTP42" s="9"/>
      <c r="OTQ42" s="9"/>
      <c r="OTR42" s="9"/>
      <c r="OTS42" s="9"/>
      <c r="OTT42" s="9"/>
      <c r="OTU42" s="9"/>
      <c r="OTV42" s="9"/>
      <c r="OTW42" s="9"/>
      <c r="OTX42" s="9"/>
      <c r="OTY42" s="9"/>
      <c r="OTZ42" s="9"/>
      <c r="OUA42" s="9"/>
      <c r="OUB42" s="9"/>
      <c r="OUC42" s="9"/>
      <c r="OUD42" s="9"/>
      <c r="OUE42" s="9"/>
      <c r="OUF42" s="9"/>
      <c r="OUG42" s="9"/>
      <c r="OUH42" s="9"/>
      <c r="OUI42" s="9"/>
      <c r="OUJ42" s="9"/>
      <c r="OUK42" s="9"/>
      <c r="OUL42" s="9"/>
      <c r="OUM42" s="9"/>
      <c r="OUN42" s="9"/>
      <c r="OUO42" s="9"/>
      <c r="OUP42" s="9"/>
      <c r="OUQ42" s="9"/>
      <c r="OUR42" s="9"/>
      <c r="OUS42" s="9"/>
      <c r="OUT42" s="9"/>
      <c r="OUU42" s="9"/>
      <c r="OUV42" s="9"/>
      <c r="OUW42" s="9"/>
      <c r="OUX42" s="9"/>
      <c r="OUY42" s="9"/>
      <c r="OUZ42" s="9"/>
      <c r="OVA42" s="9"/>
      <c r="OVB42" s="9"/>
      <c r="OVC42" s="9"/>
      <c r="OVD42" s="9"/>
      <c r="OVE42" s="9"/>
      <c r="OVF42" s="9"/>
      <c r="OVG42" s="9"/>
      <c r="OVH42" s="9"/>
      <c r="OVI42" s="9"/>
      <c r="OVJ42" s="9"/>
      <c r="OVK42" s="9"/>
      <c r="OVL42" s="9"/>
      <c r="OVM42" s="9"/>
      <c r="OVN42" s="9"/>
      <c r="OVO42" s="9"/>
      <c r="OVP42" s="9"/>
      <c r="OVQ42" s="9"/>
      <c r="OVR42" s="9"/>
      <c r="OVS42" s="9"/>
      <c r="OVT42" s="9"/>
      <c r="OVU42" s="9"/>
      <c r="OVV42" s="9"/>
      <c r="OVW42" s="9"/>
      <c r="OVX42" s="9"/>
      <c r="OVY42" s="9"/>
      <c r="OVZ42" s="9"/>
      <c r="OWA42" s="9"/>
      <c r="OWB42" s="9"/>
      <c r="OWC42" s="9"/>
      <c r="OWD42" s="9"/>
      <c r="OWE42" s="9"/>
      <c r="OWF42" s="9"/>
      <c r="OWG42" s="9"/>
      <c r="OWH42" s="9"/>
      <c r="OWI42" s="9"/>
      <c r="OWJ42" s="9"/>
      <c r="OWK42" s="9"/>
      <c r="OWL42" s="9"/>
      <c r="OWM42" s="9"/>
      <c r="OWN42" s="9"/>
      <c r="OWO42" s="9"/>
      <c r="OWP42" s="9"/>
      <c r="OWQ42" s="9"/>
      <c r="OWR42" s="9"/>
      <c r="OWS42" s="9"/>
      <c r="OWT42" s="9"/>
      <c r="OWU42" s="9"/>
      <c r="OWV42" s="9"/>
      <c r="OWW42" s="9"/>
      <c r="OWX42" s="9"/>
      <c r="OWY42" s="9"/>
      <c r="OWZ42" s="9"/>
      <c r="OXA42" s="9"/>
      <c r="OXB42" s="9"/>
      <c r="OXC42" s="9"/>
      <c r="OXD42" s="9"/>
      <c r="OXE42" s="9"/>
      <c r="OXF42" s="9"/>
      <c r="OXG42" s="9"/>
      <c r="OXH42" s="9"/>
      <c r="OXI42" s="9"/>
      <c r="OXJ42" s="9"/>
      <c r="OXK42" s="9"/>
      <c r="OXL42" s="9"/>
      <c r="OXM42" s="9"/>
      <c r="OXN42" s="9"/>
      <c r="OXO42" s="9"/>
      <c r="OXP42" s="9"/>
      <c r="OXQ42" s="9"/>
      <c r="OXR42" s="9"/>
      <c r="OXS42" s="9"/>
      <c r="OXT42" s="9"/>
      <c r="OXU42" s="9"/>
      <c r="OXV42" s="9"/>
      <c r="OXW42" s="9"/>
      <c r="OXX42" s="9"/>
      <c r="OXY42" s="9"/>
      <c r="OXZ42" s="9"/>
      <c r="OYA42" s="9"/>
      <c r="OYB42" s="9"/>
      <c r="OYC42" s="9"/>
      <c r="OYD42" s="9"/>
      <c r="OYE42" s="9"/>
      <c r="OYF42" s="9"/>
      <c r="OYG42" s="9"/>
      <c r="OYH42" s="9"/>
      <c r="OYI42" s="9"/>
      <c r="OYJ42" s="9"/>
      <c r="OYK42" s="9"/>
      <c r="OYL42" s="9"/>
      <c r="OYM42" s="9"/>
      <c r="OYN42" s="9"/>
      <c r="OYO42" s="9"/>
      <c r="OYP42" s="9"/>
      <c r="OYQ42" s="9"/>
      <c r="OYR42" s="9"/>
      <c r="OYS42" s="9"/>
      <c r="OYT42" s="9"/>
      <c r="OYU42" s="9"/>
      <c r="OYV42" s="9"/>
      <c r="OYW42" s="9"/>
      <c r="OYX42" s="9"/>
      <c r="OYY42" s="9"/>
      <c r="OYZ42" s="9"/>
      <c r="OZA42" s="9"/>
      <c r="OZB42" s="9"/>
      <c r="OZC42" s="9"/>
      <c r="OZD42" s="9"/>
      <c r="OZE42" s="9"/>
      <c r="OZF42" s="9"/>
      <c r="OZG42" s="9"/>
      <c r="OZH42" s="9"/>
      <c r="OZI42" s="9"/>
      <c r="OZJ42" s="9"/>
      <c r="OZK42" s="9"/>
      <c r="OZL42" s="9"/>
      <c r="OZM42" s="9"/>
      <c r="OZN42" s="9"/>
      <c r="OZO42" s="9"/>
      <c r="OZP42" s="9"/>
      <c r="OZQ42" s="9"/>
      <c r="OZR42" s="9"/>
      <c r="OZS42" s="9"/>
      <c r="OZT42" s="9"/>
      <c r="OZU42" s="9"/>
      <c r="OZV42" s="9"/>
      <c r="OZW42" s="9"/>
      <c r="OZX42" s="9"/>
      <c r="OZY42" s="9"/>
      <c r="OZZ42" s="9"/>
      <c r="PAA42" s="9"/>
      <c r="PAB42" s="9"/>
      <c r="PAC42" s="9"/>
      <c r="PAD42" s="9"/>
      <c r="PAE42" s="9"/>
      <c r="PAF42" s="9"/>
      <c r="PAG42" s="9"/>
      <c r="PAH42" s="9"/>
      <c r="PAI42" s="9"/>
      <c r="PAJ42" s="9"/>
      <c r="PAK42" s="9"/>
      <c r="PAL42" s="9"/>
      <c r="PAM42" s="9"/>
      <c r="PAN42" s="9"/>
      <c r="PAO42" s="9"/>
      <c r="PAP42" s="9"/>
      <c r="PAQ42" s="9"/>
      <c r="PAR42" s="9"/>
      <c r="PAS42" s="9"/>
      <c r="PAT42" s="9"/>
      <c r="PAU42" s="9"/>
      <c r="PAV42" s="9"/>
      <c r="PAW42" s="9"/>
      <c r="PAX42" s="9"/>
      <c r="PAY42" s="9"/>
      <c r="PAZ42" s="9"/>
      <c r="PBA42" s="9"/>
      <c r="PBB42" s="9"/>
      <c r="PBC42" s="9"/>
      <c r="PBD42" s="9"/>
      <c r="PBE42" s="9"/>
      <c r="PBF42" s="9"/>
      <c r="PBG42" s="9"/>
      <c r="PBH42" s="9"/>
      <c r="PBI42" s="9"/>
      <c r="PBJ42" s="9"/>
      <c r="PBK42" s="9"/>
      <c r="PBL42" s="9"/>
      <c r="PBM42" s="9"/>
      <c r="PBN42" s="9"/>
      <c r="PBO42" s="9"/>
      <c r="PBP42" s="9"/>
      <c r="PBQ42" s="9"/>
      <c r="PBR42" s="9"/>
      <c r="PBS42" s="9"/>
      <c r="PBT42" s="9"/>
      <c r="PBU42" s="9"/>
      <c r="PBV42" s="9"/>
      <c r="PBW42" s="9"/>
      <c r="PBX42" s="9"/>
      <c r="PBY42" s="9"/>
      <c r="PBZ42" s="9"/>
      <c r="PCA42" s="9"/>
      <c r="PCB42" s="9"/>
      <c r="PCC42" s="9"/>
      <c r="PCD42" s="9"/>
      <c r="PCE42" s="9"/>
      <c r="PCF42" s="9"/>
      <c r="PCG42" s="9"/>
      <c r="PCH42" s="9"/>
      <c r="PCI42" s="9"/>
      <c r="PCJ42" s="9"/>
      <c r="PCK42" s="9"/>
      <c r="PCL42" s="9"/>
      <c r="PCM42" s="9"/>
      <c r="PCN42" s="9"/>
      <c r="PCO42" s="9"/>
      <c r="PCP42" s="9"/>
      <c r="PCQ42" s="9"/>
      <c r="PCR42" s="9"/>
      <c r="PCS42" s="9"/>
      <c r="PCT42" s="9"/>
      <c r="PCU42" s="9"/>
      <c r="PCV42" s="9"/>
      <c r="PCW42" s="9"/>
      <c r="PCX42" s="9"/>
      <c r="PCY42" s="9"/>
      <c r="PCZ42" s="9"/>
      <c r="PDA42" s="9"/>
      <c r="PDB42" s="9"/>
      <c r="PDC42" s="9"/>
      <c r="PDD42" s="9"/>
      <c r="PDE42" s="9"/>
      <c r="PDF42" s="9"/>
      <c r="PDG42" s="9"/>
      <c r="PDH42" s="9"/>
      <c r="PDI42" s="9"/>
      <c r="PDJ42" s="9"/>
      <c r="PDK42" s="9"/>
      <c r="PDL42" s="9"/>
      <c r="PDM42" s="9"/>
      <c r="PDN42" s="9"/>
      <c r="PDO42" s="9"/>
      <c r="PDP42" s="9"/>
      <c r="PDQ42" s="9"/>
      <c r="PDR42" s="9"/>
      <c r="PDS42" s="9"/>
      <c r="PDT42" s="9"/>
      <c r="PDU42" s="9"/>
      <c r="PDV42" s="9"/>
      <c r="PDW42" s="9"/>
      <c r="PDX42" s="9"/>
      <c r="PDY42" s="9"/>
      <c r="PDZ42" s="9"/>
      <c r="PEA42" s="9"/>
      <c r="PEB42" s="9"/>
      <c r="PEC42" s="9"/>
      <c r="PED42" s="9"/>
      <c r="PEE42" s="9"/>
      <c r="PEF42" s="9"/>
      <c r="PEG42" s="9"/>
      <c r="PEH42" s="9"/>
      <c r="PEI42" s="9"/>
      <c r="PEJ42" s="9"/>
      <c r="PEK42" s="9"/>
      <c r="PEL42" s="9"/>
      <c r="PEM42" s="9"/>
      <c r="PEN42" s="9"/>
      <c r="PEO42" s="9"/>
      <c r="PEP42" s="9"/>
      <c r="PEQ42" s="9"/>
      <c r="PER42" s="9"/>
      <c r="PES42" s="9"/>
      <c r="PET42" s="9"/>
      <c r="PEU42" s="9"/>
      <c r="PEV42" s="9"/>
      <c r="PEW42" s="9"/>
      <c r="PEX42" s="9"/>
      <c r="PEY42" s="9"/>
      <c r="PEZ42" s="9"/>
      <c r="PFA42" s="9"/>
      <c r="PFB42" s="9"/>
      <c r="PFC42" s="9"/>
      <c r="PFD42" s="9"/>
      <c r="PFE42" s="9"/>
      <c r="PFF42" s="9"/>
      <c r="PFG42" s="9"/>
      <c r="PFH42" s="9"/>
      <c r="PFI42" s="9"/>
      <c r="PFJ42" s="9"/>
      <c r="PFK42" s="9"/>
      <c r="PFL42" s="9"/>
      <c r="PFM42" s="9"/>
      <c r="PFN42" s="9"/>
      <c r="PFO42" s="9"/>
      <c r="PFP42" s="9"/>
      <c r="PFQ42" s="9"/>
      <c r="PFR42" s="9"/>
      <c r="PFS42" s="9"/>
      <c r="PFT42" s="9"/>
      <c r="PFU42" s="9"/>
      <c r="PFV42" s="9"/>
      <c r="PFW42" s="9"/>
      <c r="PFX42" s="9"/>
      <c r="PFY42" s="9"/>
      <c r="PFZ42" s="9"/>
      <c r="PGA42" s="9"/>
      <c r="PGB42" s="9"/>
      <c r="PGC42" s="9"/>
      <c r="PGD42" s="9"/>
      <c r="PGE42" s="9"/>
      <c r="PGF42" s="9"/>
      <c r="PGG42" s="9"/>
      <c r="PGH42" s="9"/>
      <c r="PGI42" s="9"/>
      <c r="PGJ42" s="9"/>
      <c r="PGK42" s="9"/>
      <c r="PGL42" s="9"/>
      <c r="PGM42" s="9"/>
      <c r="PGN42" s="9"/>
      <c r="PGO42" s="9"/>
      <c r="PGP42" s="9"/>
      <c r="PGQ42" s="9"/>
      <c r="PGR42" s="9"/>
      <c r="PGS42" s="9"/>
      <c r="PGT42" s="9"/>
      <c r="PGU42" s="9"/>
      <c r="PGV42" s="9"/>
      <c r="PGW42" s="9"/>
      <c r="PGX42" s="9"/>
      <c r="PGY42" s="9"/>
      <c r="PGZ42" s="9"/>
      <c r="PHA42" s="9"/>
      <c r="PHB42" s="9"/>
      <c r="PHC42" s="9"/>
      <c r="PHD42" s="9"/>
      <c r="PHE42" s="9"/>
      <c r="PHF42" s="9"/>
      <c r="PHG42" s="9"/>
      <c r="PHH42" s="9"/>
      <c r="PHI42" s="9"/>
      <c r="PHJ42" s="9"/>
      <c r="PHK42" s="9"/>
      <c r="PHL42" s="9"/>
      <c r="PHM42" s="9"/>
      <c r="PHN42" s="9"/>
      <c r="PHO42" s="9"/>
      <c r="PHP42" s="9"/>
      <c r="PHQ42" s="9"/>
      <c r="PHR42" s="9"/>
      <c r="PHS42" s="9"/>
      <c r="PHT42" s="9"/>
      <c r="PHU42" s="9"/>
      <c r="PHV42" s="9"/>
      <c r="PHW42" s="9"/>
      <c r="PHX42" s="9"/>
      <c r="PHY42" s="9"/>
      <c r="PHZ42" s="9"/>
      <c r="PIA42" s="9"/>
      <c r="PIB42" s="9"/>
      <c r="PIC42" s="9"/>
      <c r="PID42" s="9"/>
      <c r="PIE42" s="9"/>
      <c r="PIF42" s="9"/>
      <c r="PIG42" s="9"/>
      <c r="PIH42" s="9"/>
      <c r="PII42" s="9"/>
      <c r="PIJ42" s="9"/>
      <c r="PIK42" s="9"/>
      <c r="PIL42" s="9"/>
      <c r="PIM42" s="9"/>
      <c r="PIN42" s="9"/>
      <c r="PIO42" s="9"/>
      <c r="PIP42" s="9"/>
      <c r="PIQ42" s="9"/>
      <c r="PIR42" s="9"/>
      <c r="PIS42" s="9"/>
      <c r="PIT42" s="9"/>
      <c r="PIU42" s="9"/>
      <c r="PIV42" s="9"/>
      <c r="PIW42" s="9"/>
      <c r="PIX42" s="9"/>
      <c r="PIY42" s="9"/>
      <c r="PIZ42" s="9"/>
      <c r="PJA42" s="9"/>
      <c r="PJB42" s="9"/>
      <c r="PJC42" s="9"/>
      <c r="PJD42" s="9"/>
      <c r="PJE42" s="9"/>
      <c r="PJF42" s="9"/>
      <c r="PJG42" s="9"/>
      <c r="PJH42" s="9"/>
      <c r="PJI42" s="9"/>
      <c r="PJJ42" s="9"/>
      <c r="PJK42" s="9"/>
      <c r="PJL42" s="9"/>
      <c r="PJM42" s="9"/>
      <c r="PJN42" s="9"/>
      <c r="PJO42" s="9"/>
      <c r="PJP42" s="9"/>
      <c r="PJQ42" s="9"/>
      <c r="PJR42" s="9"/>
      <c r="PJS42" s="9"/>
      <c r="PJT42" s="9"/>
      <c r="PJU42" s="9"/>
      <c r="PJV42" s="9"/>
      <c r="PJW42" s="9"/>
      <c r="PJX42" s="9"/>
      <c r="PJY42" s="9"/>
      <c r="PJZ42" s="9"/>
      <c r="PKA42" s="9"/>
      <c r="PKB42" s="9"/>
      <c r="PKC42" s="9"/>
      <c r="PKD42" s="9"/>
      <c r="PKE42" s="9"/>
      <c r="PKF42" s="9"/>
      <c r="PKG42" s="9"/>
      <c r="PKH42" s="9"/>
      <c r="PKI42" s="9"/>
      <c r="PKJ42" s="9"/>
      <c r="PKK42" s="9"/>
      <c r="PKL42" s="9"/>
      <c r="PKM42" s="9"/>
      <c r="PKN42" s="9"/>
      <c r="PKO42" s="9"/>
      <c r="PKP42" s="9"/>
      <c r="PKQ42" s="9"/>
      <c r="PKR42" s="9"/>
      <c r="PKS42" s="9"/>
      <c r="PKT42" s="9"/>
      <c r="PKU42" s="9"/>
      <c r="PKV42" s="9"/>
      <c r="PKW42" s="9"/>
      <c r="PKX42" s="9"/>
      <c r="PKY42" s="9"/>
      <c r="PKZ42" s="9"/>
      <c r="PLA42" s="9"/>
      <c r="PLB42" s="9"/>
      <c r="PLC42" s="9"/>
      <c r="PLD42" s="9"/>
      <c r="PLE42" s="9"/>
      <c r="PLF42" s="9"/>
      <c r="PLG42" s="9"/>
      <c r="PLH42" s="9"/>
      <c r="PLI42" s="9"/>
      <c r="PLJ42" s="9"/>
      <c r="PLK42" s="9"/>
      <c r="PLL42" s="9"/>
      <c r="PLM42" s="9"/>
      <c r="PLN42" s="9"/>
      <c r="PLO42" s="9"/>
      <c r="PLP42" s="9"/>
      <c r="PLQ42" s="9"/>
      <c r="PLR42" s="9"/>
      <c r="PLS42" s="9"/>
      <c r="PLT42" s="9"/>
      <c r="PLU42" s="9"/>
      <c r="PLV42" s="9"/>
      <c r="PLW42" s="9"/>
      <c r="PLX42" s="9"/>
      <c r="PLY42" s="9"/>
      <c r="PLZ42" s="9"/>
      <c r="PMA42" s="9"/>
      <c r="PMB42" s="9"/>
      <c r="PMC42" s="9"/>
      <c r="PMD42" s="9"/>
      <c r="PME42" s="9"/>
      <c r="PMF42" s="9"/>
      <c r="PMG42" s="9"/>
      <c r="PMH42" s="9"/>
      <c r="PMI42" s="9"/>
      <c r="PMJ42" s="9"/>
      <c r="PMK42" s="9"/>
      <c r="PML42" s="9"/>
      <c r="PMM42" s="9"/>
      <c r="PMN42" s="9"/>
      <c r="PMO42" s="9"/>
      <c r="PMP42" s="9"/>
      <c r="PMQ42" s="9"/>
      <c r="PMR42" s="9"/>
      <c r="PMS42" s="9"/>
      <c r="PMT42" s="9"/>
      <c r="PMU42" s="9"/>
      <c r="PMV42" s="9"/>
      <c r="PMW42" s="9"/>
      <c r="PMX42" s="9"/>
      <c r="PMY42" s="9"/>
      <c r="PMZ42" s="9"/>
      <c r="PNA42" s="9"/>
      <c r="PNB42" s="9"/>
      <c r="PNC42" s="9"/>
      <c r="PND42" s="9"/>
      <c r="PNE42" s="9"/>
      <c r="PNF42" s="9"/>
      <c r="PNG42" s="9"/>
      <c r="PNH42" s="9"/>
      <c r="PNI42" s="9"/>
      <c r="PNJ42" s="9"/>
      <c r="PNK42" s="9"/>
      <c r="PNL42" s="9"/>
      <c r="PNM42" s="9"/>
      <c r="PNN42" s="9"/>
      <c r="PNO42" s="9"/>
      <c r="PNP42" s="9"/>
      <c r="PNQ42" s="9"/>
      <c r="PNR42" s="9"/>
      <c r="PNS42" s="9"/>
      <c r="PNT42" s="9"/>
      <c r="PNU42" s="9"/>
      <c r="PNV42" s="9"/>
      <c r="PNW42" s="9"/>
      <c r="PNX42" s="9"/>
      <c r="PNY42" s="9"/>
      <c r="PNZ42" s="9"/>
      <c r="POA42" s="9"/>
      <c r="POB42" s="9"/>
      <c r="POC42" s="9"/>
      <c r="POD42" s="9"/>
      <c r="POE42" s="9"/>
      <c r="POF42" s="9"/>
      <c r="POG42" s="9"/>
      <c r="POH42" s="9"/>
      <c r="POI42" s="9"/>
      <c r="POJ42" s="9"/>
      <c r="POK42" s="9"/>
      <c r="POL42" s="9"/>
      <c r="POM42" s="9"/>
      <c r="PON42" s="9"/>
      <c r="POO42" s="9"/>
      <c r="POP42" s="9"/>
      <c r="POQ42" s="9"/>
      <c r="POR42" s="9"/>
      <c r="POS42" s="9"/>
      <c r="POT42" s="9"/>
      <c r="POU42" s="9"/>
      <c r="POV42" s="9"/>
      <c r="POW42" s="9"/>
      <c r="POX42" s="9"/>
      <c r="POY42" s="9"/>
      <c r="POZ42" s="9"/>
      <c r="PPA42" s="9"/>
      <c r="PPB42" s="9"/>
      <c r="PPC42" s="9"/>
      <c r="PPD42" s="9"/>
      <c r="PPE42" s="9"/>
      <c r="PPF42" s="9"/>
      <c r="PPG42" s="9"/>
      <c r="PPH42" s="9"/>
      <c r="PPI42" s="9"/>
      <c r="PPJ42" s="9"/>
      <c r="PPK42" s="9"/>
      <c r="PPL42" s="9"/>
      <c r="PPM42" s="9"/>
      <c r="PPN42" s="9"/>
      <c r="PPO42" s="9"/>
      <c r="PPP42" s="9"/>
      <c r="PPQ42" s="9"/>
      <c r="PPR42" s="9"/>
      <c r="PPS42" s="9"/>
      <c r="PPT42" s="9"/>
      <c r="PPU42" s="9"/>
      <c r="PPV42" s="9"/>
      <c r="PPW42" s="9"/>
      <c r="PPX42" s="9"/>
      <c r="PPY42" s="9"/>
      <c r="PPZ42" s="9"/>
      <c r="PQA42" s="9"/>
      <c r="PQB42" s="9"/>
      <c r="PQC42" s="9"/>
      <c r="PQD42" s="9"/>
      <c r="PQE42" s="9"/>
      <c r="PQF42" s="9"/>
      <c r="PQG42" s="9"/>
      <c r="PQH42" s="9"/>
      <c r="PQI42" s="9"/>
      <c r="PQJ42" s="9"/>
      <c r="PQK42" s="9"/>
      <c r="PQL42" s="9"/>
      <c r="PQM42" s="9"/>
      <c r="PQN42" s="9"/>
      <c r="PQO42" s="9"/>
      <c r="PQP42" s="9"/>
      <c r="PQQ42" s="9"/>
      <c r="PQR42" s="9"/>
      <c r="PQS42" s="9"/>
      <c r="PQT42" s="9"/>
      <c r="PQU42" s="9"/>
      <c r="PQV42" s="9"/>
      <c r="PQW42" s="9"/>
      <c r="PQX42" s="9"/>
      <c r="PQY42" s="9"/>
      <c r="PQZ42" s="9"/>
      <c r="PRA42" s="9"/>
      <c r="PRB42" s="9"/>
      <c r="PRC42" s="9"/>
      <c r="PRD42" s="9"/>
      <c r="PRE42" s="9"/>
      <c r="PRF42" s="9"/>
      <c r="PRG42" s="9"/>
      <c r="PRH42" s="9"/>
      <c r="PRI42" s="9"/>
      <c r="PRJ42" s="9"/>
      <c r="PRK42" s="9"/>
      <c r="PRL42" s="9"/>
      <c r="PRM42" s="9"/>
      <c r="PRN42" s="9"/>
      <c r="PRO42" s="9"/>
      <c r="PRP42" s="9"/>
      <c r="PRQ42" s="9"/>
      <c r="PRR42" s="9"/>
      <c r="PRS42" s="9"/>
      <c r="PRT42" s="9"/>
      <c r="PRU42" s="9"/>
      <c r="PRV42" s="9"/>
      <c r="PRW42" s="9"/>
      <c r="PRX42" s="9"/>
      <c r="PRY42" s="9"/>
      <c r="PRZ42" s="9"/>
      <c r="PSA42" s="9"/>
      <c r="PSB42" s="9"/>
      <c r="PSC42" s="9"/>
      <c r="PSD42" s="9"/>
      <c r="PSE42" s="9"/>
      <c r="PSF42" s="9"/>
      <c r="PSG42" s="9"/>
      <c r="PSH42" s="9"/>
      <c r="PSI42" s="9"/>
      <c r="PSJ42" s="9"/>
      <c r="PSK42" s="9"/>
      <c r="PSL42" s="9"/>
      <c r="PSM42" s="9"/>
      <c r="PSN42" s="9"/>
      <c r="PSO42" s="9"/>
      <c r="PSP42" s="9"/>
      <c r="PSQ42" s="9"/>
      <c r="PSR42" s="9"/>
      <c r="PSS42" s="9"/>
      <c r="PST42" s="9"/>
      <c r="PSU42" s="9"/>
      <c r="PSV42" s="9"/>
      <c r="PSW42" s="9"/>
      <c r="PSX42" s="9"/>
      <c r="PSY42" s="9"/>
      <c r="PSZ42" s="9"/>
      <c r="PTA42" s="9"/>
      <c r="PTB42" s="9"/>
      <c r="PTC42" s="9"/>
      <c r="PTD42" s="9"/>
      <c r="PTE42" s="9"/>
      <c r="PTF42" s="9"/>
      <c r="PTG42" s="9"/>
      <c r="PTH42" s="9"/>
      <c r="PTI42" s="9"/>
      <c r="PTJ42" s="9"/>
      <c r="PTK42" s="9"/>
      <c r="PTL42" s="9"/>
      <c r="PTM42" s="9"/>
      <c r="PTN42" s="9"/>
      <c r="PTO42" s="9"/>
      <c r="PTP42" s="9"/>
      <c r="PTQ42" s="9"/>
      <c r="PTR42" s="9"/>
      <c r="PTS42" s="9"/>
      <c r="PTT42" s="9"/>
      <c r="PTU42" s="9"/>
      <c r="PTV42" s="9"/>
      <c r="PTW42" s="9"/>
      <c r="PTX42" s="9"/>
      <c r="PTY42" s="9"/>
      <c r="PTZ42" s="9"/>
      <c r="PUA42" s="9"/>
      <c r="PUB42" s="9"/>
      <c r="PUC42" s="9"/>
      <c r="PUD42" s="9"/>
      <c r="PUE42" s="9"/>
      <c r="PUF42" s="9"/>
      <c r="PUG42" s="9"/>
      <c r="PUH42" s="9"/>
      <c r="PUI42" s="9"/>
      <c r="PUJ42" s="9"/>
      <c r="PUK42" s="9"/>
      <c r="PUL42" s="9"/>
      <c r="PUM42" s="9"/>
      <c r="PUN42" s="9"/>
      <c r="PUO42" s="9"/>
      <c r="PUP42" s="9"/>
      <c r="PUQ42" s="9"/>
      <c r="PUR42" s="9"/>
      <c r="PUS42" s="9"/>
      <c r="PUT42" s="9"/>
      <c r="PUU42" s="9"/>
      <c r="PUV42" s="9"/>
      <c r="PUW42" s="9"/>
      <c r="PUX42" s="9"/>
      <c r="PUY42" s="9"/>
      <c r="PUZ42" s="9"/>
      <c r="PVA42" s="9"/>
      <c r="PVB42" s="9"/>
      <c r="PVC42" s="9"/>
      <c r="PVD42" s="9"/>
      <c r="PVE42" s="9"/>
      <c r="PVF42" s="9"/>
      <c r="PVG42" s="9"/>
      <c r="PVH42" s="9"/>
      <c r="PVI42" s="9"/>
      <c r="PVJ42" s="9"/>
      <c r="PVK42" s="9"/>
      <c r="PVL42" s="9"/>
      <c r="PVM42" s="9"/>
      <c r="PVN42" s="9"/>
      <c r="PVO42" s="9"/>
      <c r="PVP42" s="9"/>
      <c r="PVQ42" s="9"/>
      <c r="PVR42" s="9"/>
      <c r="PVS42" s="9"/>
      <c r="PVT42" s="9"/>
      <c r="PVU42" s="9"/>
      <c r="PVV42" s="9"/>
      <c r="PVW42" s="9"/>
      <c r="PVX42" s="9"/>
      <c r="PVY42" s="9"/>
      <c r="PVZ42" s="9"/>
      <c r="PWA42" s="9"/>
      <c r="PWB42" s="9"/>
      <c r="PWC42" s="9"/>
      <c r="PWD42" s="9"/>
      <c r="PWE42" s="9"/>
      <c r="PWF42" s="9"/>
      <c r="PWG42" s="9"/>
      <c r="PWH42" s="9"/>
      <c r="PWI42" s="9"/>
      <c r="PWJ42" s="9"/>
      <c r="PWK42" s="9"/>
      <c r="PWL42" s="9"/>
      <c r="PWM42" s="9"/>
      <c r="PWN42" s="9"/>
      <c r="PWO42" s="9"/>
      <c r="PWP42" s="9"/>
      <c r="PWQ42" s="9"/>
      <c r="PWR42" s="9"/>
      <c r="PWS42" s="9"/>
      <c r="PWT42" s="9"/>
      <c r="PWU42" s="9"/>
      <c r="PWV42" s="9"/>
      <c r="PWW42" s="9"/>
      <c r="PWX42" s="9"/>
      <c r="PWY42" s="9"/>
      <c r="PWZ42" s="9"/>
      <c r="PXA42" s="9"/>
      <c r="PXB42" s="9"/>
      <c r="PXC42" s="9"/>
      <c r="PXD42" s="9"/>
      <c r="PXE42" s="9"/>
      <c r="PXF42" s="9"/>
      <c r="PXG42" s="9"/>
      <c r="PXH42" s="9"/>
      <c r="PXI42" s="9"/>
      <c r="PXJ42" s="9"/>
      <c r="PXK42" s="9"/>
      <c r="PXL42" s="9"/>
      <c r="PXM42" s="9"/>
      <c r="PXN42" s="9"/>
      <c r="PXO42" s="9"/>
      <c r="PXP42" s="9"/>
      <c r="PXQ42" s="9"/>
      <c r="PXR42" s="9"/>
      <c r="PXS42" s="9"/>
      <c r="PXT42" s="9"/>
      <c r="PXU42" s="9"/>
      <c r="PXV42" s="9"/>
      <c r="PXW42" s="9"/>
      <c r="PXX42" s="9"/>
      <c r="PXY42" s="9"/>
      <c r="PXZ42" s="9"/>
      <c r="PYA42" s="9"/>
      <c r="PYB42" s="9"/>
      <c r="PYC42" s="9"/>
      <c r="PYD42" s="9"/>
      <c r="PYE42" s="9"/>
      <c r="PYF42" s="9"/>
      <c r="PYG42" s="9"/>
      <c r="PYH42" s="9"/>
      <c r="PYI42" s="9"/>
      <c r="PYJ42" s="9"/>
      <c r="PYK42" s="9"/>
      <c r="PYL42" s="9"/>
      <c r="PYM42" s="9"/>
      <c r="PYN42" s="9"/>
      <c r="PYO42" s="9"/>
      <c r="PYP42" s="9"/>
      <c r="PYQ42" s="9"/>
      <c r="PYR42" s="9"/>
      <c r="PYS42" s="9"/>
      <c r="PYT42" s="9"/>
      <c r="PYU42" s="9"/>
      <c r="PYV42" s="9"/>
      <c r="PYW42" s="9"/>
      <c r="PYX42" s="9"/>
      <c r="PYY42" s="9"/>
      <c r="PYZ42" s="9"/>
      <c r="PZA42" s="9"/>
      <c r="PZB42" s="9"/>
      <c r="PZC42" s="9"/>
      <c r="PZD42" s="9"/>
      <c r="PZE42" s="9"/>
      <c r="PZF42" s="9"/>
      <c r="PZG42" s="9"/>
      <c r="PZH42" s="9"/>
      <c r="PZI42" s="9"/>
      <c r="PZJ42" s="9"/>
      <c r="PZK42" s="9"/>
      <c r="PZL42" s="9"/>
      <c r="PZM42" s="9"/>
      <c r="PZN42" s="9"/>
      <c r="PZO42" s="9"/>
      <c r="PZP42" s="9"/>
      <c r="PZQ42" s="9"/>
      <c r="PZR42" s="9"/>
      <c r="PZS42" s="9"/>
      <c r="PZT42" s="9"/>
      <c r="PZU42" s="9"/>
      <c r="PZV42" s="9"/>
      <c r="PZW42" s="9"/>
      <c r="PZX42" s="9"/>
      <c r="PZY42" s="9"/>
      <c r="PZZ42" s="9"/>
      <c r="QAA42" s="9"/>
      <c r="QAB42" s="9"/>
      <c r="QAC42" s="9"/>
      <c r="QAD42" s="9"/>
      <c r="QAE42" s="9"/>
      <c r="QAF42" s="9"/>
      <c r="QAG42" s="9"/>
      <c r="QAH42" s="9"/>
      <c r="QAI42" s="9"/>
      <c r="QAJ42" s="9"/>
      <c r="QAK42" s="9"/>
      <c r="QAL42" s="9"/>
      <c r="QAM42" s="9"/>
      <c r="QAN42" s="9"/>
      <c r="QAO42" s="9"/>
      <c r="QAP42" s="9"/>
      <c r="QAQ42" s="9"/>
      <c r="QAR42" s="9"/>
      <c r="QAS42" s="9"/>
      <c r="QAT42" s="9"/>
      <c r="QAU42" s="9"/>
      <c r="QAV42" s="9"/>
      <c r="QAW42" s="9"/>
      <c r="QAX42" s="9"/>
      <c r="QAY42" s="9"/>
      <c r="QAZ42" s="9"/>
      <c r="QBA42" s="9"/>
      <c r="QBB42" s="9"/>
      <c r="QBC42" s="9"/>
      <c r="QBD42" s="9"/>
      <c r="QBE42" s="9"/>
      <c r="QBF42" s="9"/>
      <c r="QBG42" s="9"/>
      <c r="QBH42" s="9"/>
      <c r="QBI42" s="9"/>
      <c r="QBJ42" s="9"/>
      <c r="QBK42" s="9"/>
      <c r="QBL42" s="9"/>
      <c r="QBM42" s="9"/>
      <c r="QBN42" s="9"/>
      <c r="QBO42" s="9"/>
      <c r="QBP42" s="9"/>
      <c r="QBQ42" s="9"/>
      <c r="QBR42" s="9"/>
      <c r="QBS42" s="9"/>
      <c r="QBT42" s="9"/>
      <c r="QBU42" s="9"/>
      <c r="QBV42" s="9"/>
      <c r="QBW42" s="9"/>
      <c r="QBX42" s="9"/>
      <c r="QBY42" s="9"/>
      <c r="QBZ42" s="9"/>
      <c r="QCA42" s="9"/>
      <c r="QCB42" s="9"/>
      <c r="QCC42" s="9"/>
      <c r="QCD42" s="9"/>
      <c r="QCE42" s="9"/>
      <c r="QCF42" s="9"/>
      <c r="QCG42" s="9"/>
      <c r="QCH42" s="9"/>
      <c r="QCI42" s="9"/>
      <c r="QCJ42" s="9"/>
      <c r="QCK42" s="9"/>
      <c r="QCL42" s="9"/>
      <c r="QCM42" s="9"/>
      <c r="QCN42" s="9"/>
      <c r="QCO42" s="9"/>
      <c r="QCP42" s="9"/>
      <c r="QCQ42" s="9"/>
      <c r="QCR42" s="9"/>
      <c r="QCS42" s="9"/>
      <c r="QCT42" s="9"/>
      <c r="QCU42" s="9"/>
      <c r="QCV42" s="9"/>
      <c r="QCW42" s="9"/>
      <c r="QCX42" s="9"/>
      <c r="QCY42" s="9"/>
      <c r="QCZ42" s="9"/>
      <c r="QDA42" s="9"/>
      <c r="QDB42" s="9"/>
      <c r="QDC42" s="9"/>
      <c r="QDD42" s="9"/>
      <c r="QDE42" s="9"/>
      <c r="QDF42" s="9"/>
      <c r="QDG42" s="9"/>
      <c r="QDH42" s="9"/>
      <c r="QDI42" s="9"/>
      <c r="QDJ42" s="9"/>
      <c r="QDK42" s="9"/>
      <c r="QDL42" s="9"/>
      <c r="QDM42" s="9"/>
      <c r="QDN42" s="9"/>
      <c r="QDO42" s="9"/>
      <c r="QDP42" s="9"/>
      <c r="QDQ42" s="9"/>
      <c r="QDR42" s="9"/>
      <c r="QDS42" s="9"/>
      <c r="QDT42" s="9"/>
      <c r="QDU42" s="9"/>
      <c r="QDV42" s="9"/>
      <c r="QDW42" s="9"/>
      <c r="QDX42" s="9"/>
      <c r="QDY42" s="9"/>
      <c r="QDZ42" s="9"/>
      <c r="QEA42" s="9"/>
      <c r="QEB42" s="9"/>
      <c r="QEC42" s="9"/>
      <c r="QED42" s="9"/>
      <c r="QEE42" s="9"/>
      <c r="QEF42" s="9"/>
      <c r="QEG42" s="9"/>
      <c r="QEH42" s="9"/>
      <c r="QEI42" s="9"/>
      <c r="QEJ42" s="9"/>
      <c r="QEK42" s="9"/>
      <c r="QEL42" s="9"/>
      <c r="QEM42" s="9"/>
      <c r="QEN42" s="9"/>
      <c r="QEO42" s="9"/>
      <c r="QEP42" s="9"/>
      <c r="QEQ42" s="9"/>
      <c r="QER42" s="9"/>
      <c r="QES42" s="9"/>
      <c r="QET42" s="9"/>
      <c r="QEU42" s="9"/>
      <c r="QEV42" s="9"/>
      <c r="QEW42" s="9"/>
      <c r="QEX42" s="9"/>
      <c r="QEY42" s="9"/>
      <c r="QEZ42" s="9"/>
      <c r="QFA42" s="9"/>
      <c r="QFB42" s="9"/>
      <c r="QFC42" s="9"/>
      <c r="QFD42" s="9"/>
      <c r="QFE42" s="9"/>
      <c r="QFF42" s="9"/>
      <c r="QFG42" s="9"/>
      <c r="QFH42" s="9"/>
      <c r="QFI42" s="9"/>
      <c r="QFJ42" s="9"/>
      <c r="QFK42" s="9"/>
      <c r="QFL42" s="9"/>
      <c r="QFM42" s="9"/>
      <c r="QFN42" s="9"/>
      <c r="QFO42" s="9"/>
      <c r="QFP42" s="9"/>
      <c r="QFQ42" s="9"/>
      <c r="QFR42" s="9"/>
      <c r="QFS42" s="9"/>
      <c r="QFT42" s="9"/>
      <c r="QFU42" s="9"/>
      <c r="QFV42" s="9"/>
      <c r="QFW42" s="9"/>
      <c r="QFX42" s="9"/>
      <c r="QFY42" s="9"/>
      <c r="QFZ42" s="9"/>
      <c r="QGA42" s="9"/>
      <c r="QGB42" s="9"/>
      <c r="QGC42" s="9"/>
      <c r="QGD42" s="9"/>
      <c r="QGE42" s="9"/>
      <c r="QGF42" s="9"/>
      <c r="QGG42" s="9"/>
      <c r="QGH42" s="9"/>
      <c r="QGI42" s="9"/>
      <c r="QGJ42" s="9"/>
      <c r="QGK42" s="9"/>
      <c r="QGL42" s="9"/>
      <c r="QGM42" s="9"/>
      <c r="QGN42" s="9"/>
      <c r="QGO42" s="9"/>
      <c r="QGP42" s="9"/>
      <c r="QGQ42" s="9"/>
      <c r="QGR42" s="9"/>
      <c r="QGS42" s="9"/>
      <c r="QGT42" s="9"/>
      <c r="QGU42" s="9"/>
      <c r="QGV42" s="9"/>
      <c r="QGW42" s="9"/>
      <c r="QGX42" s="9"/>
      <c r="QGY42" s="9"/>
      <c r="QGZ42" s="9"/>
      <c r="QHA42" s="9"/>
      <c r="QHB42" s="9"/>
      <c r="QHC42" s="9"/>
      <c r="QHD42" s="9"/>
      <c r="QHE42" s="9"/>
      <c r="QHF42" s="9"/>
      <c r="QHG42" s="9"/>
      <c r="QHH42" s="9"/>
      <c r="QHI42" s="9"/>
      <c r="QHJ42" s="9"/>
      <c r="QHK42" s="9"/>
      <c r="QHL42" s="9"/>
      <c r="QHM42" s="9"/>
      <c r="QHN42" s="9"/>
      <c r="QHO42" s="9"/>
      <c r="QHP42" s="9"/>
      <c r="QHQ42" s="9"/>
      <c r="QHR42" s="9"/>
      <c r="QHS42" s="9"/>
      <c r="QHT42" s="9"/>
      <c r="QHU42" s="9"/>
      <c r="QHV42" s="9"/>
      <c r="QHW42" s="9"/>
      <c r="QHX42" s="9"/>
      <c r="QHY42" s="9"/>
      <c r="QHZ42" s="9"/>
      <c r="QIA42" s="9"/>
      <c r="QIB42" s="9"/>
      <c r="QIC42" s="9"/>
      <c r="QID42" s="9"/>
      <c r="QIE42" s="9"/>
      <c r="QIF42" s="9"/>
      <c r="QIG42" s="9"/>
      <c r="QIH42" s="9"/>
      <c r="QII42" s="9"/>
      <c r="QIJ42" s="9"/>
      <c r="QIK42" s="9"/>
      <c r="QIL42" s="9"/>
      <c r="QIM42" s="9"/>
      <c r="QIN42" s="9"/>
      <c r="QIO42" s="9"/>
      <c r="QIP42" s="9"/>
      <c r="QIQ42" s="9"/>
      <c r="QIR42" s="9"/>
      <c r="QIS42" s="9"/>
      <c r="QIT42" s="9"/>
      <c r="QIU42" s="9"/>
      <c r="QIV42" s="9"/>
      <c r="QIW42" s="9"/>
      <c r="QIX42" s="9"/>
      <c r="QIY42" s="9"/>
      <c r="QIZ42" s="9"/>
      <c r="QJA42" s="9"/>
      <c r="QJB42" s="9"/>
      <c r="QJC42" s="9"/>
      <c r="QJD42" s="9"/>
      <c r="QJE42" s="9"/>
      <c r="QJF42" s="9"/>
      <c r="QJG42" s="9"/>
      <c r="QJH42" s="9"/>
      <c r="QJI42" s="9"/>
      <c r="QJJ42" s="9"/>
      <c r="QJK42" s="9"/>
      <c r="QJL42" s="9"/>
      <c r="QJM42" s="9"/>
      <c r="QJN42" s="9"/>
      <c r="QJO42" s="9"/>
      <c r="QJP42" s="9"/>
      <c r="QJQ42" s="9"/>
      <c r="QJR42" s="9"/>
      <c r="QJS42" s="9"/>
      <c r="QJT42" s="9"/>
      <c r="QJU42" s="9"/>
      <c r="QJV42" s="9"/>
      <c r="QJW42" s="9"/>
      <c r="QJX42" s="9"/>
      <c r="QJY42" s="9"/>
      <c r="QJZ42" s="9"/>
      <c r="QKA42" s="9"/>
      <c r="QKB42" s="9"/>
      <c r="QKC42" s="9"/>
      <c r="QKD42" s="9"/>
      <c r="QKE42" s="9"/>
      <c r="QKF42" s="9"/>
      <c r="QKG42" s="9"/>
      <c r="QKH42" s="9"/>
      <c r="QKI42" s="9"/>
      <c r="QKJ42" s="9"/>
      <c r="QKK42" s="9"/>
      <c r="QKL42" s="9"/>
      <c r="QKM42" s="9"/>
      <c r="QKN42" s="9"/>
      <c r="QKO42" s="9"/>
      <c r="QKP42" s="9"/>
      <c r="QKQ42" s="9"/>
      <c r="QKR42" s="9"/>
      <c r="QKS42" s="9"/>
      <c r="QKT42" s="9"/>
      <c r="QKU42" s="9"/>
      <c r="QKV42" s="9"/>
      <c r="QKW42" s="9"/>
      <c r="QKX42" s="9"/>
      <c r="QKY42" s="9"/>
      <c r="QKZ42" s="9"/>
      <c r="QLA42" s="9"/>
      <c r="QLB42" s="9"/>
      <c r="QLC42" s="9"/>
      <c r="QLD42" s="9"/>
      <c r="QLE42" s="9"/>
      <c r="QLF42" s="9"/>
      <c r="QLG42" s="9"/>
      <c r="QLH42" s="9"/>
      <c r="QLI42" s="9"/>
      <c r="QLJ42" s="9"/>
      <c r="QLK42" s="9"/>
      <c r="QLL42" s="9"/>
      <c r="QLM42" s="9"/>
      <c r="QLN42" s="9"/>
      <c r="QLO42" s="9"/>
      <c r="QLP42" s="9"/>
      <c r="QLQ42" s="9"/>
      <c r="QLR42" s="9"/>
      <c r="QLS42" s="9"/>
      <c r="QLT42" s="9"/>
      <c r="QLU42" s="9"/>
      <c r="QLV42" s="9"/>
      <c r="QLW42" s="9"/>
      <c r="QLX42" s="9"/>
      <c r="QLY42" s="9"/>
      <c r="QLZ42" s="9"/>
      <c r="QMA42" s="9"/>
      <c r="QMB42" s="9"/>
      <c r="QMC42" s="9"/>
      <c r="QMD42" s="9"/>
      <c r="QME42" s="9"/>
      <c r="QMF42" s="9"/>
      <c r="QMG42" s="9"/>
      <c r="QMH42" s="9"/>
      <c r="QMI42" s="9"/>
      <c r="QMJ42" s="9"/>
      <c r="QMK42" s="9"/>
      <c r="QML42" s="9"/>
      <c r="QMM42" s="9"/>
      <c r="QMN42" s="9"/>
      <c r="QMO42" s="9"/>
      <c r="QMP42" s="9"/>
      <c r="QMQ42" s="9"/>
      <c r="QMR42" s="9"/>
      <c r="QMS42" s="9"/>
      <c r="QMT42" s="9"/>
      <c r="QMU42" s="9"/>
      <c r="QMV42" s="9"/>
      <c r="QMW42" s="9"/>
      <c r="QMX42" s="9"/>
      <c r="QMY42" s="9"/>
      <c r="QMZ42" s="9"/>
      <c r="QNA42" s="9"/>
      <c r="QNB42" s="9"/>
      <c r="QNC42" s="9"/>
      <c r="QND42" s="9"/>
      <c r="QNE42" s="9"/>
      <c r="QNF42" s="9"/>
      <c r="QNG42" s="9"/>
      <c r="QNH42" s="9"/>
      <c r="QNI42" s="9"/>
      <c r="QNJ42" s="9"/>
      <c r="QNK42" s="9"/>
      <c r="QNL42" s="9"/>
      <c r="QNM42" s="9"/>
      <c r="QNN42" s="9"/>
      <c r="QNO42" s="9"/>
      <c r="QNP42" s="9"/>
      <c r="QNQ42" s="9"/>
      <c r="QNR42" s="9"/>
      <c r="QNS42" s="9"/>
      <c r="QNT42" s="9"/>
      <c r="QNU42" s="9"/>
      <c r="QNV42" s="9"/>
      <c r="QNW42" s="9"/>
      <c r="QNX42" s="9"/>
      <c r="QNY42" s="9"/>
      <c r="QNZ42" s="9"/>
      <c r="QOA42" s="9"/>
      <c r="QOB42" s="9"/>
      <c r="QOC42" s="9"/>
      <c r="QOD42" s="9"/>
      <c r="QOE42" s="9"/>
      <c r="QOF42" s="9"/>
      <c r="QOG42" s="9"/>
      <c r="QOH42" s="9"/>
      <c r="QOI42" s="9"/>
      <c r="QOJ42" s="9"/>
      <c r="QOK42" s="9"/>
      <c r="QOL42" s="9"/>
      <c r="QOM42" s="9"/>
      <c r="QON42" s="9"/>
      <c r="QOO42" s="9"/>
      <c r="QOP42" s="9"/>
      <c r="QOQ42" s="9"/>
      <c r="QOR42" s="9"/>
      <c r="QOS42" s="9"/>
      <c r="QOT42" s="9"/>
      <c r="QOU42" s="9"/>
      <c r="QOV42" s="9"/>
      <c r="QOW42" s="9"/>
      <c r="QOX42" s="9"/>
      <c r="QOY42" s="9"/>
      <c r="QOZ42" s="9"/>
      <c r="QPA42" s="9"/>
      <c r="QPB42" s="9"/>
      <c r="QPC42" s="9"/>
      <c r="QPD42" s="9"/>
      <c r="QPE42" s="9"/>
      <c r="QPF42" s="9"/>
      <c r="QPG42" s="9"/>
      <c r="QPH42" s="9"/>
      <c r="QPI42" s="9"/>
      <c r="QPJ42" s="9"/>
      <c r="QPK42" s="9"/>
      <c r="QPL42" s="9"/>
      <c r="QPM42" s="9"/>
      <c r="QPN42" s="9"/>
      <c r="QPO42" s="9"/>
      <c r="QPP42" s="9"/>
      <c r="QPQ42" s="9"/>
      <c r="QPR42" s="9"/>
      <c r="QPS42" s="9"/>
      <c r="QPT42" s="9"/>
      <c r="QPU42" s="9"/>
      <c r="QPV42" s="9"/>
      <c r="QPW42" s="9"/>
      <c r="QPX42" s="9"/>
      <c r="QPY42" s="9"/>
      <c r="QPZ42" s="9"/>
      <c r="QQA42" s="9"/>
      <c r="QQB42" s="9"/>
      <c r="QQC42" s="9"/>
      <c r="QQD42" s="9"/>
      <c r="QQE42" s="9"/>
      <c r="QQF42" s="9"/>
      <c r="QQG42" s="9"/>
      <c r="QQH42" s="9"/>
      <c r="QQI42" s="9"/>
      <c r="QQJ42" s="9"/>
      <c r="QQK42" s="9"/>
      <c r="QQL42" s="9"/>
      <c r="QQM42" s="9"/>
      <c r="QQN42" s="9"/>
      <c r="QQO42" s="9"/>
      <c r="QQP42" s="9"/>
      <c r="QQQ42" s="9"/>
      <c r="QQR42" s="9"/>
      <c r="QQS42" s="9"/>
      <c r="QQT42" s="9"/>
      <c r="QQU42" s="9"/>
      <c r="QQV42" s="9"/>
      <c r="QQW42" s="9"/>
      <c r="QQX42" s="9"/>
      <c r="QQY42" s="9"/>
      <c r="QQZ42" s="9"/>
      <c r="QRA42" s="9"/>
      <c r="QRB42" s="9"/>
      <c r="QRC42" s="9"/>
      <c r="QRD42" s="9"/>
      <c r="QRE42" s="9"/>
      <c r="QRF42" s="9"/>
      <c r="QRG42" s="9"/>
      <c r="QRH42" s="9"/>
      <c r="QRI42" s="9"/>
      <c r="QRJ42" s="9"/>
      <c r="QRK42" s="9"/>
      <c r="QRL42" s="9"/>
      <c r="QRM42" s="9"/>
      <c r="QRN42" s="9"/>
      <c r="QRO42" s="9"/>
      <c r="QRP42" s="9"/>
      <c r="QRQ42" s="9"/>
      <c r="QRR42" s="9"/>
      <c r="QRS42" s="9"/>
      <c r="QRT42" s="9"/>
      <c r="QRU42" s="9"/>
      <c r="QRV42" s="9"/>
      <c r="QRW42" s="9"/>
      <c r="QRX42" s="9"/>
      <c r="QRY42" s="9"/>
      <c r="QRZ42" s="9"/>
      <c r="QSA42" s="9"/>
      <c r="QSB42" s="9"/>
      <c r="QSC42" s="9"/>
      <c r="QSD42" s="9"/>
      <c r="QSE42" s="9"/>
      <c r="QSF42" s="9"/>
      <c r="QSG42" s="9"/>
      <c r="QSH42" s="9"/>
      <c r="QSI42" s="9"/>
      <c r="QSJ42" s="9"/>
      <c r="QSK42" s="9"/>
      <c r="QSL42" s="9"/>
      <c r="QSM42" s="9"/>
      <c r="QSN42" s="9"/>
      <c r="QSO42" s="9"/>
      <c r="QSP42" s="9"/>
      <c r="QSQ42" s="9"/>
      <c r="QSR42" s="9"/>
      <c r="QSS42" s="9"/>
      <c r="QST42" s="9"/>
      <c r="QSU42" s="9"/>
      <c r="QSV42" s="9"/>
      <c r="QSW42" s="9"/>
      <c r="QSX42" s="9"/>
      <c r="QSY42" s="9"/>
      <c r="QSZ42" s="9"/>
      <c r="QTA42" s="9"/>
      <c r="QTB42" s="9"/>
      <c r="QTC42" s="9"/>
      <c r="QTD42" s="9"/>
      <c r="QTE42" s="9"/>
      <c r="QTF42" s="9"/>
      <c r="QTG42" s="9"/>
      <c r="QTH42" s="9"/>
      <c r="QTI42" s="9"/>
      <c r="QTJ42" s="9"/>
      <c r="QTK42" s="9"/>
      <c r="QTL42" s="9"/>
      <c r="QTM42" s="9"/>
      <c r="QTN42" s="9"/>
      <c r="QTO42" s="9"/>
      <c r="QTP42" s="9"/>
      <c r="QTQ42" s="9"/>
      <c r="QTR42" s="9"/>
      <c r="QTS42" s="9"/>
      <c r="QTT42" s="9"/>
      <c r="QTU42" s="9"/>
      <c r="QTV42" s="9"/>
      <c r="QTW42" s="9"/>
      <c r="QTX42" s="9"/>
      <c r="QTY42" s="9"/>
      <c r="QTZ42" s="9"/>
      <c r="QUA42" s="9"/>
      <c r="QUB42" s="9"/>
      <c r="QUC42" s="9"/>
      <c r="QUD42" s="9"/>
      <c r="QUE42" s="9"/>
      <c r="QUF42" s="9"/>
      <c r="QUG42" s="9"/>
      <c r="QUH42" s="9"/>
      <c r="QUI42" s="9"/>
      <c r="QUJ42" s="9"/>
      <c r="QUK42" s="9"/>
      <c r="QUL42" s="9"/>
      <c r="QUM42" s="9"/>
      <c r="QUN42" s="9"/>
      <c r="QUO42" s="9"/>
      <c r="QUP42" s="9"/>
      <c r="QUQ42" s="9"/>
      <c r="QUR42" s="9"/>
      <c r="QUS42" s="9"/>
      <c r="QUT42" s="9"/>
      <c r="QUU42" s="9"/>
      <c r="QUV42" s="9"/>
      <c r="QUW42" s="9"/>
      <c r="QUX42" s="9"/>
      <c r="QUY42" s="9"/>
      <c r="QUZ42" s="9"/>
      <c r="QVA42" s="9"/>
      <c r="QVB42" s="9"/>
      <c r="QVC42" s="9"/>
      <c r="QVD42" s="9"/>
      <c r="QVE42" s="9"/>
      <c r="QVF42" s="9"/>
      <c r="QVG42" s="9"/>
      <c r="QVH42" s="9"/>
      <c r="QVI42" s="9"/>
      <c r="QVJ42" s="9"/>
      <c r="QVK42" s="9"/>
      <c r="QVL42" s="9"/>
      <c r="QVM42" s="9"/>
      <c r="QVN42" s="9"/>
      <c r="QVO42" s="9"/>
      <c r="QVP42" s="9"/>
      <c r="QVQ42" s="9"/>
      <c r="QVR42" s="9"/>
      <c r="QVS42" s="9"/>
      <c r="QVT42" s="9"/>
      <c r="QVU42" s="9"/>
      <c r="QVV42" s="9"/>
      <c r="QVW42" s="9"/>
      <c r="QVX42" s="9"/>
      <c r="QVY42" s="9"/>
      <c r="QVZ42" s="9"/>
      <c r="QWA42" s="9"/>
      <c r="QWB42" s="9"/>
      <c r="QWC42" s="9"/>
      <c r="QWD42" s="9"/>
      <c r="QWE42" s="9"/>
      <c r="QWF42" s="9"/>
      <c r="QWG42" s="9"/>
      <c r="QWH42" s="9"/>
      <c r="QWI42" s="9"/>
      <c r="QWJ42" s="9"/>
      <c r="QWK42" s="9"/>
      <c r="QWL42" s="9"/>
      <c r="QWM42" s="9"/>
      <c r="QWN42" s="9"/>
      <c r="QWO42" s="9"/>
      <c r="QWP42" s="9"/>
      <c r="QWQ42" s="9"/>
      <c r="QWR42" s="9"/>
      <c r="QWS42" s="9"/>
      <c r="QWT42" s="9"/>
      <c r="QWU42" s="9"/>
      <c r="QWV42" s="9"/>
      <c r="QWW42" s="9"/>
      <c r="QWX42" s="9"/>
      <c r="QWY42" s="9"/>
      <c r="QWZ42" s="9"/>
      <c r="QXA42" s="9"/>
      <c r="QXB42" s="9"/>
      <c r="QXC42" s="9"/>
      <c r="QXD42" s="9"/>
      <c r="QXE42" s="9"/>
      <c r="QXF42" s="9"/>
      <c r="QXG42" s="9"/>
      <c r="QXH42" s="9"/>
      <c r="QXI42" s="9"/>
      <c r="QXJ42" s="9"/>
      <c r="QXK42" s="9"/>
      <c r="QXL42" s="9"/>
      <c r="QXM42" s="9"/>
      <c r="QXN42" s="9"/>
      <c r="QXO42" s="9"/>
      <c r="QXP42" s="9"/>
      <c r="QXQ42" s="9"/>
      <c r="QXR42" s="9"/>
      <c r="QXS42" s="9"/>
      <c r="QXT42" s="9"/>
      <c r="QXU42" s="9"/>
      <c r="QXV42" s="9"/>
      <c r="QXW42" s="9"/>
      <c r="QXX42" s="9"/>
      <c r="QXY42" s="9"/>
      <c r="QXZ42" s="9"/>
      <c r="QYA42" s="9"/>
      <c r="QYB42" s="9"/>
      <c r="QYC42" s="9"/>
      <c r="QYD42" s="9"/>
      <c r="QYE42" s="9"/>
      <c r="QYF42" s="9"/>
      <c r="QYG42" s="9"/>
      <c r="QYH42" s="9"/>
      <c r="QYI42" s="9"/>
      <c r="QYJ42" s="9"/>
      <c r="QYK42" s="9"/>
      <c r="QYL42" s="9"/>
      <c r="QYM42" s="9"/>
      <c r="QYN42" s="9"/>
      <c r="QYO42" s="9"/>
      <c r="QYP42" s="9"/>
      <c r="QYQ42" s="9"/>
      <c r="QYR42" s="9"/>
      <c r="QYS42" s="9"/>
      <c r="QYT42" s="9"/>
      <c r="QYU42" s="9"/>
      <c r="QYV42" s="9"/>
      <c r="QYW42" s="9"/>
      <c r="QYX42" s="9"/>
      <c r="QYY42" s="9"/>
      <c r="QYZ42" s="9"/>
      <c r="QZA42" s="9"/>
      <c r="QZB42" s="9"/>
      <c r="QZC42" s="9"/>
      <c r="QZD42" s="9"/>
      <c r="QZE42" s="9"/>
      <c r="QZF42" s="9"/>
      <c r="QZG42" s="9"/>
      <c r="QZH42" s="9"/>
      <c r="QZI42" s="9"/>
      <c r="QZJ42" s="9"/>
      <c r="QZK42" s="9"/>
      <c r="QZL42" s="9"/>
      <c r="QZM42" s="9"/>
      <c r="QZN42" s="9"/>
      <c r="QZO42" s="9"/>
      <c r="QZP42" s="9"/>
      <c r="QZQ42" s="9"/>
      <c r="QZR42" s="9"/>
      <c r="QZS42" s="9"/>
      <c r="QZT42" s="9"/>
      <c r="QZU42" s="9"/>
      <c r="QZV42" s="9"/>
      <c r="QZW42" s="9"/>
      <c r="QZX42" s="9"/>
      <c r="QZY42" s="9"/>
      <c r="QZZ42" s="9"/>
      <c r="RAA42" s="9"/>
      <c r="RAB42" s="9"/>
      <c r="RAC42" s="9"/>
      <c r="RAD42" s="9"/>
      <c r="RAE42" s="9"/>
      <c r="RAF42" s="9"/>
      <c r="RAG42" s="9"/>
      <c r="RAH42" s="9"/>
      <c r="RAI42" s="9"/>
      <c r="RAJ42" s="9"/>
      <c r="RAK42" s="9"/>
      <c r="RAL42" s="9"/>
      <c r="RAM42" s="9"/>
      <c r="RAN42" s="9"/>
      <c r="RAO42" s="9"/>
      <c r="RAP42" s="9"/>
      <c r="RAQ42" s="9"/>
      <c r="RAR42" s="9"/>
      <c r="RAS42" s="9"/>
      <c r="RAT42" s="9"/>
      <c r="RAU42" s="9"/>
      <c r="RAV42" s="9"/>
      <c r="RAW42" s="9"/>
      <c r="RAX42" s="9"/>
      <c r="RAY42" s="9"/>
      <c r="RAZ42" s="9"/>
      <c r="RBA42" s="9"/>
      <c r="RBB42" s="9"/>
      <c r="RBC42" s="9"/>
      <c r="RBD42" s="9"/>
      <c r="RBE42" s="9"/>
      <c r="RBF42" s="9"/>
      <c r="RBG42" s="9"/>
      <c r="RBH42" s="9"/>
      <c r="RBI42" s="9"/>
      <c r="RBJ42" s="9"/>
      <c r="RBK42" s="9"/>
      <c r="RBL42" s="9"/>
      <c r="RBM42" s="9"/>
      <c r="RBN42" s="9"/>
      <c r="RBO42" s="9"/>
      <c r="RBP42" s="9"/>
      <c r="RBQ42" s="9"/>
      <c r="RBR42" s="9"/>
      <c r="RBS42" s="9"/>
      <c r="RBT42" s="9"/>
      <c r="RBU42" s="9"/>
      <c r="RBV42" s="9"/>
      <c r="RBW42" s="9"/>
      <c r="RBX42" s="9"/>
      <c r="RBY42" s="9"/>
      <c r="RBZ42" s="9"/>
      <c r="RCA42" s="9"/>
      <c r="RCB42" s="9"/>
      <c r="RCC42" s="9"/>
      <c r="RCD42" s="9"/>
      <c r="RCE42" s="9"/>
      <c r="RCF42" s="9"/>
      <c r="RCG42" s="9"/>
      <c r="RCH42" s="9"/>
      <c r="RCI42" s="9"/>
      <c r="RCJ42" s="9"/>
      <c r="RCK42" s="9"/>
      <c r="RCL42" s="9"/>
      <c r="RCM42" s="9"/>
      <c r="RCN42" s="9"/>
      <c r="RCO42" s="9"/>
      <c r="RCP42" s="9"/>
      <c r="RCQ42" s="9"/>
      <c r="RCR42" s="9"/>
      <c r="RCS42" s="9"/>
      <c r="RCT42" s="9"/>
      <c r="RCU42" s="9"/>
      <c r="RCV42" s="9"/>
      <c r="RCW42" s="9"/>
      <c r="RCX42" s="9"/>
      <c r="RCY42" s="9"/>
      <c r="RCZ42" s="9"/>
      <c r="RDA42" s="9"/>
      <c r="RDB42" s="9"/>
      <c r="RDC42" s="9"/>
      <c r="RDD42" s="9"/>
      <c r="RDE42" s="9"/>
      <c r="RDF42" s="9"/>
      <c r="RDG42" s="9"/>
      <c r="RDH42" s="9"/>
      <c r="RDI42" s="9"/>
      <c r="RDJ42" s="9"/>
      <c r="RDK42" s="9"/>
      <c r="RDL42" s="9"/>
      <c r="RDM42" s="9"/>
      <c r="RDN42" s="9"/>
      <c r="RDO42" s="9"/>
      <c r="RDP42" s="9"/>
      <c r="RDQ42" s="9"/>
      <c r="RDR42" s="9"/>
      <c r="RDS42" s="9"/>
      <c r="RDT42" s="9"/>
      <c r="RDU42" s="9"/>
      <c r="RDV42" s="9"/>
      <c r="RDW42" s="9"/>
      <c r="RDX42" s="9"/>
      <c r="RDY42" s="9"/>
      <c r="RDZ42" s="9"/>
      <c r="REA42" s="9"/>
      <c r="REB42" s="9"/>
      <c r="REC42" s="9"/>
      <c r="RED42" s="9"/>
      <c r="REE42" s="9"/>
      <c r="REF42" s="9"/>
      <c r="REG42" s="9"/>
      <c r="REH42" s="9"/>
      <c r="REI42" s="9"/>
      <c r="REJ42" s="9"/>
      <c r="REK42" s="9"/>
      <c r="REL42" s="9"/>
      <c r="REM42" s="9"/>
      <c r="REN42" s="9"/>
      <c r="REO42" s="9"/>
      <c r="REP42" s="9"/>
      <c r="REQ42" s="9"/>
      <c r="RER42" s="9"/>
      <c r="RES42" s="9"/>
      <c r="RET42" s="9"/>
      <c r="REU42" s="9"/>
      <c r="REV42" s="9"/>
      <c r="REW42" s="9"/>
      <c r="REX42" s="9"/>
      <c r="REY42" s="9"/>
      <c r="REZ42" s="9"/>
      <c r="RFA42" s="9"/>
      <c r="RFB42" s="9"/>
      <c r="RFC42" s="9"/>
      <c r="RFD42" s="9"/>
      <c r="RFE42" s="9"/>
      <c r="RFF42" s="9"/>
      <c r="RFG42" s="9"/>
      <c r="RFH42" s="9"/>
      <c r="RFI42" s="9"/>
      <c r="RFJ42" s="9"/>
      <c r="RFK42" s="9"/>
      <c r="RFL42" s="9"/>
      <c r="RFM42" s="9"/>
      <c r="RFN42" s="9"/>
      <c r="RFO42" s="9"/>
      <c r="RFP42" s="9"/>
      <c r="RFQ42" s="9"/>
      <c r="RFR42" s="9"/>
      <c r="RFS42" s="9"/>
      <c r="RFT42" s="9"/>
      <c r="RFU42" s="9"/>
      <c r="RFV42" s="9"/>
      <c r="RFW42" s="9"/>
      <c r="RFX42" s="9"/>
      <c r="RFY42" s="9"/>
      <c r="RFZ42" s="9"/>
      <c r="RGA42" s="9"/>
      <c r="RGB42" s="9"/>
      <c r="RGC42" s="9"/>
      <c r="RGD42" s="9"/>
      <c r="RGE42" s="9"/>
      <c r="RGF42" s="9"/>
      <c r="RGG42" s="9"/>
      <c r="RGH42" s="9"/>
      <c r="RGI42" s="9"/>
      <c r="RGJ42" s="9"/>
      <c r="RGK42" s="9"/>
      <c r="RGL42" s="9"/>
      <c r="RGM42" s="9"/>
      <c r="RGN42" s="9"/>
      <c r="RGO42" s="9"/>
      <c r="RGP42" s="9"/>
      <c r="RGQ42" s="9"/>
      <c r="RGR42" s="9"/>
      <c r="RGS42" s="9"/>
      <c r="RGT42" s="9"/>
      <c r="RGU42" s="9"/>
      <c r="RGV42" s="9"/>
      <c r="RGW42" s="9"/>
      <c r="RGX42" s="9"/>
      <c r="RGY42" s="9"/>
      <c r="RGZ42" s="9"/>
      <c r="RHA42" s="9"/>
      <c r="RHB42" s="9"/>
      <c r="RHC42" s="9"/>
      <c r="RHD42" s="9"/>
      <c r="RHE42" s="9"/>
      <c r="RHF42" s="9"/>
      <c r="RHG42" s="9"/>
      <c r="RHH42" s="9"/>
      <c r="RHI42" s="9"/>
      <c r="RHJ42" s="9"/>
      <c r="RHK42" s="9"/>
      <c r="RHL42" s="9"/>
      <c r="RHM42" s="9"/>
      <c r="RHN42" s="9"/>
      <c r="RHO42" s="9"/>
      <c r="RHP42" s="9"/>
      <c r="RHQ42" s="9"/>
      <c r="RHR42" s="9"/>
      <c r="RHS42" s="9"/>
      <c r="RHT42" s="9"/>
      <c r="RHU42" s="9"/>
      <c r="RHV42" s="9"/>
      <c r="RHW42" s="9"/>
      <c r="RHX42" s="9"/>
      <c r="RHY42" s="9"/>
      <c r="RHZ42" s="9"/>
      <c r="RIA42" s="9"/>
      <c r="RIB42" s="9"/>
      <c r="RIC42" s="9"/>
      <c r="RID42" s="9"/>
      <c r="RIE42" s="9"/>
      <c r="RIF42" s="9"/>
      <c r="RIG42" s="9"/>
      <c r="RIH42" s="9"/>
      <c r="RII42" s="9"/>
      <c r="RIJ42" s="9"/>
      <c r="RIK42" s="9"/>
      <c r="RIL42" s="9"/>
      <c r="RIM42" s="9"/>
      <c r="RIN42" s="9"/>
      <c r="RIO42" s="9"/>
      <c r="RIP42" s="9"/>
      <c r="RIQ42" s="9"/>
      <c r="RIR42" s="9"/>
      <c r="RIS42" s="9"/>
      <c r="RIT42" s="9"/>
      <c r="RIU42" s="9"/>
      <c r="RIV42" s="9"/>
      <c r="RIW42" s="9"/>
      <c r="RIX42" s="9"/>
      <c r="RIY42" s="9"/>
      <c r="RIZ42" s="9"/>
      <c r="RJA42" s="9"/>
      <c r="RJB42" s="9"/>
      <c r="RJC42" s="9"/>
      <c r="RJD42" s="9"/>
      <c r="RJE42" s="9"/>
      <c r="RJF42" s="9"/>
      <c r="RJG42" s="9"/>
      <c r="RJH42" s="9"/>
      <c r="RJI42" s="9"/>
      <c r="RJJ42" s="9"/>
      <c r="RJK42" s="9"/>
      <c r="RJL42" s="9"/>
      <c r="RJM42" s="9"/>
      <c r="RJN42" s="9"/>
      <c r="RJO42" s="9"/>
      <c r="RJP42" s="9"/>
      <c r="RJQ42" s="9"/>
      <c r="RJR42" s="9"/>
      <c r="RJS42" s="9"/>
      <c r="RJT42" s="9"/>
      <c r="RJU42" s="9"/>
      <c r="RJV42" s="9"/>
      <c r="RJW42" s="9"/>
      <c r="RJX42" s="9"/>
      <c r="RJY42" s="9"/>
      <c r="RJZ42" s="9"/>
      <c r="RKA42" s="9"/>
      <c r="RKB42" s="9"/>
      <c r="RKC42" s="9"/>
      <c r="RKD42" s="9"/>
      <c r="RKE42" s="9"/>
      <c r="RKF42" s="9"/>
      <c r="RKG42" s="9"/>
      <c r="RKH42" s="9"/>
      <c r="RKI42" s="9"/>
      <c r="RKJ42" s="9"/>
      <c r="RKK42" s="9"/>
      <c r="RKL42" s="9"/>
      <c r="RKM42" s="9"/>
      <c r="RKN42" s="9"/>
      <c r="RKO42" s="9"/>
      <c r="RKP42" s="9"/>
      <c r="RKQ42" s="9"/>
      <c r="RKR42" s="9"/>
      <c r="RKS42" s="9"/>
      <c r="RKT42" s="9"/>
      <c r="RKU42" s="9"/>
      <c r="RKV42" s="9"/>
      <c r="RKW42" s="9"/>
      <c r="RKX42" s="9"/>
      <c r="RKY42" s="9"/>
      <c r="RKZ42" s="9"/>
      <c r="RLA42" s="9"/>
      <c r="RLB42" s="9"/>
      <c r="RLC42" s="9"/>
      <c r="RLD42" s="9"/>
      <c r="RLE42" s="9"/>
      <c r="RLF42" s="9"/>
      <c r="RLG42" s="9"/>
      <c r="RLH42" s="9"/>
      <c r="RLI42" s="9"/>
      <c r="RLJ42" s="9"/>
      <c r="RLK42" s="9"/>
      <c r="RLL42" s="9"/>
      <c r="RLM42" s="9"/>
      <c r="RLN42" s="9"/>
      <c r="RLO42" s="9"/>
      <c r="RLP42" s="9"/>
      <c r="RLQ42" s="9"/>
      <c r="RLR42" s="9"/>
      <c r="RLS42" s="9"/>
      <c r="RLT42" s="9"/>
      <c r="RLU42" s="9"/>
      <c r="RLV42" s="9"/>
      <c r="RLW42" s="9"/>
      <c r="RLX42" s="9"/>
      <c r="RLY42" s="9"/>
      <c r="RLZ42" s="9"/>
      <c r="RMA42" s="9"/>
      <c r="RMB42" s="9"/>
      <c r="RMC42" s="9"/>
      <c r="RMD42" s="9"/>
      <c r="RME42" s="9"/>
      <c r="RMF42" s="9"/>
      <c r="RMG42" s="9"/>
      <c r="RMH42" s="9"/>
      <c r="RMI42" s="9"/>
      <c r="RMJ42" s="9"/>
      <c r="RMK42" s="9"/>
      <c r="RML42" s="9"/>
      <c r="RMM42" s="9"/>
      <c r="RMN42" s="9"/>
      <c r="RMO42" s="9"/>
      <c r="RMP42" s="9"/>
      <c r="RMQ42" s="9"/>
      <c r="RMR42" s="9"/>
      <c r="RMS42" s="9"/>
      <c r="RMT42" s="9"/>
      <c r="RMU42" s="9"/>
      <c r="RMV42" s="9"/>
      <c r="RMW42" s="9"/>
      <c r="RMX42" s="9"/>
      <c r="RMY42" s="9"/>
      <c r="RMZ42" s="9"/>
      <c r="RNA42" s="9"/>
      <c r="RNB42" s="9"/>
      <c r="RNC42" s="9"/>
      <c r="RND42" s="9"/>
      <c r="RNE42" s="9"/>
      <c r="RNF42" s="9"/>
      <c r="RNG42" s="9"/>
      <c r="RNH42" s="9"/>
      <c r="RNI42" s="9"/>
      <c r="RNJ42" s="9"/>
      <c r="RNK42" s="9"/>
      <c r="RNL42" s="9"/>
      <c r="RNM42" s="9"/>
      <c r="RNN42" s="9"/>
      <c r="RNO42" s="9"/>
      <c r="RNP42" s="9"/>
      <c r="RNQ42" s="9"/>
      <c r="RNR42" s="9"/>
      <c r="RNS42" s="9"/>
      <c r="RNT42" s="9"/>
      <c r="RNU42" s="9"/>
      <c r="RNV42" s="9"/>
      <c r="RNW42" s="9"/>
      <c r="RNX42" s="9"/>
      <c r="RNY42" s="9"/>
      <c r="RNZ42" s="9"/>
      <c r="ROA42" s="9"/>
      <c r="ROB42" s="9"/>
      <c r="ROC42" s="9"/>
      <c r="ROD42" s="9"/>
      <c r="ROE42" s="9"/>
      <c r="ROF42" s="9"/>
      <c r="ROG42" s="9"/>
      <c r="ROH42" s="9"/>
      <c r="ROI42" s="9"/>
      <c r="ROJ42" s="9"/>
      <c r="ROK42" s="9"/>
      <c r="ROL42" s="9"/>
      <c r="ROM42" s="9"/>
      <c r="RON42" s="9"/>
      <c r="ROO42" s="9"/>
      <c r="ROP42" s="9"/>
      <c r="ROQ42" s="9"/>
      <c r="ROR42" s="9"/>
      <c r="ROS42" s="9"/>
      <c r="ROT42" s="9"/>
      <c r="ROU42" s="9"/>
      <c r="ROV42" s="9"/>
      <c r="ROW42" s="9"/>
      <c r="ROX42" s="9"/>
      <c r="ROY42" s="9"/>
      <c r="ROZ42" s="9"/>
      <c r="RPA42" s="9"/>
      <c r="RPB42" s="9"/>
      <c r="RPC42" s="9"/>
      <c r="RPD42" s="9"/>
      <c r="RPE42" s="9"/>
      <c r="RPF42" s="9"/>
      <c r="RPG42" s="9"/>
      <c r="RPH42" s="9"/>
      <c r="RPI42" s="9"/>
      <c r="RPJ42" s="9"/>
      <c r="RPK42" s="9"/>
      <c r="RPL42" s="9"/>
      <c r="RPM42" s="9"/>
      <c r="RPN42" s="9"/>
      <c r="RPO42" s="9"/>
      <c r="RPP42" s="9"/>
      <c r="RPQ42" s="9"/>
      <c r="RPR42" s="9"/>
      <c r="RPS42" s="9"/>
      <c r="RPT42" s="9"/>
      <c r="RPU42" s="9"/>
      <c r="RPV42" s="9"/>
      <c r="RPW42" s="9"/>
      <c r="RPX42" s="9"/>
      <c r="RPY42" s="9"/>
      <c r="RPZ42" s="9"/>
      <c r="RQA42" s="9"/>
      <c r="RQB42" s="9"/>
      <c r="RQC42" s="9"/>
      <c r="RQD42" s="9"/>
      <c r="RQE42" s="9"/>
      <c r="RQF42" s="9"/>
      <c r="RQG42" s="9"/>
      <c r="RQH42" s="9"/>
      <c r="RQI42" s="9"/>
      <c r="RQJ42" s="9"/>
      <c r="RQK42" s="9"/>
      <c r="RQL42" s="9"/>
      <c r="RQM42" s="9"/>
      <c r="RQN42" s="9"/>
      <c r="RQO42" s="9"/>
      <c r="RQP42" s="9"/>
      <c r="RQQ42" s="9"/>
      <c r="RQR42" s="9"/>
      <c r="RQS42" s="9"/>
      <c r="RQT42" s="9"/>
      <c r="RQU42" s="9"/>
      <c r="RQV42" s="9"/>
      <c r="RQW42" s="9"/>
      <c r="RQX42" s="9"/>
      <c r="RQY42" s="9"/>
      <c r="RQZ42" s="9"/>
      <c r="RRA42" s="9"/>
      <c r="RRB42" s="9"/>
      <c r="RRC42" s="9"/>
      <c r="RRD42" s="9"/>
      <c r="RRE42" s="9"/>
      <c r="RRF42" s="9"/>
      <c r="RRG42" s="9"/>
      <c r="RRH42" s="9"/>
      <c r="RRI42" s="9"/>
      <c r="RRJ42" s="9"/>
      <c r="RRK42" s="9"/>
      <c r="RRL42" s="9"/>
      <c r="RRM42" s="9"/>
      <c r="RRN42" s="9"/>
      <c r="RRO42" s="9"/>
      <c r="RRP42" s="9"/>
      <c r="RRQ42" s="9"/>
      <c r="RRR42" s="9"/>
      <c r="RRS42" s="9"/>
      <c r="RRT42" s="9"/>
      <c r="RRU42" s="9"/>
      <c r="RRV42" s="9"/>
      <c r="RRW42" s="9"/>
      <c r="RRX42" s="9"/>
      <c r="RRY42" s="9"/>
      <c r="RRZ42" s="9"/>
      <c r="RSA42" s="9"/>
      <c r="RSB42" s="9"/>
      <c r="RSC42" s="9"/>
      <c r="RSD42" s="9"/>
      <c r="RSE42" s="9"/>
      <c r="RSF42" s="9"/>
      <c r="RSG42" s="9"/>
      <c r="RSH42" s="9"/>
      <c r="RSI42" s="9"/>
      <c r="RSJ42" s="9"/>
      <c r="RSK42" s="9"/>
      <c r="RSL42" s="9"/>
      <c r="RSM42" s="9"/>
      <c r="RSN42" s="9"/>
      <c r="RSO42" s="9"/>
      <c r="RSP42" s="9"/>
      <c r="RSQ42" s="9"/>
      <c r="RSR42" s="9"/>
      <c r="RSS42" s="9"/>
      <c r="RST42" s="9"/>
      <c r="RSU42" s="9"/>
      <c r="RSV42" s="9"/>
      <c r="RSW42" s="9"/>
      <c r="RSX42" s="9"/>
      <c r="RSY42" s="9"/>
      <c r="RSZ42" s="9"/>
      <c r="RTA42" s="9"/>
      <c r="RTB42" s="9"/>
      <c r="RTC42" s="9"/>
      <c r="RTD42" s="9"/>
      <c r="RTE42" s="9"/>
      <c r="RTF42" s="9"/>
      <c r="RTG42" s="9"/>
      <c r="RTH42" s="9"/>
      <c r="RTI42" s="9"/>
      <c r="RTJ42" s="9"/>
      <c r="RTK42" s="9"/>
      <c r="RTL42" s="9"/>
      <c r="RTM42" s="9"/>
      <c r="RTN42" s="9"/>
      <c r="RTO42" s="9"/>
      <c r="RTP42" s="9"/>
      <c r="RTQ42" s="9"/>
      <c r="RTR42" s="9"/>
      <c r="RTS42" s="9"/>
      <c r="RTT42" s="9"/>
      <c r="RTU42" s="9"/>
      <c r="RTV42" s="9"/>
      <c r="RTW42" s="9"/>
      <c r="RTX42" s="9"/>
      <c r="RTY42" s="9"/>
      <c r="RTZ42" s="9"/>
      <c r="RUA42" s="9"/>
      <c r="RUB42" s="9"/>
      <c r="RUC42" s="9"/>
      <c r="RUD42" s="9"/>
      <c r="RUE42" s="9"/>
      <c r="RUF42" s="9"/>
      <c r="RUG42" s="9"/>
      <c r="RUH42" s="9"/>
      <c r="RUI42" s="9"/>
      <c r="RUJ42" s="9"/>
      <c r="RUK42" s="9"/>
      <c r="RUL42" s="9"/>
      <c r="RUM42" s="9"/>
      <c r="RUN42" s="9"/>
      <c r="RUO42" s="9"/>
      <c r="RUP42" s="9"/>
      <c r="RUQ42" s="9"/>
      <c r="RUR42" s="9"/>
      <c r="RUS42" s="9"/>
      <c r="RUT42" s="9"/>
      <c r="RUU42" s="9"/>
      <c r="RUV42" s="9"/>
      <c r="RUW42" s="9"/>
      <c r="RUX42" s="9"/>
      <c r="RUY42" s="9"/>
      <c r="RUZ42" s="9"/>
      <c r="RVA42" s="9"/>
      <c r="RVB42" s="9"/>
      <c r="RVC42" s="9"/>
      <c r="RVD42" s="9"/>
      <c r="RVE42" s="9"/>
      <c r="RVF42" s="9"/>
      <c r="RVG42" s="9"/>
      <c r="RVH42" s="9"/>
      <c r="RVI42" s="9"/>
      <c r="RVJ42" s="9"/>
      <c r="RVK42" s="9"/>
      <c r="RVL42" s="9"/>
      <c r="RVM42" s="9"/>
      <c r="RVN42" s="9"/>
      <c r="RVO42" s="9"/>
      <c r="RVP42" s="9"/>
      <c r="RVQ42" s="9"/>
      <c r="RVR42" s="9"/>
      <c r="RVS42" s="9"/>
      <c r="RVT42" s="9"/>
      <c r="RVU42" s="9"/>
      <c r="RVV42" s="9"/>
      <c r="RVW42" s="9"/>
      <c r="RVX42" s="9"/>
      <c r="RVY42" s="9"/>
      <c r="RVZ42" s="9"/>
      <c r="RWA42" s="9"/>
      <c r="RWB42" s="9"/>
      <c r="RWC42" s="9"/>
      <c r="RWD42" s="9"/>
      <c r="RWE42" s="9"/>
      <c r="RWF42" s="9"/>
      <c r="RWG42" s="9"/>
      <c r="RWH42" s="9"/>
      <c r="RWI42" s="9"/>
      <c r="RWJ42" s="9"/>
      <c r="RWK42" s="9"/>
      <c r="RWL42" s="9"/>
      <c r="RWM42" s="9"/>
      <c r="RWN42" s="9"/>
      <c r="RWO42" s="9"/>
      <c r="RWP42" s="9"/>
      <c r="RWQ42" s="9"/>
      <c r="RWR42" s="9"/>
      <c r="RWS42" s="9"/>
      <c r="RWT42" s="9"/>
      <c r="RWU42" s="9"/>
      <c r="RWV42" s="9"/>
      <c r="RWW42" s="9"/>
      <c r="RWX42" s="9"/>
      <c r="RWY42" s="9"/>
      <c r="RWZ42" s="9"/>
      <c r="RXA42" s="9"/>
      <c r="RXB42" s="9"/>
      <c r="RXC42" s="9"/>
      <c r="RXD42" s="9"/>
      <c r="RXE42" s="9"/>
      <c r="RXF42" s="9"/>
      <c r="RXG42" s="9"/>
      <c r="RXH42" s="9"/>
      <c r="RXI42" s="9"/>
      <c r="RXJ42" s="9"/>
      <c r="RXK42" s="9"/>
      <c r="RXL42" s="9"/>
      <c r="RXM42" s="9"/>
      <c r="RXN42" s="9"/>
      <c r="RXO42" s="9"/>
      <c r="RXP42" s="9"/>
      <c r="RXQ42" s="9"/>
      <c r="RXR42" s="9"/>
      <c r="RXS42" s="9"/>
      <c r="RXT42" s="9"/>
      <c r="RXU42" s="9"/>
      <c r="RXV42" s="9"/>
      <c r="RXW42" s="9"/>
      <c r="RXX42" s="9"/>
      <c r="RXY42" s="9"/>
      <c r="RXZ42" s="9"/>
      <c r="RYA42" s="9"/>
      <c r="RYB42" s="9"/>
      <c r="RYC42" s="9"/>
      <c r="RYD42" s="9"/>
      <c r="RYE42" s="9"/>
      <c r="RYF42" s="9"/>
      <c r="RYG42" s="9"/>
      <c r="RYH42" s="9"/>
      <c r="RYI42" s="9"/>
      <c r="RYJ42" s="9"/>
      <c r="RYK42" s="9"/>
      <c r="RYL42" s="9"/>
      <c r="RYM42" s="9"/>
      <c r="RYN42" s="9"/>
      <c r="RYO42" s="9"/>
      <c r="RYP42" s="9"/>
      <c r="RYQ42" s="9"/>
      <c r="RYR42" s="9"/>
      <c r="RYS42" s="9"/>
      <c r="RYT42" s="9"/>
      <c r="RYU42" s="9"/>
      <c r="RYV42" s="9"/>
      <c r="RYW42" s="9"/>
      <c r="RYX42" s="9"/>
      <c r="RYY42" s="9"/>
      <c r="RYZ42" s="9"/>
      <c r="RZA42" s="9"/>
      <c r="RZB42" s="9"/>
      <c r="RZC42" s="9"/>
      <c r="RZD42" s="9"/>
      <c r="RZE42" s="9"/>
      <c r="RZF42" s="9"/>
      <c r="RZG42" s="9"/>
      <c r="RZH42" s="9"/>
      <c r="RZI42" s="9"/>
      <c r="RZJ42" s="9"/>
      <c r="RZK42" s="9"/>
      <c r="RZL42" s="9"/>
      <c r="RZM42" s="9"/>
      <c r="RZN42" s="9"/>
      <c r="RZO42" s="9"/>
      <c r="RZP42" s="9"/>
      <c r="RZQ42" s="9"/>
      <c r="RZR42" s="9"/>
      <c r="RZS42" s="9"/>
      <c r="RZT42" s="9"/>
      <c r="RZU42" s="9"/>
      <c r="RZV42" s="9"/>
      <c r="RZW42" s="9"/>
      <c r="RZX42" s="9"/>
      <c r="RZY42" s="9"/>
      <c r="RZZ42" s="9"/>
      <c r="SAA42" s="9"/>
      <c r="SAB42" s="9"/>
      <c r="SAC42" s="9"/>
      <c r="SAD42" s="9"/>
      <c r="SAE42" s="9"/>
      <c r="SAF42" s="9"/>
      <c r="SAG42" s="9"/>
      <c r="SAH42" s="9"/>
      <c r="SAI42" s="9"/>
      <c r="SAJ42" s="9"/>
      <c r="SAK42" s="9"/>
      <c r="SAL42" s="9"/>
      <c r="SAM42" s="9"/>
      <c r="SAN42" s="9"/>
      <c r="SAO42" s="9"/>
      <c r="SAP42" s="9"/>
      <c r="SAQ42" s="9"/>
      <c r="SAR42" s="9"/>
      <c r="SAS42" s="9"/>
      <c r="SAT42" s="9"/>
      <c r="SAU42" s="9"/>
      <c r="SAV42" s="9"/>
      <c r="SAW42" s="9"/>
      <c r="SAX42" s="9"/>
      <c r="SAY42" s="9"/>
      <c r="SAZ42" s="9"/>
      <c r="SBA42" s="9"/>
      <c r="SBB42" s="9"/>
      <c r="SBC42" s="9"/>
      <c r="SBD42" s="9"/>
      <c r="SBE42" s="9"/>
      <c r="SBF42" s="9"/>
      <c r="SBG42" s="9"/>
      <c r="SBH42" s="9"/>
      <c r="SBI42" s="9"/>
      <c r="SBJ42" s="9"/>
      <c r="SBK42" s="9"/>
      <c r="SBL42" s="9"/>
      <c r="SBM42" s="9"/>
      <c r="SBN42" s="9"/>
      <c r="SBO42" s="9"/>
      <c r="SBP42" s="9"/>
      <c r="SBQ42" s="9"/>
      <c r="SBR42" s="9"/>
      <c r="SBS42" s="9"/>
      <c r="SBT42" s="9"/>
      <c r="SBU42" s="9"/>
      <c r="SBV42" s="9"/>
      <c r="SBW42" s="9"/>
      <c r="SBX42" s="9"/>
      <c r="SBY42" s="9"/>
      <c r="SBZ42" s="9"/>
      <c r="SCA42" s="9"/>
      <c r="SCB42" s="9"/>
      <c r="SCC42" s="9"/>
      <c r="SCD42" s="9"/>
      <c r="SCE42" s="9"/>
      <c r="SCF42" s="9"/>
      <c r="SCG42" s="9"/>
      <c r="SCH42" s="9"/>
      <c r="SCI42" s="9"/>
      <c r="SCJ42" s="9"/>
      <c r="SCK42" s="9"/>
      <c r="SCL42" s="9"/>
      <c r="SCM42" s="9"/>
      <c r="SCN42" s="9"/>
      <c r="SCO42" s="9"/>
      <c r="SCP42" s="9"/>
      <c r="SCQ42" s="9"/>
      <c r="SCR42" s="9"/>
      <c r="SCS42" s="9"/>
      <c r="SCT42" s="9"/>
      <c r="SCU42" s="9"/>
      <c r="SCV42" s="9"/>
      <c r="SCW42" s="9"/>
      <c r="SCX42" s="9"/>
      <c r="SCY42" s="9"/>
      <c r="SCZ42" s="9"/>
      <c r="SDA42" s="9"/>
      <c r="SDB42" s="9"/>
      <c r="SDC42" s="9"/>
      <c r="SDD42" s="9"/>
      <c r="SDE42" s="9"/>
      <c r="SDF42" s="9"/>
      <c r="SDG42" s="9"/>
      <c r="SDH42" s="9"/>
      <c r="SDI42" s="9"/>
      <c r="SDJ42" s="9"/>
      <c r="SDK42" s="9"/>
      <c r="SDL42" s="9"/>
      <c r="SDM42" s="9"/>
      <c r="SDN42" s="9"/>
      <c r="SDO42" s="9"/>
      <c r="SDP42" s="9"/>
      <c r="SDQ42" s="9"/>
      <c r="SDR42" s="9"/>
      <c r="SDS42" s="9"/>
      <c r="SDT42" s="9"/>
      <c r="SDU42" s="9"/>
      <c r="SDV42" s="9"/>
      <c r="SDW42" s="9"/>
      <c r="SDX42" s="9"/>
      <c r="SDY42" s="9"/>
      <c r="SDZ42" s="9"/>
      <c r="SEA42" s="9"/>
      <c r="SEB42" s="9"/>
      <c r="SEC42" s="9"/>
      <c r="SED42" s="9"/>
      <c r="SEE42" s="9"/>
      <c r="SEF42" s="9"/>
      <c r="SEG42" s="9"/>
      <c r="SEH42" s="9"/>
      <c r="SEI42" s="9"/>
      <c r="SEJ42" s="9"/>
      <c r="SEK42" s="9"/>
      <c r="SEL42" s="9"/>
      <c r="SEM42" s="9"/>
      <c r="SEN42" s="9"/>
      <c r="SEO42" s="9"/>
      <c r="SEP42" s="9"/>
      <c r="SEQ42" s="9"/>
      <c r="SER42" s="9"/>
      <c r="SES42" s="9"/>
      <c r="SET42" s="9"/>
      <c r="SEU42" s="9"/>
      <c r="SEV42" s="9"/>
      <c r="SEW42" s="9"/>
      <c r="SEX42" s="9"/>
      <c r="SEY42" s="9"/>
      <c r="SEZ42" s="9"/>
      <c r="SFA42" s="9"/>
      <c r="SFB42" s="9"/>
      <c r="SFC42" s="9"/>
      <c r="SFD42" s="9"/>
      <c r="SFE42" s="9"/>
      <c r="SFF42" s="9"/>
      <c r="SFG42" s="9"/>
      <c r="SFH42" s="9"/>
      <c r="SFI42" s="9"/>
      <c r="SFJ42" s="9"/>
      <c r="SFK42" s="9"/>
      <c r="SFL42" s="9"/>
      <c r="SFM42" s="9"/>
      <c r="SFN42" s="9"/>
      <c r="SFO42" s="9"/>
      <c r="SFP42" s="9"/>
      <c r="SFQ42" s="9"/>
      <c r="SFR42" s="9"/>
      <c r="SFS42" s="9"/>
      <c r="SFT42" s="9"/>
      <c r="SFU42" s="9"/>
      <c r="SFV42" s="9"/>
      <c r="SFW42" s="9"/>
      <c r="SFX42" s="9"/>
      <c r="SFY42" s="9"/>
      <c r="SFZ42" s="9"/>
      <c r="SGA42" s="9"/>
      <c r="SGB42" s="9"/>
      <c r="SGC42" s="9"/>
      <c r="SGD42" s="9"/>
      <c r="SGE42" s="9"/>
      <c r="SGF42" s="9"/>
      <c r="SGG42" s="9"/>
      <c r="SGH42" s="9"/>
      <c r="SGI42" s="9"/>
      <c r="SGJ42" s="9"/>
      <c r="SGK42" s="9"/>
      <c r="SGL42" s="9"/>
      <c r="SGM42" s="9"/>
      <c r="SGN42" s="9"/>
      <c r="SGO42" s="9"/>
      <c r="SGP42" s="9"/>
      <c r="SGQ42" s="9"/>
      <c r="SGR42" s="9"/>
      <c r="SGS42" s="9"/>
      <c r="SGT42" s="9"/>
      <c r="SGU42" s="9"/>
      <c r="SGV42" s="9"/>
      <c r="SGW42" s="9"/>
      <c r="SGX42" s="9"/>
      <c r="SGY42" s="9"/>
      <c r="SGZ42" s="9"/>
      <c r="SHA42" s="9"/>
      <c r="SHB42" s="9"/>
      <c r="SHC42" s="9"/>
      <c r="SHD42" s="9"/>
      <c r="SHE42" s="9"/>
      <c r="SHF42" s="9"/>
      <c r="SHG42" s="9"/>
      <c r="SHH42" s="9"/>
      <c r="SHI42" s="9"/>
      <c r="SHJ42" s="9"/>
      <c r="SHK42" s="9"/>
      <c r="SHL42" s="9"/>
      <c r="SHM42" s="9"/>
      <c r="SHN42" s="9"/>
      <c r="SHO42" s="9"/>
      <c r="SHP42" s="9"/>
      <c r="SHQ42" s="9"/>
      <c r="SHR42" s="9"/>
      <c r="SHS42" s="9"/>
      <c r="SHT42" s="9"/>
      <c r="SHU42" s="9"/>
      <c r="SHV42" s="9"/>
      <c r="SHW42" s="9"/>
      <c r="SHX42" s="9"/>
      <c r="SHY42" s="9"/>
      <c r="SHZ42" s="9"/>
      <c r="SIA42" s="9"/>
      <c r="SIB42" s="9"/>
      <c r="SIC42" s="9"/>
      <c r="SID42" s="9"/>
      <c r="SIE42" s="9"/>
      <c r="SIF42" s="9"/>
      <c r="SIG42" s="9"/>
      <c r="SIH42" s="9"/>
      <c r="SII42" s="9"/>
      <c r="SIJ42" s="9"/>
      <c r="SIK42" s="9"/>
      <c r="SIL42" s="9"/>
      <c r="SIM42" s="9"/>
      <c r="SIN42" s="9"/>
      <c r="SIO42" s="9"/>
      <c r="SIP42" s="9"/>
      <c r="SIQ42" s="9"/>
      <c r="SIR42" s="9"/>
      <c r="SIS42" s="9"/>
      <c r="SIT42" s="9"/>
      <c r="SIU42" s="9"/>
      <c r="SIV42" s="9"/>
      <c r="SIW42" s="9"/>
      <c r="SIX42" s="9"/>
      <c r="SIY42" s="9"/>
      <c r="SIZ42" s="9"/>
      <c r="SJA42" s="9"/>
      <c r="SJB42" s="9"/>
      <c r="SJC42" s="9"/>
      <c r="SJD42" s="9"/>
      <c r="SJE42" s="9"/>
      <c r="SJF42" s="9"/>
      <c r="SJG42" s="9"/>
      <c r="SJH42" s="9"/>
      <c r="SJI42" s="9"/>
      <c r="SJJ42" s="9"/>
      <c r="SJK42" s="9"/>
      <c r="SJL42" s="9"/>
      <c r="SJM42" s="9"/>
      <c r="SJN42" s="9"/>
      <c r="SJO42" s="9"/>
      <c r="SJP42" s="9"/>
      <c r="SJQ42" s="9"/>
      <c r="SJR42" s="9"/>
      <c r="SJS42" s="9"/>
      <c r="SJT42" s="9"/>
      <c r="SJU42" s="9"/>
      <c r="SJV42" s="9"/>
      <c r="SJW42" s="9"/>
      <c r="SJX42" s="9"/>
      <c r="SJY42" s="9"/>
      <c r="SJZ42" s="9"/>
      <c r="SKA42" s="9"/>
      <c r="SKB42" s="9"/>
      <c r="SKC42" s="9"/>
      <c r="SKD42" s="9"/>
      <c r="SKE42" s="9"/>
      <c r="SKF42" s="9"/>
      <c r="SKG42" s="9"/>
      <c r="SKH42" s="9"/>
      <c r="SKI42" s="9"/>
      <c r="SKJ42" s="9"/>
      <c r="SKK42" s="9"/>
      <c r="SKL42" s="9"/>
      <c r="SKM42" s="9"/>
      <c r="SKN42" s="9"/>
      <c r="SKO42" s="9"/>
      <c r="SKP42" s="9"/>
      <c r="SKQ42" s="9"/>
      <c r="SKR42" s="9"/>
      <c r="SKS42" s="9"/>
      <c r="SKT42" s="9"/>
      <c r="SKU42" s="9"/>
      <c r="SKV42" s="9"/>
      <c r="SKW42" s="9"/>
      <c r="SKX42" s="9"/>
      <c r="SKY42" s="9"/>
      <c r="SKZ42" s="9"/>
      <c r="SLA42" s="9"/>
      <c r="SLB42" s="9"/>
      <c r="SLC42" s="9"/>
      <c r="SLD42" s="9"/>
      <c r="SLE42" s="9"/>
      <c r="SLF42" s="9"/>
      <c r="SLG42" s="9"/>
      <c r="SLH42" s="9"/>
      <c r="SLI42" s="9"/>
      <c r="SLJ42" s="9"/>
      <c r="SLK42" s="9"/>
      <c r="SLL42" s="9"/>
      <c r="SLM42" s="9"/>
      <c r="SLN42" s="9"/>
      <c r="SLO42" s="9"/>
      <c r="SLP42" s="9"/>
      <c r="SLQ42" s="9"/>
      <c r="SLR42" s="9"/>
      <c r="SLS42" s="9"/>
      <c r="SLT42" s="9"/>
      <c r="SLU42" s="9"/>
      <c r="SLV42" s="9"/>
      <c r="SLW42" s="9"/>
      <c r="SLX42" s="9"/>
      <c r="SLY42" s="9"/>
      <c r="SLZ42" s="9"/>
      <c r="SMA42" s="9"/>
      <c r="SMB42" s="9"/>
      <c r="SMC42" s="9"/>
      <c r="SMD42" s="9"/>
      <c r="SME42" s="9"/>
      <c r="SMF42" s="9"/>
      <c r="SMG42" s="9"/>
      <c r="SMH42" s="9"/>
      <c r="SMI42" s="9"/>
      <c r="SMJ42" s="9"/>
      <c r="SMK42" s="9"/>
      <c r="SML42" s="9"/>
      <c r="SMM42" s="9"/>
      <c r="SMN42" s="9"/>
      <c r="SMO42" s="9"/>
      <c r="SMP42" s="9"/>
      <c r="SMQ42" s="9"/>
      <c r="SMR42" s="9"/>
      <c r="SMS42" s="9"/>
      <c r="SMT42" s="9"/>
      <c r="SMU42" s="9"/>
      <c r="SMV42" s="9"/>
      <c r="SMW42" s="9"/>
      <c r="SMX42" s="9"/>
      <c r="SMY42" s="9"/>
      <c r="SMZ42" s="9"/>
      <c r="SNA42" s="9"/>
      <c r="SNB42" s="9"/>
      <c r="SNC42" s="9"/>
      <c r="SND42" s="9"/>
      <c r="SNE42" s="9"/>
      <c r="SNF42" s="9"/>
      <c r="SNG42" s="9"/>
      <c r="SNH42" s="9"/>
      <c r="SNI42" s="9"/>
      <c r="SNJ42" s="9"/>
      <c r="SNK42" s="9"/>
      <c r="SNL42" s="9"/>
      <c r="SNM42" s="9"/>
      <c r="SNN42" s="9"/>
      <c r="SNO42" s="9"/>
      <c r="SNP42" s="9"/>
      <c r="SNQ42" s="9"/>
      <c r="SNR42" s="9"/>
      <c r="SNS42" s="9"/>
      <c r="SNT42" s="9"/>
      <c r="SNU42" s="9"/>
      <c r="SNV42" s="9"/>
      <c r="SNW42" s="9"/>
      <c r="SNX42" s="9"/>
      <c r="SNY42" s="9"/>
      <c r="SNZ42" s="9"/>
      <c r="SOA42" s="9"/>
      <c r="SOB42" s="9"/>
      <c r="SOC42" s="9"/>
      <c r="SOD42" s="9"/>
      <c r="SOE42" s="9"/>
      <c r="SOF42" s="9"/>
      <c r="SOG42" s="9"/>
      <c r="SOH42" s="9"/>
      <c r="SOI42" s="9"/>
      <c r="SOJ42" s="9"/>
      <c r="SOK42" s="9"/>
      <c r="SOL42" s="9"/>
      <c r="SOM42" s="9"/>
      <c r="SON42" s="9"/>
      <c r="SOO42" s="9"/>
      <c r="SOP42" s="9"/>
      <c r="SOQ42" s="9"/>
      <c r="SOR42" s="9"/>
      <c r="SOS42" s="9"/>
      <c r="SOT42" s="9"/>
      <c r="SOU42" s="9"/>
      <c r="SOV42" s="9"/>
      <c r="SOW42" s="9"/>
      <c r="SOX42" s="9"/>
      <c r="SOY42" s="9"/>
      <c r="SOZ42" s="9"/>
      <c r="SPA42" s="9"/>
      <c r="SPB42" s="9"/>
      <c r="SPC42" s="9"/>
      <c r="SPD42" s="9"/>
      <c r="SPE42" s="9"/>
      <c r="SPF42" s="9"/>
      <c r="SPG42" s="9"/>
      <c r="SPH42" s="9"/>
      <c r="SPI42" s="9"/>
      <c r="SPJ42" s="9"/>
      <c r="SPK42" s="9"/>
      <c r="SPL42" s="9"/>
      <c r="SPM42" s="9"/>
      <c r="SPN42" s="9"/>
      <c r="SPO42" s="9"/>
      <c r="SPP42" s="9"/>
      <c r="SPQ42" s="9"/>
      <c r="SPR42" s="9"/>
      <c r="SPS42" s="9"/>
      <c r="SPT42" s="9"/>
      <c r="SPU42" s="9"/>
      <c r="SPV42" s="9"/>
      <c r="SPW42" s="9"/>
      <c r="SPX42" s="9"/>
      <c r="SPY42" s="9"/>
      <c r="SPZ42" s="9"/>
      <c r="SQA42" s="9"/>
      <c r="SQB42" s="9"/>
      <c r="SQC42" s="9"/>
      <c r="SQD42" s="9"/>
      <c r="SQE42" s="9"/>
      <c r="SQF42" s="9"/>
      <c r="SQG42" s="9"/>
      <c r="SQH42" s="9"/>
      <c r="SQI42" s="9"/>
      <c r="SQJ42" s="9"/>
      <c r="SQK42" s="9"/>
      <c r="SQL42" s="9"/>
      <c r="SQM42" s="9"/>
      <c r="SQN42" s="9"/>
      <c r="SQO42" s="9"/>
      <c r="SQP42" s="9"/>
      <c r="SQQ42" s="9"/>
      <c r="SQR42" s="9"/>
      <c r="SQS42" s="9"/>
      <c r="SQT42" s="9"/>
      <c r="SQU42" s="9"/>
      <c r="SQV42" s="9"/>
      <c r="SQW42" s="9"/>
      <c r="SQX42" s="9"/>
      <c r="SQY42" s="9"/>
      <c r="SQZ42" s="9"/>
      <c r="SRA42" s="9"/>
      <c r="SRB42" s="9"/>
      <c r="SRC42" s="9"/>
      <c r="SRD42" s="9"/>
      <c r="SRE42" s="9"/>
      <c r="SRF42" s="9"/>
      <c r="SRG42" s="9"/>
      <c r="SRH42" s="9"/>
      <c r="SRI42" s="9"/>
      <c r="SRJ42" s="9"/>
      <c r="SRK42" s="9"/>
      <c r="SRL42" s="9"/>
      <c r="SRM42" s="9"/>
      <c r="SRN42" s="9"/>
      <c r="SRO42" s="9"/>
      <c r="SRP42" s="9"/>
      <c r="SRQ42" s="9"/>
      <c r="SRR42" s="9"/>
      <c r="SRS42" s="9"/>
      <c r="SRT42" s="9"/>
      <c r="SRU42" s="9"/>
      <c r="SRV42" s="9"/>
      <c r="SRW42" s="9"/>
      <c r="SRX42" s="9"/>
      <c r="SRY42" s="9"/>
      <c r="SRZ42" s="9"/>
      <c r="SSA42" s="9"/>
      <c r="SSB42" s="9"/>
      <c r="SSC42" s="9"/>
      <c r="SSD42" s="9"/>
      <c r="SSE42" s="9"/>
      <c r="SSF42" s="9"/>
      <c r="SSG42" s="9"/>
      <c r="SSH42" s="9"/>
      <c r="SSI42" s="9"/>
      <c r="SSJ42" s="9"/>
      <c r="SSK42" s="9"/>
      <c r="SSL42" s="9"/>
      <c r="SSM42" s="9"/>
      <c r="SSN42" s="9"/>
      <c r="SSO42" s="9"/>
      <c r="SSP42" s="9"/>
      <c r="SSQ42" s="9"/>
      <c r="SSR42" s="9"/>
      <c r="SSS42" s="9"/>
      <c r="SST42" s="9"/>
      <c r="SSU42" s="9"/>
      <c r="SSV42" s="9"/>
      <c r="SSW42" s="9"/>
      <c r="SSX42" s="9"/>
      <c r="SSY42" s="9"/>
      <c r="SSZ42" s="9"/>
      <c r="STA42" s="9"/>
      <c r="STB42" s="9"/>
      <c r="STC42" s="9"/>
      <c r="STD42" s="9"/>
      <c r="STE42" s="9"/>
      <c r="STF42" s="9"/>
      <c r="STG42" s="9"/>
      <c r="STH42" s="9"/>
      <c r="STI42" s="9"/>
      <c r="STJ42" s="9"/>
      <c r="STK42" s="9"/>
      <c r="STL42" s="9"/>
      <c r="STM42" s="9"/>
      <c r="STN42" s="9"/>
      <c r="STO42" s="9"/>
      <c r="STP42" s="9"/>
      <c r="STQ42" s="9"/>
      <c r="STR42" s="9"/>
      <c r="STS42" s="9"/>
      <c r="STT42" s="9"/>
      <c r="STU42" s="9"/>
      <c r="STV42" s="9"/>
      <c r="STW42" s="9"/>
      <c r="STX42" s="9"/>
      <c r="STY42" s="9"/>
      <c r="STZ42" s="9"/>
      <c r="SUA42" s="9"/>
      <c r="SUB42" s="9"/>
      <c r="SUC42" s="9"/>
      <c r="SUD42" s="9"/>
      <c r="SUE42" s="9"/>
      <c r="SUF42" s="9"/>
      <c r="SUG42" s="9"/>
      <c r="SUH42" s="9"/>
      <c r="SUI42" s="9"/>
      <c r="SUJ42" s="9"/>
      <c r="SUK42" s="9"/>
      <c r="SUL42" s="9"/>
      <c r="SUM42" s="9"/>
      <c r="SUN42" s="9"/>
      <c r="SUO42" s="9"/>
      <c r="SUP42" s="9"/>
      <c r="SUQ42" s="9"/>
      <c r="SUR42" s="9"/>
      <c r="SUS42" s="9"/>
      <c r="SUT42" s="9"/>
      <c r="SUU42" s="9"/>
      <c r="SUV42" s="9"/>
      <c r="SUW42" s="9"/>
      <c r="SUX42" s="9"/>
      <c r="SUY42" s="9"/>
      <c r="SUZ42" s="9"/>
      <c r="SVA42" s="9"/>
      <c r="SVB42" s="9"/>
      <c r="SVC42" s="9"/>
      <c r="SVD42" s="9"/>
      <c r="SVE42" s="9"/>
      <c r="SVF42" s="9"/>
      <c r="SVG42" s="9"/>
      <c r="SVH42" s="9"/>
      <c r="SVI42" s="9"/>
      <c r="SVJ42" s="9"/>
      <c r="SVK42" s="9"/>
      <c r="SVL42" s="9"/>
      <c r="SVM42" s="9"/>
      <c r="SVN42" s="9"/>
      <c r="SVO42" s="9"/>
      <c r="SVP42" s="9"/>
      <c r="SVQ42" s="9"/>
      <c r="SVR42" s="9"/>
      <c r="SVS42" s="9"/>
      <c r="SVT42" s="9"/>
      <c r="SVU42" s="9"/>
      <c r="SVV42" s="9"/>
      <c r="SVW42" s="9"/>
      <c r="SVX42" s="9"/>
      <c r="SVY42" s="9"/>
      <c r="SVZ42" s="9"/>
      <c r="SWA42" s="9"/>
      <c r="SWB42" s="9"/>
      <c r="SWC42" s="9"/>
      <c r="SWD42" s="9"/>
      <c r="SWE42" s="9"/>
      <c r="SWF42" s="9"/>
      <c r="SWG42" s="9"/>
      <c r="SWH42" s="9"/>
      <c r="SWI42" s="9"/>
      <c r="SWJ42" s="9"/>
      <c r="SWK42" s="9"/>
      <c r="SWL42" s="9"/>
      <c r="SWM42" s="9"/>
      <c r="SWN42" s="9"/>
      <c r="SWO42" s="9"/>
      <c r="SWP42" s="9"/>
      <c r="SWQ42" s="9"/>
      <c r="SWR42" s="9"/>
      <c r="SWS42" s="9"/>
      <c r="SWT42" s="9"/>
      <c r="SWU42" s="9"/>
      <c r="SWV42" s="9"/>
      <c r="SWW42" s="9"/>
      <c r="SWX42" s="9"/>
      <c r="SWY42" s="9"/>
      <c r="SWZ42" s="9"/>
      <c r="SXA42" s="9"/>
      <c r="SXB42" s="9"/>
      <c r="SXC42" s="9"/>
      <c r="SXD42" s="9"/>
      <c r="SXE42" s="9"/>
      <c r="SXF42" s="9"/>
      <c r="SXG42" s="9"/>
      <c r="SXH42" s="9"/>
      <c r="SXI42" s="9"/>
      <c r="SXJ42" s="9"/>
      <c r="SXK42" s="9"/>
      <c r="SXL42" s="9"/>
      <c r="SXM42" s="9"/>
      <c r="SXN42" s="9"/>
      <c r="SXO42" s="9"/>
      <c r="SXP42" s="9"/>
      <c r="SXQ42" s="9"/>
      <c r="SXR42" s="9"/>
      <c r="SXS42" s="9"/>
      <c r="SXT42" s="9"/>
      <c r="SXU42" s="9"/>
      <c r="SXV42" s="9"/>
      <c r="SXW42" s="9"/>
      <c r="SXX42" s="9"/>
      <c r="SXY42" s="9"/>
      <c r="SXZ42" s="9"/>
      <c r="SYA42" s="9"/>
      <c r="SYB42" s="9"/>
      <c r="SYC42" s="9"/>
      <c r="SYD42" s="9"/>
      <c r="SYE42" s="9"/>
      <c r="SYF42" s="9"/>
      <c r="SYG42" s="9"/>
      <c r="SYH42" s="9"/>
      <c r="SYI42" s="9"/>
      <c r="SYJ42" s="9"/>
      <c r="SYK42" s="9"/>
      <c r="SYL42" s="9"/>
      <c r="SYM42" s="9"/>
      <c r="SYN42" s="9"/>
      <c r="SYO42" s="9"/>
      <c r="SYP42" s="9"/>
      <c r="SYQ42" s="9"/>
      <c r="SYR42" s="9"/>
      <c r="SYS42" s="9"/>
      <c r="SYT42" s="9"/>
      <c r="SYU42" s="9"/>
      <c r="SYV42" s="9"/>
      <c r="SYW42" s="9"/>
      <c r="SYX42" s="9"/>
      <c r="SYY42" s="9"/>
      <c r="SYZ42" s="9"/>
      <c r="SZA42" s="9"/>
      <c r="SZB42" s="9"/>
      <c r="SZC42" s="9"/>
      <c r="SZD42" s="9"/>
      <c r="SZE42" s="9"/>
      <c r="SZF42" s="9"/>
      <c r="SZG42" s="9"/>
      <c r="SZH42" s="9"/>
      <c r="SZI42" s="9"/>
      <c r="SZJ42" s="9"/>
      <c r="SZK42" s="9"/>
      <c r="SZL42" s="9"/>
      <c r="SZM42" s="9"/>
      <c r="SZN42" s="9"/>
      <c r="SZO42" s="9"/>
      <c r="SZP42" s="9"/>
      <c r="SZQ42" s="9"/>
      <c r="SZR42" s="9"/>
      <c r="SZS42" s="9"/>
      <c r="SZT42" s="9"/>
      <c r="SZU42" s="9"/>
      <c r="SZV42" s="9"/>
      <c r="SZW42" s="9"/>
      <c r="SZX42" s="9"/>
      <c r="SZY42" s="9"/>
      <c r="SZZ42" s="9"/>
      <c r="TAA42" s="9"/>
      <c r="TAB42" s="9"/>
      <c r="TAC42" s="9"/>
      <c r="TAD42" s="9"/>
      <c r="TAE42" s="9"/>
      <c r="TAF42" s="9"/>
      <c r="TAG42" s="9"/>
      <c r="TAH42" s="9"/>
      <c r="TAI42" s="9"/>
      <c r="TAJ42" s="9"/>
      <c r="TAK42" s="9"/>
      <c r="TAL42" s="9"/>
      <c r="TAM42" s="9"/>
      <c r="TAN42" s="9"/>
      <c r="TAO42" s="9"/>
      <c r="TAP42" s="9"/>
      <c r="TAQ42" s="9"/>
      <c r="TAR42" s="9"/>
      <c r="TAS42" s="9"/>
      <c r="TAT42" s="9"/>
      <c r="TAU42" s="9"/>
      <c r="TAV42" s="9"/>
      <c r="TAW42" s="9"/>
      <c r="TAX42" s="9"/>
      <c r="TAY42" s="9"/>
      <c r="TAZ42" s="9"/>
      <c r="TBA42" s="9"/>
      <c r="TBB42" s="9"/>
      <c r="TBC42" s="9"/>
      <c r="TBD42" s="9"/>
      <c r="TBE42" s="9"/>
      <c r="TBF42" s="9"/>
      <c r="TBG42" s="9"/>
      <c r="TBH42" s="9"/>
      <c r="TBI42" s="9"/>
      <c r="TBJ42" s="9"/>
      <c r="TBK42" s="9"/>
      <c r="TBL42" s="9"/>
      <c r="TBM42" s="9"/>
      <c r="TBN42" s="9"/>
      <c r="TBO42" s="9"/>
      <c r="TBP42" s="9"/>
      <c r="TBQ42" s="9"/>
      <c r="TBR42" s="9"/>
      <c r="TBS42" s="9"/>
      <c r="TBT42" s="9"/>
      <c r="TBU42" s="9"/>
      <c r="TBV42" s="9"/>
      <c r="TBW42" s="9"/>
      <c r="TBX42" s="9"/>
      <c r="TBY42" s="9"/>
      <c r="TBZ42" s="9"/>
      <c r="TCA42" s="9"/>
      <c r="TCB42" s="9"/>
      <c r="TCC42" s="9"/>
      <c r="TCD42" s="9"/>
      <c r="TCE42" s="9"/>
      <c r="TCF42" s="9"/>
      <c r="TCG42" s="9"/>
      <c r="TCH42" s="9"/>
      <c r="TCI42" s="9"/>
      <c r="TCJ42" s="9"/>
      <c r="TCK42" s="9"/>
      <c r="TCL42" s="9"/>
      <c r="TCM42" s="9"/>
      <c r="TCN42" s="9"/>
      <c r="TCO42" s="9"/>
      <c r="TCP42" s="9"/>
      <c r="TCQ42" s="9"/>
      <c r="TCR42" s="9"/>
      <c r="TCS42" s="9"/>
      <c r="TCT42" s="9"/>
      <c r="TCU42" s="9"/>
      <c r="TCV42" s="9"/>
      <c r="TCW42" s="9"/>
      <c r="TCX42" s="9"/>
      <c r="TCY42" s="9"/>
      <c r="TCZ42" s="9"/>
      <c r="TDA42" s="9"/>
      <c r="TDB42" s="9"/>
      <c r="TDC42" s="9"/>
      <c r="TDD42" s="9"/>
      <c r="TDE42" s="9"/>
      <c r="TDF42" s="9"/>
      <c r="TDG42" s="9"/>
      <c r="TDH42" s="9"/>
      <c r="TDI42" s="9"/>
      <c r="TDJ42" s="9"/>
      <c r="TDK42" s="9"/>
      <c r="TDL42" s="9"/>
      <c r="TDM42" s="9"/>
      <c r="TDN42" s="9"/>
      <c r="TDO42" s="9"/>
      <c r="TDP42" s="9"/>
      <c r="TDQ42" s="9"/>
      <c r="TDR42" s="9"/>
      <c r="TDS42" s="9"/>
      <c r="TDT42" s="9"/>
      <c r="TDU42" s="9"/>
      <c r="TDV42" s="9"/>
      <c r="TDW42" s="9"/>
      <c r="TDX42" s="9"/>
      <c r="TDY42" s="9"/>
      <c r="TDZ42" s="9"/>
      <c r="TEA42" s="9"/>
      <c r="TEB42" s="9"/>
      <c r="TEC42" s="9"/>
      <c r="TED42" s="9"/>
      <c r="TEE42" s="9"/>
      <c r="TEF42" s="9"/>
      <c r="TEG42" s="9"/>
      <c r="TEH42" s="9"/>
      <c r="TEI42" s="9"/>
      <c r="TEJ42" s="9"/>
      <c r="TEK42" s="9"/>
      <c r="TEL42" s="9"/>
      <c r="TEM42" s="9"/>
      <c r="TEN42" s="9"/>
      <c r="TEO42" s="9"/>
      <c r="TEP42" s="9"/>
      <c r="TEQ42" s="9"/>
      <c r="TER42" s="9"/>
      <c r="TES42" s="9"/>
      <c r="TET42" s="9"/>
      <c r="TEU42" s="9"/>
      <c r="TEV42" s="9"/>
      <c r="TEW42" s="9"/>
      <c r="TEX42" s="9"/>
      <c r="TEY42" s="9"/>
      <c r="TEZ42" s="9"/>
      <c r="TFA42" s="9"/>
      <c r="TFB42" s="9"/>
      <c r="TFC42" s="9"/>
      <c r="TFD42" s="9"/>
      <c r="TFE42" s="9"/>
      <c r="TFF42" s="9"/>
      <c r="TFG42" s="9"/>
      <c r="TFH42" s="9"/>
      <c r="TFI42" s="9"/>
      <c r="TFJ42" s="9"/>
      <c r="TFK42" s="9"/>
      <c r="TFL42" s="9"/>
      <c r="TFM42" s="9"/>
      <c r="TFN42" s="9"/>
      <c r="TFO42" s="9"/>
      <c r="TFP42" s="9"/>
      <c r="TFQ42" s="9"/>
      <c r="TFR42" s="9"/>
      <c r="TFS42" s="9"/>
      <c r="TFT42" s="9"/>
      <c r="TFU42" s="9"/>
      <c r="TFV42" s="9"/>
      <c r="TFW42" s="9"/>
      <c r="TFX42" s="9"/>
      <c r="TFY42" s="9"/>
      <c r="TFZ42" s="9"/>
      <c r="TGA42" s="9"/>
      <c r="TGB42" s="9"/>
      <c r="TGC42" s="9"/>
      <c r="TGD42" s="9"/>
      <c r="TGE42" s="9"/>
      <c r="TGF42" s="9"/>
      <c r="TGG42" s="9"/>
      <c r="TGH42" s="9"/>
      <c r="TGI42" s="9"/>
      <c r="TGJ42" s="9"/>
      <c r="TGK42" s="9"/>
      <c r="TGL42" s="9"/>
      <c r="TGM42" s="9"/>
      <c r="TGN42" s="9"/>
      <c r="TGO42" s="9"/>
      <c r="TGP42" s="9"/>
      <c r="TGQ42" s="9"/>
      <c r="TGR42" s="9"/>
      <c r="TGS42" s="9"/>
      <c r="TGT42" s="9"/>
      <c r="TGU42" s="9"/>
      <c r="TGV42" s="9"/>
      <c r="TGW42" s="9"/>
      <c r="TGX42" s="9"/>
      <c r="TGY42" s="9"/>
      <c r="TGZ42" s="9"/>
      <c r="THA42" s="9"/>
      <c r="THB42" s="9"/>
      <c r="THC42" s="9"/>
      <c r="THD42" s="9"/>
      <c r="THE42" s="9"/>
      <c r="THF42" s="9"/>
      <c r="THG42" s="9"/>
      <c r="THH42" s="9"/>
      <c r="THI42" s="9"/>
      <c r="THJ42" s="9"/>
      <c r="THK42" s="9"/>
      <c r="THL42" s="9"/>
      <c r="THM42" s="9"/>
      <c r="THN42" s="9"/>
      <c r="THO42" s="9"/>
      <c r="THP42" s="9"/>
      <c r="THQ42" s="9"/>
      <c r="THR42" s="9"/>
      <c r="THS42" s="9"/>
      <c r="THT42" s="9"/>
      <c r="THU42" s="9"/>
      <c r="THV42" s="9"/>
      <c r="THW42" s="9"/>
      <c r="THX42" s="9"/>
      <c r="THY42" s="9"/>
      <c r="THZ42" s="9"/>
      <c r="TIA42" s="9"/>
      <c r="TIB42" s="9"/>
      <c r="TIC42" s="9"/>
      <c r="TID42" s="9"/>
      <c r="TIE42" s="9"/>
      <c r="TIF42" s="9"/>
      <c r="TIG42" s="9"/>
      <c r="TIH42" s="9"/>
      <c r="TII42" s="9"/>
      <c r="TIJ42" s="9"/>
      <c r="TIK42" s="9"/>
      <c r="TIL42" s="9"/>
      <c r="TIM42" s="9"/>
      <c r="TIN42" s="9"/>
      <c r="TIO42" s="9"/>
      <c r="TIP42" s="9"/>
      <c r="TIQ42" s="9"/>
      <c r="TIR42" s="9"/>
      <c r="TIS42" s="9"/>
      <c r="TIT42" s="9"/>
      <c r="TIU42" s="9"/>
      <c r="TIV42" s="9"/>
      <c r="TIW42" s="9"/>
      <c r="TIX42" s="9"/>
      <c r="TIY42" s="9"/>
      <c r="TIZ42" s="9"/>
      <c r="TJA42" s="9"/>
      <c r="TJB42" s="9"/>
      <c r="TJC42" s="9"/>
      <c r="TJD42" s="9"/>
      <c r="TJE42" s="9"/>
      <c r="TJF42" s="9"/>
      <c r="TJG42" s="9"/>
      <c r="TJH42" s="9"/>
      <c r="TJI42" s="9"/>
      <c r="TJJ42" s="9"/>
      <c r="TJK42" s="9"/>
      <c r="TJL42" s="9"/>
      <c r="TJM42" s="9"/>
      <c r="TJN42" s="9"/>
      <c r="TJO42" s="9"/>
      <c r="TJP42" s="9"/>
      <c r="TJQ42" s="9"/>
      <c r="TJR42" s="9"/>
      <c r="TJS42" s="9"/>
      <c r="TJT42" s="9"/>
      <c r="TJU42" s="9"/>
      <c r="TJV42" s="9"/>
      <c r="TJW42" s="9"/>
      <c r="TJX42" s="9"/>
      <c r="TJY42" s="9"/>
      <c r="TJZ42" s="9"/>
      <c r="TKA42" s="9"/>
      <c r="TKB42" s="9"/>
      <c r="TKC42" s="9"/>
      <c r="TKD42" s="9"/>
      <c r="TKE42" s="9"/>
      <c r="TKF42" s="9"/>
      <c r="TKG42" s="9"/>
      <c r="TKH42" s="9"/>
      <c r="TKI42" s="9"/>
      <c r="TKJ42" s="9"/>
      <c r="TKK42" s="9"/>
      <c r="TKL42" s="9"/>
      <c r="TKM42" s="9"/>
      <c r="TKN42" s="9"/>
      <c r="TKO42" s="9"/>
      <c r="TKP42" s="9"/>
      <c r="TKQ42" s="9"/>
      <c r="TKR42" s="9"/>
      <c r="TKS42" s="9"/>
      <c r="TKT42" s="9"/>
      <c r="TKU42" s="9"/>
      <c r="TKV42" s="9"/>
      <c r="TKW42" s="9"/>
      <c r="TKX42" s="9"/>
      <c r="TKY42" s="9"/>
      <c r="TKZ42" s="9"/>
      <c r="TLA42" s="9"/>
      <c r="TLB42" s="9"/>
      <c r="TLC42" s="9"/>
      <c r="TLD42" s="9"/>
      <c r="TLE42" s="9"/>
      <c r="TLF42" s="9"/>
      <c r="TLG42" s="9"/>
      <c r="TLH42" s="9"/>
      <c r="TLI42" s="9"/>
      <c r="TLJ42" s="9"/>
      <c r="TLK42" s="9"/>
      <c r="TLL42" s="9"/>
      <c r="TLM42" s="9"/>
      <c r="TLN42" s="9"/>
      <c r="TLO42" s="9"/>
      <c r="TLP42" s="9"/>
      <c r="TLQ42" s="9"/>
      <c r="TLR42" s="9"/>
      <c r="TLS42" s="9"/>
      <c r="TLT42" s="9"/>
      <c r="TLU42" s="9"/>
      <c r="TLV42" s="9"/>
      <c r="TLW42" s="9"/>
      <c r="TLX42" s="9"/>
      <c r="TLY42" s="9"/>
      <c r="TLZ42" s="9"/>
      <c r="TMA42" s="9"/>
      <c r="TMB42" s="9"/>
      <c r="TMC42" s="9"/>
      <c r="TMD42" s="9"/>
      <c r="TME42" s="9"/>
      <c r="TMF42" s="9"/>
      <c r="TMG42" s="9"/>
      <c r="TMH42" s="9"/>
      <c r="TMI42" s="9"/>
      <c r="TMJ42" s="9"/>
      <c r="TMK42" s="9"/>
      <c r="TML42" s="9"/>
      <c r="TMM42" s="9"/>
      <c r="TMN42" s="9"/>
      <c r="TMO42" s="9"/>
      <c r="TMP42" s="9"/>
      <c r="TMQ42" s="9"/>
      <c r="TMR42" s="9"/>
      <c r="TMS42" s="9"/>
      <c r="TMT42" s="9"/>
      <c r="TMU42" s="9"/>
      <c r="TMV42" s="9"/>
      <c r="TMW42" s="9"/>
      <c r="TMX42" s="9"/>
      <c r="TMY42" s="9"/>
      <c r="TMZ42" s="9"/>
      <c r="TNA42" s="9"/>
      <c r="TNB42" s="9"/>
      <c r="TNC42" s="9"/>
      <c r="TND42" s="9"/>
      <c r="TNE42" s="9"/>
      <c r="TNF42" s="9"/>
      <c r="TNG42" s="9"/>
      <c r="TNH42" s="9"/>
      <c r="TNI42" s="9"/>
      <c r="TNJ42" s="9"/>
      <c r="TNK42" s="9"/>
      <c r="TNL42" s="9"/>
      <c r="TNM42" s="9"/>
      <c r="TNN42" s="9"/>
      <c r="TNO42" s="9"/>
      <c r="TNP42" s="9"/>
      <c r="TNQ42" s="9"/>
      <c r="TNR42" s="9"/>
      <c r="TNS42" s="9"/>
      <c r="TNT42" s="9"/>
      <c r="TNU42" s="9"/>
      <c r="TNV42" s="9"/>
      <c r="TNW42" s="9"/>
      <c r="TNX42" s="9"/>
      <c r="TNY42" s="9"/>
      <c r="TNZ42" s="9"/>
      <c r="TOA42" s="9"/>
      <c r="TOB42" s="9"/>
      <c r="TOC42" s="9"/>
      <c r="TOD42" s="9"/>
      <c r="TOE42" s="9"/>
      <c r="TOF42" s="9"/>
      <c r="TOG42" s="9"/>
      <c r="TOH42" s="9"/>
      <c r="TOI42" s="9"/>
      <c r="TOJ42" s="9"/>
      <c r="TOK42" s="9"/>
      <c r="TOL42" s="9"/>
      <c r="TOM42" s="9"/>
      <c r="TON42" s="9"/>
      <c r="TOO42" s="9"/>
      <c r="TOP42" s="9"/>
      <c r="TOQ42" s="9"/>
      <c r="TOR42" s="9"/>
      <c r="TOS42" s="9"/>
      <c r="TOT42" s="9"/>
      <c r="TOU42" s="9"/>
      <c r="TOV42" s="9"/>
      <c r="TOW42" s="9"/>
      <c r="TOX42" s="9"/>
      <c r="TOY42" s="9"/>
      <c r="TOZ42" s="9"/>
      <c r="TPA42" s="9"/>
      <c r="TPB42" s="9"/>
      <c r="TPC42" s="9"/>
      <c r="TPD42" s="9"/>
      <c r="TPE42" s="9"/>
      <c r="TPF42" s="9"/>
      <c r="TPG42" s="9"/>
      <c r="TPH42" s="9"/>
      <c r="TPI42" s="9"/>
      <c r="TPJ42" s="9"/>
      <c r="TPK42" s="9"/>
      <c r="TPL42" s="9"/>
      <c r="TPM42" s="9"/>
      <c r="TPN42" s="9"/>
      <c r="TPO42" s="9"/>
      <c r="TPP42" s="9"/>
      <c r="TPQ42" s="9"/>
      <c r="TPR42" s="9"/>
      <c r="TPS42" s="9"/>
      <c r="TPT42" s="9"/>
      <c r="TPU42" s="9"/>
      <c r="TPV42" s="9"/>
      <c r="TPW42" s="9"/>
      <c r="TPX42" s="9"/>
      <c r="TPY42" s="9"/>
      <c r="TPZ42" s="9"/>
      <c r="TQA42" s="9"/>
      <c r="TQB42" s="9"/>
      <c r="TQC42" s="9"/>
      <c r="TQD42" s="9"/>
      <c r="TQE42" s="9"/>
      <c r="TQF42" s="9"/>
      <c r="TQG42" s="9"/>
      <c r="TQH42" s="9"/>
      <c r="TQI42" s="9"/>
      <c r="TQJ42" s="9"/>
      <c r="TQK42" s="9"/>
      <c r="TQL42" s="9"/>
      <c r="TQM42" s="9"/>
      <c r="TQN42" s="9"/>
      <c r="TQO42" s="9"/>
      <c r="TQP42" s="9"/>
      <c r="TQQ42" s="9"/>
      <c r="TQR42" s="9"/>
      <c r="TQS42" s="9"/>
      <c r="TQT42" s="9"/>
      <c r="TQU42" s="9"/>
      <c r="TQV42" s="9"/>
      <c r="TQW42" s="9"/>
      <c r="TQX42" s="9"/>
      <c r="TQY42" s="9"/>
      <c r="TQZ42" s="9"/>
      <c r="TRA42" s="9"/>
      <c r="TRB42" s="9"/>
      <c r="TRC42" s="9"/>
      <c r="TRD42" s="9"/>
      <c r="TRE42" s="9"/>
      <c r="TRF42" s="9"/>
      <c r="TRG42" s="9"/>
      <c r="TRH42" s="9"/>
      <c r="TRI42" s="9"/>
      <c r="TRJ42" s="9"/>
      <c r="TRK42" s="9"/>
      <c r="TRL42" s="9"/>
      <c r="TRM42" s="9"/>
      <c r="TRN42" s="9"/>
      <c r="TRO42" s="9"/>
      <c r="TRP42" s="9"/>
      <c r="TRQ42" s="9"/>
      <c r="TRR42" s="9"/>
      <c r="TRS42" s="9"/>
      <c r="TRT42" s="9"/>
      <c r="TRU42" s="9"/>
      <c r="TRV42" s="9"/>
      <c r="TRW42" s="9"/>
      <c r="TRX42" s="9"/>
      <c r="TRY42" s="9"/>
      <c r="TRZ42" s="9"/>
      <c r="TSA42" s="9"/>
      <c r="TSB42" s="9"/>
      <c r="TSC42" s="9"/>
      <c r="TSD42" s="9"/>
      <c r="TSE42" s="9"/>
      <c r="TSF42" s="9"/>
      <c r="TSG42" s="9"/>
      <c r="TSH42" s="9"/>
      <c r="TSI42" s="9"/>
      <c r="TSJ42" s="9"/>
      <c r="TSK42" s="9"/>
      <c r="TSL42" s="9"/>
      <c r="TSM42" s="9"/>
      <c r="TSN42" s="9"/>
      <c r="TSO42" s="9"/>
      <c r="TSP42" s="9"/>
      <c r="TSQ42" s="9"/>
      <c r="TSR42" s="9"/>
      <c r="TSS42" s="9"/>
      <c r="TST42" s="9"/>
      <c r="TSU42" s="9"/>
      <c r="TSV42" s="9"/>
      <c r="TSW42" s="9"/>
      <c r="TSX42" s="9"/>
      <c r="TSY42" s="9"/>
      <c r="TSZ42" s="9"/>
      <c r="TTA42" s="9"/>
      <c r="TTB42" s="9"/>
      <c r="TTC42" s="9"/>
      <c r="TTD42" s="9"/>
      <c r="TTE42" s="9"/>
      <c r="TTF42" s="9"/>
      <c r="TTG42" s="9"/>
      <c r="TTH42" s="9"/>
      <c r="TTI42" s="9"/>
      <c r="TTJ42" s="9"/>
      <c r="TTK42" s="9"/>
      <c r="TTL42" s="9"/>
      <c r="TTM42" s="9"/>
      <c r="TTN42" s="9"/>
      <c r="TTO42" s="9"/>
      <c r="TTP42" s="9"/>
      <c r="TTQ42" s="9"/>
      <c r="TTR42" s="9"/>
      <c r="TTS42" s="9"/>
      <c r="TTT42" s="9"/>
      <c r="TTU42" s="9"/>
      <c r="TTV42" s="9"/>
      <c r="TTW42" s="9"/>
      <c r="TTX42" s="9"/>
      <c r="TTY42" s="9"/>
      <c r="TTZ42" s="9"/>
      <c r="TUA42" s="9"/>
      <c r="TUB42" s="9"/>
      <c r="TUC42" s="9"/>
      <c r="TUD42" s="9"/>
      <c r="TUE42" s="9"/>
      <c r="TUF42" s="9"/>
      <c r="TUG42" s="9"/>
      <c r="TUH42" s="9"/>
      <c r="TUI42" s="9"/>
      <c r="TUJ42" s="9"/>
      <c r="TUK42" s="9"/>
      <c r="TUL42" s="9"/>
      <c r="TUM42" s="9"/>
      <c r="TUN42" s="9"/>
      <c r="TUO42" s="9"/>
      <c r="TUP42" s="9"/>
      <c r="TUQ42" s="9"/>
      <c r="TUR42" s="9"/>
      <c r="TUS42" s="9"/>
      <c r="TUT42" s="9"/>
      <c r="TUU42" s="9"/>
      <c r="TUV42" s="9"/>
      <c r="TUW42" s="9"/>
      <c r="TUX42" s="9"/>
      <c r="TUY42" s="9"/>
      <c r="TUZ42" s="9"/>
      <c r="TVA42" s="9"/>
      <c r="TVB42" s="9"/>
      <c r="TVC42" s="9"/>
      <c r="TVD42" s="9"/>
      <c r="TVE42" s="9"/>
      <c r="TVF42" s="9"/>
      <c r="TVG42" s="9"/>
      <c r="TVH42" s="9"/>
      <c r="TVI42" s="9"/>
      <c r="TVJ42" s="9"/>
      <c r="TVK42" s="9"/>
      <c r="TVL42" s="9"/>
      <c r="TVM42" s="9"/>
      <c r="TVN42" s="9"/>
      <c r="TVO42" s="9"/>
      <c r="TVP42" s="9"/>
      <c r="TVQ42" s="9"/>
      <c r="TVR42" s="9"/>
      <c r="TVS42" s="9"/>
      <c r="TVT42" s="9"/>
      <c r="TVU42" s="9"/>
      <c r="TVV42" s="9"/>
      <c r="TVW42" s="9"/>
      <c r="TVX42" s="9"/>
      <c r="TVY42" s="9"/>
      <c r="TVZ42" s="9"/>
      <c r="TWA42" s="9"/>
      <c r="TWB42" s="9"/>
      <c r="TWC42" s="9"/>
      <c r="TWD42" s="9"/>
      <c r="TWE42" s="9"/>
      <c r="TWF42" s="9"/>
      <c r="TWG42" s="9"/>
      <c r="TWH42" s="9"/>
      <c r="TWI42" s="9"/>
      <c r="TWJ42" s="9"/>
      <c r="TWK42" s="9"/>
      <c r="TWL42" s="9"/>
      <c r="TWM42" s="9"/>
      <c r="TWN42" s="9"/>
      <c r="TWO42" s="9"/>
      <c r="TWP42" s="9"/>
      <c r="TWQ42" s="9"/>
      <c r="TWR42" s="9"/>
      <c r="TWS42" s="9"/>
      <c r="TWT42" s="9"/>
      <c r="TWU42" s="9"/>
      <c r="TWV42" s="9"/>
      <c r="TWW42" s="9"/>
      <c r="TWX42" s="9"/>
      <c r="TWY42" s="9"/>
      <c r="TWZ42" s="9"/>
      <c r="TXA42" s="9"/>
      <c r="TXB42" s="9"/>
      <c r="TXC42" s="9"/>
      <c r="TXD42" s="9"/>
      <c r="TXE42" s="9"/>
      <c r="TXF42" s="9"/>
      <c r="TXG42" s="9"/>
      <c r="TXH42" s="9"/>
      <c r="TXI42" s="9"/>
      <c r="TXJ42" s="9"/>
      <c r="TXK42" s="9"/>
      <c r="TXL42" s="9"/>
      <c r="TXM42" s="9"/>
      <c r="TXN42" s="9"/>
      <c r="TXO42" s="9"/>
      <c r="TXP42" s="9"/>
      <c r="TXQ42" s="9"/>
      <c r="TXR42" s="9"/>
      <c r="TXS42" s="9"/>
      <c r="TXT42" s="9"/>
      <c r="TXU42" s="9"/>
      <c r="TXV42" s="9"/>
      <c r="TXW42" s="9"/>
      <c r="TXX42" s="9"/>
      <c r="TXY42" s="9"/>
      <c r="TXZ42" s="9"/>
      <c r="TYA42" s="9"/>
      <c r="TYB42" s="9"/>
      <c r="TYC42" s="9"/>
      <c r="TYD42" s="9"/>
      <c r="TYE42" s="9"/>
      <c r="TYF42" s="9"/>
      <c r="TYG42" s="9"/>
      <c r="TYH42" s="9"/>
      <c r="TYI42" s="9"/>
      <c r="TYJ42" s="9"/>
      <c r="TYK42" s="9"/>
      <c r="TYL42" s="9"/>
      <c r="TYM42" s="9"/>
      <c r="TYN42" s="9"/>
      <c r="TYO42" s="9"/>
      <c r="TYP42" s="9"/>
      <c r="TYQ42" s="9"/>
      <c r="TYR42" s="9"/>
      <c r="TYS42" s="9"/>
      <c r="TYT42" s="9"/>
      <c r="TYU42" s="9"/>
      <c r="TYV42" s="9"/>
      <c r="TYW42" s="9"/>
      <c r="TYX42" s="9"/>
      <c r="TYY42" s="9"/>
      <c r="TYZ42" s="9"/>
      <c r="TZA42" s="9"/>
      <c r="TZB42" s="9"/>
      <c r="TZC42" s="9"/>
      <c r="TZD42" s="9"/>
      <c r="TZE42" s="9"/>
      <c r="TZF42" s="9"/>
      <c r="TZG42" s="9"/>
      <c r="TZH42" s="9"/>
      <c r="TZI42" s="9"/>
      <c r="TZJ42" s="9"/>
      <c r="TZK42" s="9"/>
      <c r="TZL42" s="9"/>
      <c r="TZM42" s="9"/>
      <c r="TZN42" s="9"/>
      <c r="TZO42" s="9"/>
      <c r="TZP42" s="9"/>
      <c r="TZQ42" s="9"/>
      <c r="TZR42" s="9"/>
      <c r="TZS42" s="9"/>
      <c r="TZT42" s="9"/>
      <c r="TZU42" s="9"/>
      <c r="TZV42" s="9"/>
      <c r="TZW42" s="9"/>
      <c r="TZX42" s="9"/>
      <c r="TZY42" s="9"/>
      <c r="TZZ42" s="9"/>
      <c r="UAA42" s="9"/>
      <c r="UAB42" s="9"/>
      <c r="UAC42" s="9"/>
      <c r="UAD42" s="9"/>
      <c r="UAE42" s="9"/>
      <c r="UAF42" s="9"/>
      <c r="UAG42" s="9"/>
      <c r="UAH42" s="9"/>
      <c r="UAI42" s="9"/>
      <c r="UAJ42" s="9"/>
      <c r="UAK42" s="9"/>
      <c r="UAL42" s="9"/>
      <c r="UAM42" s="9"/>
      <c r="UAN42" s="9"/>
      <c r="UAO42" s="9"/>
      <c r="UAP42" s="9"/>
      <c r="UAQ42" s="9"/>
      <c r="UAR42" s="9"/>
      <c r="UAS42" s="9"/>
      <c r="UAT42" s="9"/>
      <c r="UAU42" s="9"/>
      <c r="UAV42" s="9"/>
      <c r="UAW42" s="9"/>
      <c r="UAX42" s="9"/>
      <c r="UAY42" s="9"/>
      <c r="UAZ42" s="9"/>
      <c r="UBA42" s="9"/>
      <c r="UBB42" s="9"/>
      <c r="UBC42" s="9"/>
      <c r="UBD42" s="9"/>
      <c r="UBE42" s="9"/>
      <c r="UBF42" s="9"/>
      <c r="UBG42" s="9"/>
      <c r="UBH42" s="9"/>
      <c r="UBI42" s="9"/>
      <c r="UBJ42" s="9"/>
      <c r="UBK42" s="9"/>
      <c r="UBL42" s="9"/>
      <c r="UBM42" s="9"/>
      <c r="UBN42" s="9"/>
      <c r="UBO42" s="9"/>
      <c r="UBP42" s="9"/>
      <c r="UBQ42" s="9"/>
      <c r="UBR42" s="9"/>
      <c r="UBS42" s="9"/>
      <c r="UBT42" s="9"/>
      <c r="UBU42" s="9"/>
      <c r="UBV42" s="9"/>
      <c r="UBW42" s="9"/>
      <c r="UBX42" s="9"/>
      <c r="UBY42" s="9"/>
      <c r="UBZ42" s="9"/>
      <c r="UCA42" s="9"/>
      <c r="UCB42" s="9"/>
      <c r="UCC42" s="9"/>
      <c r="UCD42" s="9"/>
      <c r="UCE42" s="9"/>
      <c r="UCF42" s="9"/>
      <c r="UCG42" s="9"/>
      <c r="UCH42" s="9"/>
      <c r="UCI42" s="9"/>
      <c r="UCJ42" s="9"/>
      <c r="UCK42" s="9"/>
      <c r="UCL42" s="9"/>
      <c r="UCM42" s="9"/>
      <c r="UCN42" s="9"/>
      <c r="UCO42" s="9"/>
      <c r="UCP42" s="9"/>
      <c r="UCQ42" s="9"/>
      <c r="UCR42" s="9"/>
      <c r="UCS42" s="9"/>
      <c r="UCT42" s="9"/>
      <c r="UCU42" s="9"/>
      <c r="UCV42" s="9"/>
      <c r="UCW42" s="9"/>
      <c r="UCX42" s="9"/>
      <c r="UCY42" s="9"/>
      <c r="UCZ42" s="9"/>
      <c r="UDA42" s="9"/>
      <c r="UDB42" s="9"/>
      <c r="UDC42" s="9"/>
      <c r="UDD42" s="9"/>
      <c r="UDE42" s="9"/>
      <c r="UDF42" s="9"/>
      <c r="UDG42" s="9"/>
      <c r="UDH42" s="9"/>
      <c r="UDI42" s="9"/>
      <c r="UDJ42" s="9"/>
      <c r="UDK42" s="9"/>
      <c r="UDL42" s="9"/>
      <c r="UDM42" s="9"/>
      <c r="UDN42" s="9"/>
      <c r="UDO42" s="9"/>
      <c r="UDP42" s="9"/>
      <c r="UDQ42" s="9"/>
      <c r="UDR42" s="9"/>
      <c r="UDS42" s="9"/>
      <c r="UDT42" s="9"/>
      <c r="UDU42" s="9"/>
      <c r="UDV42" s="9"/>
      <c r="UDW42" s="9"/>
      <c r="UDX42" s="9"/>
      <c r="UDY42" s="9"/>
      <c r="UDZ42" s="9"/>
      <c r="UEA42" s="9"/>
      <c r="UEB42" s="9"/>
      <c r="UEC42" s="9"/>
      <c r="UED42" s="9"/>
      <c r="UEE42" s="9"/>
      <c r="UEF42" s="9"/>
      <c r="UEG42" s="9"/>
      <c r="UEH42" s="9"/>
      <c r="UEI42" s="9"/>
      <c r="UEJ42" s="9"/>
      <c r="UEK42" s="9"/>
      <c r="UEL42" s="9"/>
      <c r="UEM42" s="9"/>
      <c r="UEN42" s="9"/>
      <c r="UEO42" s="9"/>
      <c r="UEP42" s="9"/>
      <c r="UEQ42" s="9"/>
      <c r="UER42" s="9"/>
      <c r="UES42" s="9"/>
      <c r="UET42" s="9"/>
      <c r="UEU42" s="9"/>
      <c r="UEV42" s="9"/>
      <c r="UEW42" s="9"/>
      <c r="UEX42" s="9"/>
      <c r="UEY42" s="9"/>
      <c r="UEZ42" s="9"/>
      <c r="UFA42" s="9"/>
      <c r="UFB42" s="9"/>
      <c r="UFC42" s="9"/>
      <c r="UFD42" s="9"/>
      <c r="UFE42" s="9"/>
      <c r="UFF42" s="9"/>
      <c r="UFG42" s="9"/>
      <c r="UFH42" s="9"/>
      <c r="UFI42" s="9"/>
      <c r="UFJ42" s="9"/>
      <c r="UFK42" s="9"/>
      <c r="UFL42" s="9"/>
      <c r="UFM42" s="9"/>
      <c r="UFN42" s="9"/>
      <c r="UFO42" s="9"/>
      <c r="UFP42" s="9"/>
      <c r="UFQ42" s="9"/>
      <c r="UFR42" s="9"/>
      <c r="UFS42" s="9"/>
      <c r="UFT42" s="9"/>
      <c r="UFU42" s="9"/>
      <c r="UFV42" s="9"/>
      <c r="UFW42" s="9"/>
      <c r="UFX42" s="9"/>
      <c r="UFY42" s="9"/>
      <c r="UFZ42" s="9"/>
      <c r="UGA42" s="9"/>
      <c r="UGB42" s="9"/>
      <c r="UGC42" s="9"/>
      <c r="UGD42" s="9"/>
      <c r="UGE42" s="9"/>
      <c r="UGF42" s="9"/>
      <c r="UGG42" s="9"/>
      <c r="UGH42" s="9"/>
      <c r="UGI42" s="9"/>
      <c r="UGJ42" s="9"/>
      <c r="UGK42" s="9"/>
      <c r="UGL42" s="9"/>
      <c r="UGM42" s="9"/>
      <c r="UGN42" s="9"/>
      <c r="UGO42" s="9"/>
      <c r="UGP42" s="9"/>
      <c r="UGQ42" s="9"/>
      <c r="UGR42" s="9"/>
      <c r="UGS42" s="9"/>
      <c r="UGT42" s="9"/>
      <c r="UGU42" s="9"/>
      <c r="UGV42" s="9"/>
      <c r="UGW42" s="9"/>
      <c r="UGX42" s="9"/>
      <c r="UGY42" s="9"/>
      <c r="UGZ42" s="9"/>
      <c r="UHA42" s="9"/>
      <c r="UHB42" s="9"/>
      <c r="UHC42" s="9"/>
      <c r="UHD42" s="9"/>
      <c r="UHE42" s="9"/>
      <c r="UHF42" s="9"/>
      <c r="UHG42" s="9"/>
      <c r="UHH42" s="9"/>
      <c r="UHI42" s="9"/>
      <c r="UHJ42" s="9"/>
      <c r="UHK42" s="9"/>
      <c r="UHL42" s="9"/>
      <c r="UHM42" s="9"/>
      <c r="UHN42" s="9"/>
      <c r="UHO42" s="9"/>
      <c r="UHP42" s="9"/>
      <c r="UHQ42" s="9"/>
      <c r="UHR42" s="9"/>
      <c r="UHS42" s="9"/>
      <c r="UHT42" s="9"/>
      <c r="UHU42" s="9"/>
      <c r="UHV42" s="9"/>
      <c r="UHW42" s="9"/>
      <c r="UHX42" s="9"/>
      <c r="UHY42" s="9"/>
      <c r="UHZ42" s="9"/>
      <c r="UIA42" s="9"/>
      <c r="UIB42" s="9"/>
      <c r="UIC42" s="9"/>
      <c r="UID42" s="9"/>
      <c r="UIE42" s="9"/>
      <c r="UIF42" s="9"/>
      <c r="UIG42" s="9"/>
      <c r="UIH42" s="9"/>
      <c r="UII42" s="9"/>
      <c r="UIJ42" s="9"/>
      <c r="UIK42" s="9"/>
      <c r="UIL42" s="9"/>
      <c r="UIM42" s="9"/>
      <c r="UIN42" s="9"/>
      <c r="UIO42" s="9"/>
      <c r="UIP42" s="9"/>
      <c r="UIQ42" s="9"/>
      <c r="UIR42" s="9"/>
      <c r="UIS42" s="9"/>
      <c r="UIT42" s="9"/>
      <c r="UIU42" s="9"/>
      <c r="UIV42" s="9"/>
      <c r="UIW42" s="9"/>
      <c r="UIX42" s="9"/>
      <c r="UIY42" s="9"/>
      <c r="UIZ42" s="9"/>
      <c r="UJA42" s="9"/>
      <c r="UJB42" s="9"/>
      <c r="UJC42" s="9"/>
      <c r="UJD42" s="9"/>
      <c r="UJE42" s="9"/>
      <c r="UJF42" s="9"/>
      <c r="UJG42" s="9"/>
      <c r="UJH42" s="9"/>
      <c r="UJI42" s="9"/>
      <c r="UJJ42" s="9"/>
      <c r="UJK42" s="9"/>
      <c r="UJL42" s="9"/>
      <c r="UJM42" s="9"/>
      <c r="UJN42" s="9"/>
      <c r="UJO42" s="9"/>
      <c r="UJP42" s="9"/>
      <c r="UJQ42" s="9"/>
      <c r="UJR42" s="9"/>
      <c r="UJS42" s="9"/>
      <c r="UJT42" s="9"/>
      <c r="UJU42" s="9"/>
      <c r="UJV42" s="9"/>
      <c r="UJW42" s="9"/>
      <c r="UJX42" s="9"/>
      <c r="UJY42" s="9"/>
      <c r="UJZ42" s="9"/>
      <c r="UKA42" s="9"/>
      <c r="UKB42" s="9"/>
      <c r="UKC42" s="9"/>
      <c r="UKD42" s="9"/>
      <c r="UKE42" s="9"/>
      <c r="UKF42" s="9"/>
      <c r="UKG42" s="9"/>
      <c r="UKH42" s="9"/>
      <c r="UKI42" s="9"/>
      <c r="UKJ42" s="9"/>
      <c r="UKK42" s="9"/>
      <c r="UKL42" s="9"/>
      <c r="UKM42" s="9"/>
      <c r="UKN42" s="9"/>
      <c r="UKO42" s="9"/>
      <c r="UKP42" s="9"/>
      <c r="UKQ42" s="9"/>
      <c r="UKR42" s="9"/>
      <c r="UKS42" s="9"/>
      <c r="UKT42" s="9"/>
      <c r="UKU42" s="9"/>
      <c r="UKV42" s="9"/>
      <c r="UKW42" s="9"/>
      <c r="UKX42" s="9"/>
      <c r="UKY42" s="9"/>
      <c r="UKZ42" s="9"/>
      <c r="ULA42" s="9"/>
      <c r="ULB42" s="9"/>
      <c r="ULC42" s="9"/>
      <c r="ULD42" s="9"/>
      <c r="ULE42" s="9"/>
      <c r="ULF42" s="9"/>
      <c r="ULG42" s="9"/>
      <c r="ULH42" s="9"/>
      <c r="ULI42" s="9"/>
      <c r="ULJ42" s="9"/>
      <c r="ULK42" s="9"/>
      <c r="ULL42" s="9"/>
      <c r="ULM42" s="9"/>
      <c r="ULN42" s="9"/>
      <c r="ULO42" s="9"/>
      <c r="ULP42" s="9"/>
      <c r="ULQ42" s="9"/>
      <c r="ULR42" s="9"/>
      <c r="ULS42" s="9"/>
      <c r="ULT42" s="9"/>
      <c r="ULU42" s="9"/>
      <c r="ULV42" s="9"/>
      <c r="ULW42" s="9"/>
      <c r="ULX42" s="9"/>
      <c r="ULY42" s="9"/>
      <c r="ULZ42" s="9"/>
      <c r="UMA42" s="9"/>
      <c r="UMB42" s="9"/>
      <c r="UMC42" s="9"/>
      <c r="UMD42" s="9"/>
      <c r="UME42" s="9"/>
      <c r="UMF42" s="9"/>
      <c r="UMG42" s="9"/>
      <c r="UMH42" s="9"/>
      <c r="UMI42" s="9"/>
      <c r="UMJ42" s="9"/>
      <c r="UMK42" s="9"/>
      <c r="UML42" s="9"/>
      <c r="UMM42" s="9"/>
      <c r="UMN42" s="9"/>
      <c r="UMO42" s="9"/>
      <c r="UMP42" s="9"/>
      <c r="UMQ42" s="9"/>
      <c r="UMR42" s="9"/>
      <c r="UMS42" s="9"/>
      <c r="UMT42" s="9"/>
      <c r="UMU42" s="9"/>
      <c r="UMV42" s="9"/>
      <c r="UMW42" s="9"/>
      <c r="UMX42" s="9"/>
      <c r="UMY42" s="9"/>
      <c r="UMZ42" s="9"/>
      <c r="UNA42" s="9"/>
      <c r="UNB42" s="9"/>
      <c r="UNC42" s="9"/>
      <c r="UND42" s="9"/>
      <c r="UNE42" s="9"/>
      <c r="UNF42" s="9"/>
      <c r="UNG42" s="9"/>
      <c r="UNH42" s="9"/>
      <c r="UNI42" s="9"/>
      <c r="UNJ42" s="9"/>
      <c r="UNK42" s="9"/>
      <c r="UNL42" s="9"/>
      <c r="UNM42" s="9"/>
      <c r="UNN42" s="9"/>
      <c r="UNO42" s="9"/>
      <c r="UNP42" s="9"/>
      <c r="UNQ42" s="9"/>
      <c r="UNR42" s="9"/>
      <c r="UNS42" s="9"/>
      <c r="UNT42" s="9"/>
      <c r="UNU42" s="9"/>
      <c r="UNV42" s="9"/>
      <c r="UNW42" s="9"/>
      <c r="UNX42" s="9"/>
      <c r="UNY42" s="9"/>
      <c r="UNZ42" s="9"/>
      <c r="UOA42" s="9"/>
      <c r="UOB42" s="9"/>
      <c r="UOC42" s="9"/>
      <c r="UOD42" s="9"/>
      <c r="UOE42" s="9"/>
      <c r="UOF42" s="9"/>
      <c r="UOG42" s="9"/>
      <c r="UOH42" s="9"/>
      <c r="UOI42" s="9"/>
      <c r="UOJ42" s="9"/>
      <c r="UOK42" s="9"/>
      <c r="UOL42" s="9"/>
      <c r="UOM42" s="9"/>
      <c r="UON42" s="9"/>
      <c r="UOO42" s="9"/>
      <c r="UOP42" s="9"/>
      <c r="UOQ42" s="9"/>
      <c r="UOR42" s="9"/>
      <c r="UOS42" s="9"/>
      <c r="UOT42" s="9"/>
      <c r="UOU42" s="9"/>
      <c r="UOV42" s="9"/>
      <c r="UOW42" s="9"/>
      <c r="UOX42" s="9"/>
      <c r="UOY42" s="9"/>
      <c r="UOZ42" s="9"/>
      <c r="UPA42" s="9"/>
      <c r="UPB42" s="9"/>
      <c r="UPC42" s="9"/>
      <c r="UPD42" s="9"/>
      <c r="UPE42" s="9"/>
      <c r="UPF42" s="9"/>
      <c r="UPG42" s="9"/>
      <c r="UPH42" s="9"/>
      <c r="UPI42" s="9"/>
      <c r="UPJ42" s="9"/>
      <c r="UPK42" s="9"/>
      <c r="UPL42" s="9"/>
      <c r="UPM42" s="9"/>
      <c r="UPN42" s="9"/>
      <c r="UPO42" s="9"/>
      <c r="UPP42" s="9"/>
      <c r="UPQ42" s="9"/>
      <c r="UPR42" s="9"/>
      <c r="UPS42" s="9"/>
      <c r="UPT42" s="9"/>
      <c r="UPU42" s="9"/>
      <c r="UPV42" s="9"/>
      <c r="UPW42" s="9"/>
      <c r="UPX42" s="9"/>
      <c r="UPY42" s="9"/>
      <c r="UPZ42" s="9"/>
      <c r="UQA42" s="9"/>
      <c r="UQB42" s="9"/>
      <c r="UQC42" s="9"/>
      <c r="UQD42" s="9"/>
      <c r="UQE42" s="9"/>
      <c r="UQF42" s="9"/>
      <c r="UQG42" s="9"/>
      <c r="UQH42" s="9"/>
      <c r="UQI42" s="9"/>
      <c r="UQJ42" s="9"/>
      <c r="UQK42" s="9"/>
      <c r="UQL42" s="9"/>
      <c r="UQM42" s="9"/>
      <c r="UQN42" s="9"/>
      <c r="UQO42" s="9"/>
      <c r="UQP42" s="9"/>
      <c r="UQQ42" s="9"/>
      <c r="UQR42" s="9"/>
      <c r="UQS42" s="9"/>
      <c r="UQT42" s="9"/>
      <c r="UQU42" s="9"/>
      <c r="UQV42" s="9"/>
      <c r="UQW42" s="9"/>
      <c r="UQX42" s="9"/>
      <c r="UQY42" s="9"/>
      <c r="UQZ42" s="9"/>
      <c r="URA42" s="9"/>
      <c r="URB42" s="9"/>
      <c r="URC42" s="9"/>
      <c r="URD42" s="9"/>
      <c r="URE42" s="9"/>
      <c r="URF42" s="9"/>
      <c r="URG42" s="9"/>
      <c r="URH42" s="9"/>
      <c r="URI42" s="9"/>
      <c r="URJ42" s="9"/>
      <c r="URK42" s="9"/>
      <c r="URL42" s="9"/>
      <c r="URM42" s="9"/>
      <c r="URN42" s="9"/>
      <c r="URO42" s="9"/>
      <c r="URP42" s="9"/>
      <c r="URQ42" s="9"/>
      <c r="URR42" s="9"/>
      <c r="URS42" s="9"/>
      <c r="URT42" s="9"/>
      <c r="URU42" s="9"/>
      <c r="URV42" s="9"/>
      <c r="URW42" s="9"/>
      <c r="URX42" s="9"/>
      <c r="URY42" s="9"/>
      <c r="URZ42" s="9"/>
      <c r="USA42" s="9"/>
      <c r="USB42" s="9"/>
      <c r="USC42" s="9"/>
      <c r="USD42" s="9"/>
      <c r="USE42" s="9"/>
      <c r="USF42" s="9"/>
      <c r="USG42" s="9"/>
      <c r="USH42" s="9"/>
      <c r="USI42" s="9"/>
      <c r="USJ42" s="9"/>
      <c r="USK42" s="9"/>
      <c r="USL42" s="9"/>
      <c r="USM42" s="9"/>
      <c r="USN42" s="9"/>
      <c r="USO42" s="9"/>
      <c r="USP42" s="9"/>
      <c r="USQ42" s="9"/>
      <c r="USR42" s="9"/>
      <c r="USS42" s="9"/>
      <c r="UST42" s="9"/>
      <c r="USU42" s="9"/>
      <c r="USV42" s="9"/>
      <c r="USW42" s="9"/>
      <c r="USX42" s="9"/>
      <c r="USY42" s="9"/>
      <c r="USZ42" s="9"/>
      <c r="UTA42" s="9"/>
      <c r="UTB42" s="9"/>
      <c r="UTC42" s="9"/>
      <c r="UTD42" s="9"/>
      <c r="UTE42" s="9"/>
      <c r="UTF42" s="9"/>
      <c r="UTG42" s="9"/>
      <c r="UTH42" s="9"/>
      <c r="UTI42" s="9"/>
      <c r="UTJ42" s="9"/>
      <c r="UTK42" s="9"/>
      <c r="UTL42" s="9"/>
      <c r="UTM42" s="9"/>
      <c r="UTN42" s="9"/>
      <c r="UTO42" s="9"/>
      <c r="UTP42" s="9"/>
      <c r="UTQ42" s="9"/>
      <c r="UTR42" s="9"/>
      <c r="UTS42" s="9"/>
      <c r="UTT42" s="9"/>
      <c r="UTU42" s="9"/>
      <c r="UTV42" s="9"/>
      <c r="UTW42" s="9"/>
      <c r="UTX42" s="9"/>
      <c r="UTY42" s="9"/>
      <c r="UTZ42" s="9"/>
      <c r="UUA42" s="9"/>
      <c r="UUB42" s="9"/>
      <c r="UUC42" s="9"/>
      <c r="UUD42" s="9"/>
      <c r="UUE42" s="9"/>
      <c r="UUF42" s="9"/>
      <c r="UUG42" s="9"/>
      <c r="UUH42" s="9"/>
      <c r="UUI42" s="9"/>
      <c r="UUJ42" s="9"/>
      <c r="UUK42" s="9"/>
      <c r="UUL42" s="9"/>
      <c r="UUM42" s="9"/>
      <c r="UUN42" s="9"/>
      <c r="UUO42" s="9"/>
      <c r="UUP42" s="9"/>
      <c r="UUQ42" s="9"/>
      <c r="UUR42" s="9"/>
      <c r="UUS42" s="9"/>
      <c r="UUT42" s="9"/>
      <c r="UUU42" s="9"/>
      <c r="UUV42" s="9"/>
      <c r="UUW42" s="9"/>
      <c r="UUX42" s="9"/>
      <c r="UUY42" s="9"/>
      <c r="UUZ42" s="9"/>
      <c r="UVA42" s="9"/>
      <c r="UVB42" s="9"/>
      <c r="UVC42" s="9"/>
      <c r="UVD42" s="9"/>
      <c r="UVE42" s="9"/>
      <c r="UVF42" s="9"/>
      <c r="UVG42" s="9"/>
      <c r="UVH42" s="9"/>
      <c r="UVI42" s="9"/>
      <c r="UVJ42" s="9"/>
      <c r="UVK42" s="9"/>
      <c r="UVL42" s="9"/>
      <c r="UVM42" s="9"/>
      <c r="UVN42" s="9"/>
      <c r="UVO42" s="9"/>
      <c r="UVP42" s="9"/>
      <c r="UVQ42" s="9"/>
      <c r="UVR42" s="9"/>
      <c r="UVS42" s="9"/>
      <c r="UVT42" s="9"/>
      <c r="UVU42" s="9"/>
      <c r="UVV42" s="9"/>
      <c r="UVW42" s="9"/>
      <c r="UVX42" s="9"/>
      <c r="UVY42" s="9"/>
      <c r="UVZ42" s="9"/>
      <c r="UWA42" s="9"/>
      <c r="UWB42" s="9"/>
      <c r="UWC42" s="9"/>
      <c r="UWD42" s="9"/>
      <c r="UWE42" s="9"/>
      <c r="UWF42" s="9"/>
      <c r="UWG42" s="9"/>
      <c r="UWH42" s="9"/>
      <c r="UWI42" s="9"/>
      <c r="UWJ42" s="9"/>
      <c r="UWK42" s="9"/>
      <c r="UWL42" s="9"/>
      <c r="UWM42" s="9"/>
      <c r="UWN42" s="9"/>
      <c r="UWO42" s="9"/>
      <c r="UWP42" s="9"/>
      <c r="UWQ42" s="9"/>
      <c r="UWR42" s="9"/>
      <c r="UWS42" s="9"/>
      <c r="UWT42" s="9"/>
      <c r="UWU42" s="9"/>
      <c r="UWV42" s="9"/>
      <c r="UWW42" s="9"/>
      <c r="UWX42" s="9"/>
      <c r="UWY42" s="9"/>
      <c r="UWZ42" s="9"/>
      <c r="UXA42" s="9"/>
      <c r="UXB42" s="9"/>
      <c r="UXC42" s="9"/>
      <c r="UXD42" s="9"/>
      <c r="UXE42" s="9"/>
      <c r="UXF42" s="9"/>
      <c r="UXG42" s="9"/>
      <c r="UXH42" s="9"/>
      <c r="UXI42" s="9"/>
      <c r="UXJ42" s="9"/>
      <c r="UXK42" s="9"/>
      <c r="UXL42" s="9"/>
      <c r="UXM42" s="9"/>
      <c r="UXN42" s="9"/>
      <c r="UXO42" s="9"/>
      <c r="UXP42" s="9"/>
      <c r="UXQ42" s="9"/>
      <c r="UXR42" s="9"/>
      <c r="UXS42" s="9"/>
      <c r="UXT42" s="9"/>
      <c r="UXU42" s="9"/>
      <c r="UXV42" s="9"/>
      <c r="UXW42" s="9"/>
      <c r="UXX42" s="9"/>
      <c r="UXY42" s="9"/>
      <c r="UXZ42" s="9"/>
      <c r="UYA42" s="9"/>
      <c r="UYB42" s="9"/>
      <c r="UYC42" s="9"/>
      <c r="UYD42" s="9"/>
      <c r="UYE42" s="9"/>
      <c r="UYF42" s="9"/>
      <c r="UYG42" s="9"/>
      <c r="UYH42" s="9"/>
      <c r="UYI42" s="9"/>
      <c r="UYJ42" s="9"/>
      <c r="UYK42" s="9"/>
      <c r="UYL42" s="9"/>
      <c r="UYM42" s="9"/>
      <c r="UYN42" s="9"/>
      <c r="UYO42" s="9"/>
      <c r="UYP42" s="9"/>
      <c r="UYQ42" s="9"/>
      <c r="UYR42" s="9"/>
      <c r="UYS42" s="9"/>
      <c r="UYT42" s="9"/>
      <c r="UYU42" s="9"/>
      <c r="UYV42" s="9"/>
      <c r="UYW42" s="9"/>
      <c r="UYX42" s="9"/>
      <c r="UYY42" s="9"/>
      <c r="UYZ42" s="9"/>
      <c r="UZA42" s="9"/>
      <c r="UZB42" s="9"/>
      <c r="UZC42" s="9"/>
      <c r="UZD42" s="9"/>
      <c r="UZE42" s="9"/>
      <c r="UZF42" s="9"/>
      <c r="UZG42" s="9"/>
      <c r="UZH42" s="9"/>
      <c r="UZI42" s="9"/>
      <c r="UZJ42" s="9"/>
      <c r="UZK42" s="9"/>
      <c r="UZL42" s="9"/>
      <c r="UZM42" s="9"/>
      <c r="UZN42" s="9"/>
      <c r="UZO42" s="9"/>
      <c r="UZP42" s="9"/>
      <c r="UZQ42" s="9"/>
      <c r="UZR42" s="9"/>
      <c r="UZS42" s="9"/>
      <c r="UZT42" s="9"/>
      <c r="UZU42" s="9"/>
      <c r="UZV42" s="9"/>
      <c r="UZW42" s="9"/>
      <c r="UZX42" s="9"/>
      <c r="UZY42" s="9"/>
      <c r="UZZ42" s="9"/>
      <c r="VAA42" s="9"/>
      <c r="VAB42" s="9"/>
      <c r="VAC42" s="9"/>
      <c r="VAD42" s="9"/>
      <c r="VAE42" s="9"/>
      <c r="VAF42" s="9"/>
      <c r="VAG42" s="9"/>
      <c r="VAH42" s="9"/>
      <c r="VAI42" s="9"/>
      <c r="VAJ42" s="9"/>
      <c r="VAK42" s="9"/>
      <c r="VAL42" s="9"/>
      <c r="VAM42" s="9"/>
      <c r="VAN42" s="9"/>
      <c r="VAO42" s="9"/>
      <c r="VAP42" s="9"/>
      <c r="VAQ42" s="9"/>
      <c r="VAR42" s="9"/>
      <c r="VAS42" s="9"/>
      <c r="VAT42" s="9"/>
      <c r="VAU42" s="9"/>
      <c r="VAV42" s="9"/>
      <c r="VAW42" s="9"/>
      <c r="VAX42" s="9"/>
      <c r="VAY42" s="9"/>
      <c r="VAZ42" s="9"/>
      <c r="VBA42" s="9"/>
      <c r="VBB42" s="9"/>
      <c r="VBC42" s="9"/>
      <c r="VBD42" s="9"/>
      <c r="VBE42" s="9"/>
      <c r="VBF42" s="9"/>
      <c r="VBG42" s="9"/>
      <c r="VBH42" s="9"/>
      <c r="VBI42" s="9"/>
      <c r="VBJ42" s="9"/>
      <c r="VBK42" s="9"/>
      <c r="VBL42" s="9"/>
      <c r="VBM42" s="9"/>
      <c r="VBN42" s="9"/>
      <c r="VBO42" s="9"/>
      <c r="VBP42" s="9"/>
      <c r="VBQ42" s="9"/>
      <c r="VBR42" s="9"/>
      <c r="VBS42" s="9"/>
      <c r="VBT42" s="9"/>
      <c r="VBU42" s="9"/>
      <c r="VBV42" s="9"/>
      <c r="VBW42" s="9"/>
      <c r="VBX42" s="9"/>
      <c r="VBY42" s="9"/>
      <c r="VBZ42" s="9"/>
      <c r="VCA42" s="9"/>
      <c r="VCB42" s="9"/>
      <c r="VCC42" s="9"/>
      <c r="VCD42" s="9"/>
      <c r="VCE42" s="9"/>
      <c r="VCF42" s="9"/>
      <c r="VCG42" s="9"/>
      <c r="VCH42" s="9"/>
      <c r="VCI42" s="9"/>
      <c r="VCJ42" s="9"/>
      <c r="VCK42" s="9"/>
      <c r="VCL42" s="9"/>
      <c r="VCM42" s="9"/>
      <c r="VCN42" s="9"/>
      <c r="VCO42" s="9"/>
      <c r="VCP42" s="9"/>
      <c r="VCQ42" s="9"/>
      <c r="VCR42" s="9"/>
      <c r="VCS42" s="9"/>
      <c r="VCT42" s="9"/>
      <c r="VCU42" s="9"/>
      <c r="VCV42" s="9"/>
      <c r="VCW42" s="9"/>
      <c r="VCX42" s="9"/>
      <c r="VCY42" s="9"/>
      <c r="VCZ42" s="9"/>
      <c r="VDA42" s="9"/>
      <c r="VDB42" s="9"/>
      <c r="VDC42" s="9"/>
      <c r="VDD42" s="9"/>
      <c r="VDE42" s="9"/>
      <c r="VDF42" s="9"/>
      <c r="VDG42" s="9"/>
      <c r="VDH42" s="9"/>
      <c r="VDI42" s="9"/>
      <c r="VDJ42" s="9"/>
      <c r="VDK42" s="9"/>
      <c r="VDL42" s="9"/>
      <c r="VDM42" s="9"/>
      <c r="VDN42" s="9"/>
      <c r="VDO42" s="9"/>
      <c r="VDP42" s="9"/>
      <c r="VDQ42" s="9"/>
      <c r="VDR42" s="9"/>
      <c r="VDS42" s="9"/>
      <c r="VDT42" s="9"/>
      <c r="VDU42" s="9"/>
      <c r="VDV42" s="9"/>
      <c r="VDW42" s="9"/>
      <c r="VDX42" s="9"/>
      <c r="VDY42" s="9"/>
      <c r="VDZ42" s="9"/>
      <c r="VEA42" s="9"/>
      <c r="VEB42" s="9"/>
      <c r="VEC42" s="9"/>
      <c r="VED42" s="9"/>
      <c r="VEE42" s="9"/>
      <c r="VEF42" s="9"/>
      <c r="VEG42" s="9"/>
      <c r="VEH42" s="9"/>
      <c r="VEI42" s="9"/>
      <c r="VEJ42" s="9"/>
      <c r="VEK42" s="9"/>
      <c r="VEL42" s="9"/>
      <c r="VEM42" s="9"/>
      <c r="VEN42" s="9"/>
      <c r="VEO42" s="9"/>
      <c r="VEP42" s="9"/>
      <c r="VEQ42" s="9"/>
      <c r="VER42" s="9"/>
      <c r="VES42" s="9"/>
      <c r="VET42" s="9"/>
      <c r="VEU42" s="9"/>
      <c r="VEV42" s="9"/>
      <c r="VEW42" s="9"/>
      <c r="VEX42" s="9"/>
      <c r="VEY42" s="9"/>
      <c r="VEZ42" s="9"/>
      <c r="VFA42" s="9"/>
      <c r="VFB42" s="9"/>
      <c r="VFC42" s="9"/>
      <c r="VFD42" s="9"/>
      <c r="VFE42" s="9"/>
      <c r="VFF42" s="9"/>
      <c r="VFG42" s="9"/>
      <c r="VFH42" s="9"/>
      <c r="VFI42" s="9"/>
      <c r="VFJ42" s="9"/>
      <c r="VFK42" s="9"/>
      <c r="VFL42" s="9"/>
      <c r="VFM42" s="9"/>
      <c r="VFN42" s="9"/>
      <c r="VFO42" s="9"/>
      <c r="VFP42" s="9"/>
      <c r="VFQ42" s="9"/>
      <c r="VFR42" s="9"/>
      <c r="VFS42" s="9"/>
      <c r="VFT42" s="9"/>
      <c r="VFU42" s="9"/>
      <c r="VFV42" s="9"/>
      <c r="VFW42" s="9"/>
      <c r="VFX42" s="9"/>
      <c r="VFY42" s="9"/>
      <c r="VFZ42" s="9"/>
      <c r="VGA42" s="9"/>
      <c r="VGB42" s="9"/>
      <c r="VGC42" s="9"/>
      <c r="VGD42" s="9"/>
      <c r="VGE42" s="9"/>
      <c r="VGF42" s="9"/>
      <c r="VGG42" s="9"/>
      <c r="VGH42" s="9"/>
      <c r="VGI42" s="9"/>
      <c r="VGJ42" s="9"/>
      <c r="VGK42" s="9"/>
      <c r="VGL42" s="9"/>
      <c r="VGM42" s="9"/>
      <c r="VGN42" s="9"/>
      <c r="VGO42" s="9"/>
      <c r="VGP42" s="9"/>
      <c r="VGQ42" s="9"/>
      <c r="VGR42" s="9"/>
      <c r="VGS42" s="9"/>
      <c r="VGT42" s="9"/>
      <c r="VGU42" s="9"/>
      <c r="VGV42" s="9"/>
      <c r="VGW42" s="9"/>
      <c r="VGX42" s="9"/>
      <c r="VGY42" s="9"/>
      <c r="VGZ42" s="9"/>
      <c r="VHA42" s="9"/>
      <c r="VHB42" s="9"/>
      <c r="VHC42" s="9"/>
      <c r="VHD42" s="9"/>
      <c r="VHE42" s="9"/>
      <c r="VHF42" s="9"/>
      <c r="VHG42" s="9"/>
      <c r="VHH42" s="9"/>
      <c r="VHI42" s="9"/>
      <c r="VHJ42" s="9"/>
      <c r="VHK42" s="9"/>
      <c r="VHL42" s="9"/>
      <c r="VHM42" s="9"/>
      <c r="VHN42" s="9"/>
      <c r="VHO42" s="9"/>
      <c r="VHP42" s="9"/>
      <c r="VHQ42" s="9"/>
      <c r="VHR42" s="9"/>
      <c r="VHS42" s="9"/>
      <c r="VHT42" s="9"/>
      <c r="VHU42" s="9"/>
      <c r="VHV42" s="9"/>
      <c r="VHW42" s="9"/>
      <c r="VHX42" s="9"/>
      <c r="VHY42" s="9"/>
      <c r="VHZ42" s="9"/>
      <c r="VIA42" s="9"/>
      <c r="VIB42" s="9"/>
      <c r="VIC42" s="9"/>
      <c r="VID42" s="9"/>
      <c r="VIE42" s="9"/>
      <c r="VIF42" s="9"/>
      <c r="VIG42" s="9"/>
      <c r="VIH42" s="9"/>
      <c r="VII42" s="9"/>
      <c r="VIJ42" s="9"/>
      <c r="VIK42" s="9"/>
      <c r="VIL42" s="9"/>
      <c r="VIM42" s="9"/>
      <c r="VIN42" s="9"/>
      <c r="VIO42" s="9"/>
      <c r="VIP42" s="9"/>
      <c r="VIQ42" s="9"/>
      <c r="VIR42" s="9"/>
      <c r="VIS42" s="9"/>
      <c r="VIT42" s="9"/>
      <c r="VIU42" s="9"/>
      <c r="VIV42" s="9"/>
      <c r="VIW42" s="9"/>
      <c r="VIX42" s="9"/>
      <c r="VIY42" s="9"/>
      <c r="VIZ42" s="9"/>
      <c r="VJA42" s="9"/>
      <c r="VJB42" s="9"/>
      <c r="VJC42" s="9"/>
      <c r="VJD42" s="9"/>
      <c r="VJE42" s="9"/>
      <c r="VJF42" s="9"/>
      <c r="VJG42" s="9"/>
      <c r="VJH42" s="9"/>
      <c r="VJI42" s="9"/>
      <c r="VJJ42" s="9"/>
      <c r="VJK42" s="9"/>
      <c r="VJL42" s="9"/>
      <c r="VJM42" s="9"/>
      <c r="VJN42" s="9"/>
      <c r="VJO42" s="9"/>
      <c r="VJP42" s="9"/>
      <c r="VJQ42" s="9"/>
      <c r="VJR42" s="9"/>
      <c r="VJS42" s="9"/>
      <c r="VJT42" s="9"/>
      <c r="VJU42" s="9"/>
      <c r="VJV42" s="9"/>
      <c r="VJW42" s="9"/>
      <c r="VJX42" s="9"/>
      <c r="VJY42" s="9"/>
      <c r="VJZ42" s="9"/>
      <c r="VKA42" s="9"/>
      <c r="VKB42" s="9"/>
      <c r="VKC42" s="9"/>
      <c r="VKD42" s="9"/>
      <c r="VKE42" s="9"/>
      <c r="VKF42" s="9"/>
      <c r="VKG42" s="9"/>
      <c r="VKH42" s="9"/>
      <c r="VKI42" s="9"/>
      <c r="VKJ42" s="9"/>
      <c r="VKK42" s="9"/>
      <c r="VKL42" s="9"/>
      <c r="VKM42" s="9"/>
      <c r="VKN42" s="9"/>
      <c r="VKO42" s="9"/>
      <c r="VKP42" s="9"/>
      <c r="VKQ42" s="9"/>
      <c r="VKR42" s="9"/>
      <c r="VKS42" s="9"/>
      <c r="VKT42" s="9"/>
      <c r="VKU42" s="9"/>
      <c r="VKV42" s="9"/>
      <c r="VKW42" s="9"/>
      <c r="VKX42" s="9"/>
      <c r="VKY42" s="9"/>
      <c r="VKZ42" s="9"/>
      <c r="VLA42" s="9"/>
      <c r="VLB42" s="9"/>
      <c r="VLC42" s="9"/>
      <c r="VLD42" s="9"/>
      <c r="VLE42" s="9"/>
      <c r="VLF42" s="9"/>
      <c r="VLG42" s="9"/>
      <c r="VLH42" s="9"/>
      <c r="VLI42" s="9"/>
      <c r="VLJ42" s="9"/>
      <c r="VLK42" s="9"/>
      <c r="VLL42" s="9"/>
      <c r="VLM42" s="9"/>
      <c r="VLN42" s="9"/>
      <c r="VLO42" s="9"/>
      <c r="VLP42" s="9"/>
      <c r="VLQ42" s="9"/>
      <c r="VLR42" s="9"/>
      <c r="VLS42" s="9"/>
      <c r="VLT42" s="9"/>
      <c r="VLU42" s="9"/>
      <c r="VLV42" s="9"/>
      <c r="VLW42" s="9"/>
      <c r="VLX42" s="9"/>
      <c r="VLY42" s="9"/>
      <c r="VLZ42" s="9"/>
      <c r="VMA42" s="9"/>
      <c r="VMB42" s="9"/>
      <c r="VMC42" s="9"/>
      <c r="VMD42" s="9"/>
      <c r="VME42" s="9"/>
      <c r="VMF42" s="9"/>
      <c r="VMG42" s="9"/>
      <c r="VMH42" s="9"/>
      <c r="VMI42" s="9"/>
      <c r="VMJ42" s="9"/>
      <c r="VMK42" s="9"/>
      <c r="VML42" s="9"/>
      <c r="VMM42" s="9"/>
      <c r="VMN42" s="9"/>
      <c r="VMO42" s="9"/>
      <c r="VMP42" s="9"/>
      <c r="VMQ42" s="9"/>
      <c r="VMR42" s="9"/>
      <c r="VMS42" s="9"/>
      <c r="VMT42" s="9"/>
      <c r="VMU42" s="9"/>
      <c r="VMV42" s="9"/>
      <c r="VMW42" s="9"/>
      <c r="VMX42" s="9"/>
      <c r="VMY42" s="9"/>
      <c r="VMZ42" s="9"/>
      <c r="VNA42" s="9"/>
      <c r="VNB42" s="9"/>
      <c r="VNC42" s="9"/>
      <c r="VND42" s="9"/>
      <c r="VNE42" s="9"/>
      <c r="VNF42" s="9"/>
      <c r="VNG42" s="9"/>
      <c r="VNH42" s="9"/>
      <c r="VNI42" s="9"/>
      <c r="VNJ42" s="9"/>
      <c r="VNK42" s="9"/>
      <c r="VNL42" s="9"/>
      <c r="VNM42" s="9"/>
      <c r="VNN42" s="9"/>
      <c r="VNO42" s="9"/>
      <c r="VNP42" s="9"/>
      <c r="VNQ42" s="9"/>
      <c r="VNR42" s="9"/>
      <c r="VNS42" s="9"/>
      <c r="VNT42" s="9"/>
      <c r="VNU42" s="9"/>
      <c r="VNV42" s="9"/>
      <c r="VNW42" s="9"/>
      <c r="VNX42" s="9"/>
      <c r="VNY42" s="9"/>
      <c r="VNZ42" s="9"/>
      <c r="VOA42" s="9"/>
      <c r="VOB42" s="9"/>
      <c r="VOC42" s="9"/>
      <c r="VOD42" s="9"/>
      <c r="VOE42" s="9"/>
      <c r="VOF42" s="9"/>
      <c r="VOG42" s="9"/>
      <c r="VOH42" s="9"/>
      <c r="VOI42" s="9"/>
      <c r="VOJ42" s="9"/>
      <c r="VOK42" s="9"/>
      <c r="VOL42" s="9"/>
      <c r="VOM42" s="9"/>
      <c r="VON42" s="9"/>
      <c r="VOO42" s="9"/>
      <c r="VOP42" s="9"/>
      <c r="VOQ42" s="9"/>
      <c r="VOR42" s="9"/>
      <c r="VOS42" s="9"/>
      <c r="VOT42" s="9"/>
      <c r="VOU42" s="9"/>
      <c r="VOV42" s="9"/>
      <c r="VOW42" s="9"/>
      <c r="VOX42" s="9"/>
      <c r="VOY42" s="9"/>
      <c r="VOZ42" s="9"/>
      <c r="VPA42" s="9"/>
      <c r="VPB42" s="9"/>
      <c r="VPC42" s="9"/>
      <c r="VPD42" s="9"/>
      <c r="VPE42" s="9"/>
      <c r="VPF42" s="9"/>
      <c r="VPG42" s="9"/>
      <c r="VPH42" s="9"/>
      <c r="VPI42" s="9"/>
      <c r="VPJ42" s="9"/>
      <c r="VPK42" s="9"/>
      <c r="VPL42" s="9"/>
      <c r="VPM42" s="9"/>
      <c r="VPN42" s="9"/>
      <c r="VPO42" s="9"/>
      <c r="VPP42" s="9"/>
      <c r="VPQ42" s="9"/>
      <c r="VPR42" s="9"/>
      <c r="VPS42" s="9"/>
      <c r="VPT42" s="9"/>
      <c r="VPU42" s="9"/>
      <c r="VPV42" s="9"/>
      <c r="VPW42" s="9"/>
      <c r="VPX42" s="9"/>
      <c r="VPY42" s="9"/>
      <c r="VPZ42" s="9"/>
      <c r="VQA42" s="9"/>
      <c r="VQB42" s="9"/>
      <c r="VQC42" s="9"/>
      <c r="VQD42" s="9"/>
      <c r="VQE42" s="9"/>
      <c r="VQF42" s="9"/>
      <c r="VQG42" s="9"/>
      <c r="VQH42" s="9"/>
      <c r="VQI42" s="9"/>
      <c r="VQJ42" s="9"/>
      <c r="VQK42" s="9"/>
      <c r="VQL42" s="9"/>
      <c r="VQM42" s="9"/>
      <c r="VQN42" s="9"/>
      <c r="VQO42" s="9"/>
      <c r="VQP42" s="9"/>
      <c r="VQQ42" s="9"/>
      <c r="VQR42" s="9"/>
      <c r="VQS42" s="9"/>
      <c r="VQT42" s="9"/>
      <c r="VQU42" s="9"/>
      <c r="VQV42" s="9"/>
      <c r="VQW42" s="9"/>
      <c r="VQX42" s="9"/>
      <c r="VQY42" s="9"/>
      <c r="VQZ42" s="9"/>
      <c r="VRA42" s="9"/>
      <c r="VRB42" s="9"/>
      <c r="VRC42" s="9"/>
      <c r="VRD42" s="9"/>
      <c r="VRE42" s="9"/>
      <c r="VRF42" s="9"/>
      <c r="VRG42" s="9"/>
      <c r="VRH42" s="9"/>
      <c r="VRI42" s="9"/>
      <c r="VRJ42" s="9"/>
      <c r="VRK42" s="9"/>
      <c r="VRL42" s="9"/>
      <c r="VRM42" s="9"/>
      <c r="VRN42" s="9"/>
      <c r="VRO42" s="9"/>
      <c r="VRP42" s="9"/>
      <c r="VRQ42" s="9"/>
      <c r="VRR42" s="9"/>
      <c r="VRS42" s="9"/>
      <c r="VRT42" s="9"/>
      <c r="VRU42" s="9"/>
      <c r="VRV42" s="9"/>
      <c r="VRW42" s="9"/>
      <c r="VRX42" s="9"/>
      <c r="VRY42" s="9"/>
      <c r="VRZ42" s="9"/>
      <c r="VSA42" s="9"/>
      <c r="VSB42" s="9"/>
      <c r="VSC42" s="9"/>
      <c r="VSD42" s="9"/>
      <c r="VSE42" s="9"/>
      <c r="VSF42" s="9"/>
      <c r="VSG42" s="9"/>
      <c r="VSH42" s="9"/>
      <c r="VSI42" s="9"/>
      <c r="VSJ42" s="9"/>
      <c r="VSK42" s="9"/>
      <c r="VSL42" s="9"/>
      <c r="VSM42" s="9"/>
      <c r="VSN42" s="9"/>
      <c r="VSO42" s="9"/>
      <c r="VSP42" s="9"/>
      <c r="VSQ42" s="9"/>
      <c r="VSR42" s="9"/>
      <c r="VSS42" s="9"/>
      <c r="VST42" s="9"/>
      <c r="VSU42" s="9"/>
      <c r="VSV42" s="9"/>
      <c r="VSW42" s="9"/>
      <c r="VSX42" s="9"/>
      <c r="VSY42" s="9"/>
      <c r="VSZ42" s="9"/>
      <c r="VTA42" s="9"/>
      <c r="VTB42" s="9"/>
      <c r="VTC42" s="9"/>
      <c r="VTD42" s="9"/>
      <c r="VTE42" s="9"/>
      <c r="VTF42" s="9"/>
      <c r="VTG42" s="9"/>
      <c r="VTH42" s="9"/>
      <c r="VTI42" s="9"/>
      <c r="VTJ42" s="9"/>
      <c r="VTK42" s="9"/>
      <c r="VTL42" s="9"/>
      <c r="VTM42" s="9"/>
      <c r="VTN42" s="9"/>
      <c r="VTO42" s="9"/>
      <c r="VTP42" s="9"/>
      <c r="VTQ42" s="9"/>
      <c r="VTR42" s="9"/>
      <c r="VTS42" s="9"/>
      <c r="VTT42" s="9"/>
      <c r="VTU42" s="9"/>
      <c r="VTV42" s="9"/>
      <c r="VTW42" s="9"/>
      <c r="VTX42" s="9"/>
      <c r="VTY42" s="9"/>
      <c r="VTZ42" s="9"/>
      <c r="VUA42" s="9"/>
      <c r="VUB42" s="9"/>
      <c r="VUC42" s="9"/>
      <c r="VUD42" s="9"/>
      <c r="VUE42" s="9"/>
      <c r="VUF42" s="9"/>
      <c r="VUG42" s="9"/>
      <c r="VUH42" s="9"/>
      <c r="VUI42" s="9"/>
      <c r="VUJ42" s="9"/>
      <c r="VUK42" s="9"/>
      <c r="VUL42" s="9"/>
      <c r="VUM42" s="9"/>
      <c r="VUN42" s="9"/>
      <c r="VUO42" s="9"/>
      <c r="VUP42" s="9"/>
      <c r="VUQ42" s="9"/>
      <c r="VUR42" s="9"/>
      <c r="VUS42" s="9"/>
      <c r="VUT42" s="9"/>
      <c r="VUU42" s="9"/>
      <c r="VUV42" s="9"/>
      <c r="VUW42" s="9"/>
      <c r="VUX42" s="9"/>
      <c r="VUY42" s="9"/>
      <c r="VUZ42" s="9"/>
      <c r="VVA42" s="9"/>
      <c r="VVB42" s="9"/>
      <c r="VVC42" s="9"/>
      <c r="VVD42" s="9"/>
      <c r="VVE42" s="9"/>
      <c r="VVF42" s="9"/>
      <c r="VVG42" s="9"/>
      <c r="VVH42" s="9"/>
      <c r="VVI42" s="9"/>
      <c r="VVJ42" s="9"/>
      <c r="VVK42" s="9"/>
      <c r="VVL42" s="9"/>
      <c r="VVM42" s="9"/>
      <c r="VVN42" s="9"/>
      <c r="VVO42" s="9"/>
      <c r="VVP42" s="9"/>
      <c r="VVQ42" s="9"/>
      <c r="VVR42" s="9"/>
      <c r="VVS42" s="9"/>
      <c r="VVT42" s="9"/>
      <c r="VVU42" s="9"/>
      <c r="VVV42" s="9"/>
      <c r="VVW42" s="9"/>
      <c r="VVX42" s="9"/>
      <c r="VVY42" s="9"/>
      <c r="VVZ42" s="9"/>
      <c r="VWA42" s="9"/>
      <c r="VWB42" s="9"/>
      <c r="VWC42" s="9"/>
      <c r="VWD42" s="9"/>
      <c r="VWE42" s="9"/>
      <c r="VWF42" s="9"/>
      <c r="VWG42" s="9"/>
      <c r="VWH42" s="9"/>
      <c r="VWI42" s="9"/>
      <c r="VWJ42" s="9"/>
      <c r="VWK42" s="9"/>
      <c r="VWL42" s="9"/>
      <c r="VWM42" s="9"/>
      <c r="VWN42" s="9"/>
      <c r="VWO42" s="9"/>
      <c r="VWP42" s="9"/>
      <c r="VWQ42" s="9"/>
      <c r="VWR42" s="9"/>
      <c r="VWS42" s="9"/>
      <c r="VWT42" s="9"/>
      <c r="VWU42" s="9"/>
      <c r="VWV42" s="9"/>
      <c r="VWW42" s="9"/>
      <c r="VWX42" s="9"/>
      <c r="VWY42" s="9"/>
      <c r="VWZ42" s="9"/>
      <c r="VXA42" s="9"/>
      <c r="VXB42" s="9"/>
      <c r="VXC42" s="9"/>
      <c r="VXD42" s="9"/>
      <c r="VXE42" s="9"/>
      <c r="VXF42" s="9"/>
      <c r="VXG42" s="9"/>
      <c r="VXH42" s="9"/>
      <c r="VXI42" s="9"/>
      <c r="VXJ42" s="9"/>
      <c r="VXK42" s="9"/>
      <c r="VXL42" s="9"/>
      <c r="VXM42" s="9"/>
      <c r="VXN42" s="9"/>
      <c r="VXO42" s="9"/>
      <c r="VXP42" s="9"/>
      <c r="VXQ42" s="9"/>
      <c r="VXR42" s="9"/>
      <c r="VXS42" s="9"/>
      <c r="VXT42" s="9"/>
      <c r="VXU42" s="9"/>
      <c r="VXV42" s="9"/>
      <c r="VXW42" s="9"/>
      <c r="VXX42" s="9"/>
      <c r="VXY42" s="9"/>
      <c r="VXZ42" s="9"/>
      <c r="VYA42" s="9"/>
      <c r="VYB42" s="9"/>
      <c r="VYC42" s="9"/>
      <c r="VYD42" s="9"/>
      <c r="VYE42" s="9"/>
      <c r="VYF42" s="9"/>
      <c r="VYG42" s="9"/>
      <c r="VYH42" s="9"/>
      <c r="VYI42" s="9"/>
      <c r="VYJ42" s="9"/>
      <c r="VYK42" s="9"/>
      <c r="VYL42" s="9"/>
      <c r="VYM42" s="9"/>
      <c r="VYN42" s="9"/>
      <c r="VYO42" s="9"/>
      <c r="VYP42" s="9"/>
      <c r="VYQ42" s="9"/>
      <c r="VYR42" s="9"/>
      <c r="VYS42" s="9"/>
      <c r="VYT42" s="9"/>
      <c r="VYU42" s="9"/>
      <c r="VYV42" s="9"/>
      <c r="VYW42" s="9"/>
      <c r="VYX42" s="9"/>
      <c r="VYY42" s="9"/>
      <c r="VYZ42" s="9"/>
      <c r="VZA42" s="9"/>
      <c r="VZB42" s="9"/>
      <c r="VZC42" s="9"/>
      <c r="VZD42" s="9"/>
      <c r="VZE42" s="9"/>
      <c r="VZF42" s="9"/>
      <c r="VZG42" s="9"/>
      <c r="VZH42" s="9"/>
      <c r="VZI42" s="9"/>
      <c r="VZJ42" s="9"/>
      <c r="VZK42" s="9"/>
      <c r="VZL42" s="9"/>
      <c r="VZM42" s="9"/>
      <c r="VZN42" s="9"/>
      <c r="VZO42" s="9"/>
      <c r="VZP42" s="9"/>
      <c r="VZQ42" s="9"/>
      <c r="VZR42" s="9"/>
      <c r="VZS42" s="9"/>
      <c r="VZT42" s="9"/>
      <c r="VZU42" s="9"/>
      <c r="VZV42" s="9"/>
      <c r="VZW42" s="9"/>
      <c r="VZX42" s="9"/>
      <c r="VZY42" s="9"/>
      <c r="VZZ42" s="9"/>
      <c r="WAA42" s="9"/>
      <c r="WAB42" s="9"/>
      <c r="WAC42" s="9"/>
      <c r="WAD42" s="9"/>
      <c r="WAE42" s="9"/>
      <c r="WAF42" s="9"/>
      <c r="WAG42" s="9"/>
      <c r="WAH42" s="9"/>
      <c r="WAI42" s="9"/>
      <c r="WAJ42" s="9"/>
      <c r="WAK42" s="9"/>
      <c r="WAL42" s="9"/>
      <c r="WAM42" s="9"/>
      <c r="WAN42" s="9"/>
      <c r="WAO42" s="9"/>
      <c r="WAP42" s="9"/>
      <c r="WAQ42" s="9"/>
      <c r="WAR42" s="9"/>
      <c r="WAS42" s="9"/>
      <c r="WAT42" s="9"/>
      <c r="WAU42" s="9"/>
      <c r="WAV42" s="9"/>
      <c r="WAW42" s="9"/>
      <c r="WAX42" s="9"/>
      <c r="WAY42" s="9"/>
      <c r="WAZ42" s="9"/>
      <c r="WBA42" s="9"/>
      <c r="WBB42" s="9"/>
      <c r="WBC42" s="9"/>
      <c r="WBD42" s="9"/>
      <c r="WBE42" s="9"/>
      <c r="WBF42" s="9"/>
      <c r="WBG42" s="9"/>
      <c r="WBH42" s="9"/>
      <c r="WBI42" s="9"/>
      <c r="WBJ42" s="9"/>
      <c r="WBK42" s="9"/>
      <c r="WBL42" s="9"/>
      <c r="WBM42" s="9"/>
      <c r="WBN42" s="9"/>
      <c r="WBO42" s="9"/>
      <c r="WBP42" s="9"/>
      <c r="WBQ42" s="9"/>
      <c r="WBR42" s="9"/>
      <c r="WBS42" s="9"/>
      <c r="WBT42" s="9"/>
      <c r="WBU42" s="9"/>
      <c r="WBV42" s="9"/>
      <c r="WBW42" s="9"/>
      <c r="WBX42" s="9"/>
      <c r="WBY42" s="9"/>
      <c r="WBZ42" s="9"/>
      <c r="WCA42" s="9"/>
      <c r="WCB42" s="9"/>
      <c r="WCC42" s="9"/>
      <c r="WCD42" s="9"/>
      <c r="WCE42" s="9"/>
      <c r="WCF42" s="9"/>
      <c r="WCG42" s="9"/>
      <c r="WCH42" s="9"/>
      <c r="WCI42" s="9"/>
      <c r="WCJ42" s="9"/>
      <c r="WCK42" s="9"/>
      <c r="WCL42" s="9"/>
      <c r="WCM42" s="9"/>
      <c r="WCN42" s="9"/>
      <c r="WCO42" s="9"/>
      <c r="WCP42" s="9"/>
      <c r="WCQ42" s="9"/>
      <c r="WCR42" s="9"/>
      <c r="WCS42" s="9"/>
      <c r="WCT42" s="9"/>
      <c r="WCU42" s="9"/>
      <c r="WCV42" s="9"/>
      <c r="WCW42" s="9"/>
      <c r="WCX42" s="9"/>
      <c r="WCY42" s="9"/>
      <c r="WCZ42" s="9"/>
      <c r="WDA42" s="9"/>
      <c r="WDB42" s="9"/>
      <c r="WDC42" s="9"/>
      <c r="WDD42" s="9"/>
      <c r="WDE42" s="9"/>
      <c r="WDF42" s="9"/>
      <c r="WDG42" s="9"/>
      <c r="WDH42" s="9"/>
      <c r="WDI42" s="9"/>
      <c r="WDJ42" s="9"/>
      <c r="WDK42" s="9"/>
      <c r="WDL42" s="9"/>
      <c r="WDM42" s="9"/>
      <c r="WDN42" s="9"/>
      <c r="WDO42" s="9"/>
      <c r="WDP42" s="9"/>
      <c r="WDQ42" s="9"/>
      <c r="WDR42" s="9"/>
      <c r="WDS42" s="9"/>
      <c r="WDT42" s="9"/>
      <c r="WDU42" s="9"/>
      <c r="WDV42" s="9"/>
      <c r="WDW42" s="9"/>
      <c r="WDX42" s="9"/>
      <c r="WDY42" s="9"/>
      <c r="WDZ42" s="9"/>
      <c r="WEA42" s="9"/>
      <c r="WEB42" s="9"/>
      <c r="WEC42" s="9"/>
      <c r="WED42" s="9"/>
      <c r="WEE42" s="9"/>
      <c r="WEF42" s="9"/>
      <c r="WEG42" s="9"/>
      <c r="WEH42" s="9"/>
      <c r="WEI42" s="9"/>
      <c r="WEJ42" s="9"/>
      <c r="WEK42" s="9"/>
      <c r="WEL42" s="9"/>
      <c r="WEM42" s="9"/>
      <c r="WEN42" s="9"/>
      <c r="WEO42" s="9"/>
      <c r="WEP42" s="9"/>
      <c r="WEQ42" s="9"/>
      <c r="WER42" s="9"/>
      <c r="WES42" s="9"/>
      <c r="WET42" s="9"/>
      <c r="WEU42" s="9"/>
      <c r="WEV42" s="9"/>
      <c r="WEW42" s="9"/>
      <c r="WEX42" s="9"/>
      <c r="WEY42" s="9"/>
      <c r="WEZ42" s="9"/>
      <c r="WFA42" s="9"/>
      <c r="WFB42" s="9"/>
      <c r="WFC42" s="9"/>
      <c r="WFD42" s="9"/>
      <c r="WFE42" s="9"/>
      <c r="WFF42" s="9"/>
      <c r="WFG42" s="9"/>
      <c r="WFH42" s="9"/>
      <c r="WFI42" s="9"/>
      <c r="WFJ42" s="9"/>
      <c r="WFK42" s="9"/>
      <c r="WFL42" s="9"/>
      <c r="WFM42" s="9"/>
      <c r="WFN42" s="9"/>
      <c r="WFO42" s="9"/>
      <c r="WFP42" s="9"/>
      <c r="WFQ42" s="9"/>
      <c r="WFR42" s="9"/>
      <c r="WFS42" s="9"/>
      <c r="WFT42" s="9"/>
      <c r="WFU42" s="9"/>
      <c r="WFV42" s="9"/>
      <c r="WFW42" s="9"/>
      <c r="WFX42" s="9"/>
      <c r="WFY42" s="9"/>
      <c r="WFZ42" s="9"/>
      <c r="WGA42" s="9"/>
      <c r="WGB42" s="9"/>
      <c r="WGC42" s="9"/>
      <c r="WGD42" s="9"/>
      <c r="WGE42" s="9"/>
      <c r="WGF42" s="9"/>
      <c r="WGG42" s="9"/>
      <c r="WGH42" s="9"/>
      <c r="WGI42" s="9"/>
      <c r="WGJ42" s="9"/>
      <c r="WGK42" s="9"/>
      <c r="WGL42" s="9"/>
      <c r="WGM42" s="9"/>
      <c r="WGN42" s="9"/>
      <c r="WGO42" s="9"/>
      <c r="WGP42" s="9"/>
      <c r="WGQ42" s="9"/>
      <c r="WGR42" s="9"/>
      <c r="WGS42" s="9"/>
      <c r="WGT42" s="9"/>
      <c r="WGU42" s="9"/>
      <c r="WGV42" s="9"/>
      <c r="WGW42" s="9"/>
      <c r="WGX42" s="9"/>
      <c r="WGY42" s="9"/>
      <c r="WGZ42" s="9"/>
      <c r="WHA42" s="9"/>
      <c r="WHB42" s="9"/>
      <c r="WHC42" s="9"/>
      <c r="WHD42" s="9"/>
      <c r="WHE42" s="9"/>
      <c r="WHF42" s="9"/>
      <c r="WHG42" s="9"/>
      <c r="WHH42" s="9"/>
      <c r="WHI42" s="9"/>
      <c r="WHJ42" s="9"/>
      <c r="WHK42" s="9"/>
      <c r="WHL42" s="9"/>
      <c r="WHM42" s="9"/>
      <c r="WHN42" s="9"/>
      <c r="WHO42" s="9"/>
      <c r="WHP42" s="9"/>
      <c r="WHQ42" s="9"/>
      <c r="WHR42" s="9"/>
      <c r="WHS42" s="9"/>
      <c r="WHT42" s="9"/>
      <c r="WHU42" s="9"/>
      <c r="WHV42" s="9"/>
      <c r="WHW42" s="9"/>
      <c r="WHX42" s="9"/>
      <c r="WHY42" s="9"/>
      <c r="WHZ42" s="9"/>
      <c r="WIA42" s="9"/>
      <c r="WIB42" s="9"/>
      <c r="WIC42" s="9"/>
      <c r="WID42" s="9"/>
      <c r="WIE42" s="9"/>
      <c r="WIF42" s="9"/>
      <c r="WIG42" s="9"/>
      <c r="WIH42" s="9"/>
      <c r="WII42" s="9"/>
      <c r="WIJ42" s="9"/>
      <c r="WIK42" s="9"/>
      <c r="WIL42" s="9"/>
      <c r="WIM42" s="9"/>
      <c r="WIN42" s="9"/>
      <c r="WIO42" s="9"/>
      <c r="WIP42" s="9"/>
      <c r="WIQ42" s="9"/>
      <c r="WIR42" s="9"/>
      <c r="WIS42" s="9"/>
      <c r="WIT42" s="9"/>
      <c r="WIU42" s="9"/>
      <c r="WIV42" s="9"/>
      <c r="WIW42" s="9"/>
      <c r="WIX42" s="9"/>
      <c r="WIY42" s="9"/>
      <c r="WIZ42" s="9"/>
      <c r="WJA42" s="9"/>
      <c r="WJB42" s="9"/>
      <c r="WJC42" s="9"/>
      <c r="WJD42" s="9"/>
      <c r="WJE42" s="9"/>
      <c r="WJF42" s="9"/>
      <c r="WJG42" s="9"/>
      <c r="WJH42" s="9"/>
      <c r="WJI42" s="9"/>
      <c r="WJJ42" s="9"/>
      <c r="WJK42" s="9"/>
      <c r="WJL42" s="9"/>
      <c r="WJM42" s="9"/>
      <c r="WJN42" s="9"/>
      <c r="WJO42" s="9"/>
      <c r="WJP42" s="9"/>
      <c r="WJQ42" s="9"/>
      <c r="WJR42" s="9"/>
      <c r="WJS42" s="9"/>
      <c r="WJT42" s="9"/>
      <c r="WJU42" s="9"/>
      <c r="WJV42" s="9"/>
      <c r="WJW42" s="9"/>
      <c r="WJX42" s="9"/>
      <c r="WJY42" s="9"/>
      <c r="WJZ42" s="9"/>
      <c r="WKA42" s="9"/>
      <c r="WKB42" s="9"/>
      <c r="WKC42" s="9"/>
      <c r="WKD42" s="9"/>
      <c r="WKE42" s="9"/>
      <c r="WKF42" s="9"/>
      <c r="WKG42" s="9"/>
      <c r="WKH42" s="9"/>
      <c r="WKI42" s="9"/>
      <c r="WKJ42" s="9"/>
      <c r="WKK42" s="9"/>
      <c r="WKL42" s="9"/>
      <c r="WKM42" s="9"/>
      <c r="WKN42" s="9"/>
      <c r="WKO42" s="9"/>
      <c r="WKP42" s="9"/>
      <c r="WKQ42" s="9"/>
      <c r="WKR42" s="9"/>
      <c r="WKS42" s="9"/>
      <c r="WKT42" s="9"/>
      <c r="WKU42" s="9"/>
      <c r="WKV42" s="9"/>
      <c r="WKW42" s="9"/>
      <c r="WKX42" s="9"/>
      <c r="WKY42" s="9"/>
      <c r="WKZ42" s="9"/>
      <c r="WLA42" s="9"/>
      <c r="WLB42" s="9"/>
      <c r="WLC42" s="9"/>
      <c r="WLD42" s="9"/>
      <c r="WLE42" s="9"/>
      <c r="WLF42" s="9"/>
      <c r="WLG42" s="9"/>
      <c r="WLH42" s="9"/>
      <c r="WLI42" s="9"/>
      <c r="WLJ42" s="9"/>
      <c r="WLK42" s="9"/>
      <c r="WLL42" s="9"/>
      <c r="WLM42" s="9"/>
      <c r="WLN42" s="9"/>
      <c r="WLO42" s="9"/>
      <c r="WLP42" s="9"/>
      <c r="WLQ42" s="9"/>
      <c r="WLR42" s="9"/>
      <c r="WLS42" s="9"/>
      <c r="WLT42" s="9"/>
      <c r="WLU42" s="9"/>
      <c r="WLV42" s="9"/>
      <c r="WLW42" s="9"/>
      <c r="WLX42" s="9"/>
      <c r="WLY42" s="9"/>
      <c r="WLZ42" s="9"/>
      <c r="WMA42" s="9"/>
      <c r="WMB42" s="9"/>
      <c r="WMC42" s="9"/>
      <c r="WMD42" s="9"/>
      <c r="WME42" s="9"/>
      <c r="WMF42" s="9"/>
      <c r="WMG42" s="9"/>
      <c r="WMH42" s="9"/>
      <c r="WMI42" s="9"/>
      <c r="WMJ42" s="9"/>
      <c r="WMK42" s="9"/>
      <c r="WML42" s="9"/>
      <c r="WMM42" s="9"/>
      <c r="WMN42" s="9"/>
      <c r="WMO42" s="9"/>
      <c r="WMP42" s="9"/>
      <c r="WMQ42" s="9"/>
      <c r="WMR42" s="9"/>
      <c r="WMS42" s="9"/>
      <c r="WMT42" s="9"/>
      <c r="WMU42" s="9"/>
      <c r="WMV42" s="9"/>
      <c r="WMW42" s="9"/>
      <c r="WMX42" s="9"/>
      <c r="WMY42" s="9"/>
      <c r="WMZ42" s="9"/>
      <c r="WNA42" s="9"/>
      <c r="WNB42" s="9"/>
      <c r="WNC42" s="9"/>
      <c r="WND42" s="9"/>
      <c r="WNE42" s="9"/>
      <c r="WNF42" s="9"/>
      <c r="WNG42" s="9"/>
      <c r="WNH42" s="9"/>
      <c r="WNI42" s="9"/>
      <c r="WNJ42" s="9"/>
      <c r="WNK42" s="9"/>
      <c r="WNL42" s="9"/>
      <c r="WNM42" s="9"/>
      <c r="WNN42" s="9"/>
      <c r="WNO42" s="9"/>
      <c r="WNP42" s="9"/>
      <c r="WNQ42" s="9"/>
      <c r="WNR42" s="9"/>
      <c r="WNS42" s="9"/>
      <c r="WNT42" s="9"/>
      <c r="WNU42" s="9"/>
      <c r="WNV42" s="9"/>
      <c r="WNW42" s="9"/>
      <c r="WNX42" s="9"/>
      <c r="WNY42" s="9"/>
      <c r="WNZ42" s="9"/>
      <c r="WOA42" s="9"/>
      <c r="WOB42" s="9"/>
      <c r="WOC42" s="9"/>
      <c r="WOD42" s="9"/>
      <c r="WOE42" s="9"/>
      <c r="WOF42" s="9"/>
      <c r="WOG42" s="9"/>
      <c r="WOH42" s="9"/>
      <c r="WOI42" s="9"/>
      <c r="WOJ42" s="9"/>
      <c r="WOK42" s="9"/>
      <c r="WOL42" s="9"/>
      <c r="WOM42" s="9"/>
      <c r="WON42" s="9"/>
      <c r="WOO42" s="9"/>
      <c r="WOP42" s="9"/>
      <c r="WOQ42" s="9"/>
      <c r="WOR42" s="9"/>
      <c r="WOS42" s="9"/>
      <c r="WOT42" s="9"/>
      <c r="WOU42" s="9"/>
      <c r="WOV42" s="9"/>
      <c r="WOW42" s="9"/>
      <c r="WOX42" s="9"/>
      <c r="WOY42" s="9"/>
      <c r="WOZ42" s="9"/>
      <c r="WPA42" s="9"/>
      <c r="WPB42" s="9"/>
      <c r="WPC42" s="9"/>
      <c r="WPD42" s="9"/>
      <c r="WPE42" s="9"/>
      <c r="WPF42" s="9"/>
      <c r="WPG42" s="9"/>
      <c r="WPH42" s="9"/>
      <c r="WPI42" s="9"/>
      <c r="WPJ42" s="9"/>
      <c r="WPK42" s="9"/>
      <c r="WPL42" s="9"/>
      <c r="WPM42" s="9"/>
      <c r="WPN42" s="9"/>
      <c r="WPO42" s="9"/>
      <c r="WPP42" s="9"/>
      <c r="WPQ42" s="9"/>
      <c r="WPR42" s="9"/>
      <c r="WPS42" s="9"/>
      <c r="WPT42" s="9"/>
      <c r="WPU42" s="9"/>
      <c r="WPV42" s="9"/>
      <c r="WPW42" s="9"/>
      <c r="WPX42" s="9"/>
      <c r="WPY42" s="9"/>
      <c r="WPZ42" s="9"/>
      <c r="WQA42" s="9"/>
      <c r="WQB42" s="9"/>
      <c r="WQC42" s="9"/>
      <c r="WQD42" s="9"/>
      <c r="WQE42" s="9"/>
      <c r="WQF42" s="9"/>
      <c r="WQG42" s="9"/>
      <c r="WQH42" s="9"/>
      <c r="WQI42" s="9"/>
      <c r="WQJ42" s="9"/>
      <c r="WQK42" s="9"/>
      <c r="WQL42" s="9"/>
      <c r="WQM42" s="9"/>
      <c r="WQN42" s="9"/>
      <c r="WQO42" s="9"/>
      <c r="WQP42" s="9"/>
      <c r="WQQ42" s="9"/>
      <c r="WQR42" s="9"/>
      <c r="WQS42" s="9"/>
      <c r="WQT42" s="9"/>
      <c r="WQU42" s="9"/>
      <c r="WQV42" s="9"/>
      <c r="WQW42" s="9"/>
      <c r="WQX42" s="9"/>
      <c r="WQY42" s="9"/>
      <c r="WQZ42" s="9"/>
      <c r="WRA42" s="9"/>
      <c r="WRB42" s="9"/>
      <c r="WRC42" s="9"/>
      <c r="WRD42" s="9"/>
      <c r="WRE42" s="9"/>
      <c r="WRF42" s="9"/>
      <c r="WRG42" s="9"/>
      <c r="WRH42" s="9"/>
      <c r="WRI42" s="9"/>
      <c r="WRJ42" s="9"/>
      <c r="WRK42" s="9"/>
      <c r="WRL42" s="9"/>
      <c r="WRM42" s="9"/>
      <c r="WRN42" s="9"/>
      <c r="WRO42" s="9"/>
      <c r="WRP42" s="9"/>
      <c r="WRQ42" s="9"/>
      <c r="WRR42" s="9"/>
      <c r="WRS42" s="9"/>
      <c r="WRT42" s="9"/>
      <c r="WRU42" s="9"/>
      <c r="WRV42" s="9"/>
      <c r="WRW42" s="9"/>
      <c r="WRX42" s="9"/>
      <c r="WRY42" s="9"/>
      <c r="WRZ42" s="9"/>
      <c r="WSA42" s="9"/>
      <c r="WSB42" s="9"/>
      <c r="WSC42" s="9"/>
      <c r="WSD42" s="9"/>
      <c r="WSE42" s="9"/>
      <c r="WSF42" s="9"/>
      <c r="WSG42" s="9"/>
      <c r="WSH42" s="9"/>
      <c r="WSI42" s="9"/>
      <c r="WSJ42" s="9"/>
      <c r="WSK42" s="9"/>
      <c r="WSL42" s="9"/>
      <c r="WSM42" s="9"/>
      <c r="WSN42" s="9"/>
      <c r="WSO42" s="9"/>
      <c r="WSP42" s="9"/>
      <c r="WSQ42" s="9"/>
      <c r="WSR42" s="9"/>
      <c r="WSS42" s="9"/>
      <c r="WST42" s="9"/>
      <c r="WSU42" s="9"/>
      <c r="WSV42" s="9"/>
      <c r="WSW42" s="9"/>
      <c r="WSX42" s="9"/>
      <c r="WSY42" s="9"/>
      <c r="WSZ42" s="9"/>
      <c r="WTA42" s="9"/>
      <c r="WTB42" s="9"/>
      <c r="WTC42" s="9"/>
      <c r="WTD42" s="9"/>
      <c r="WTE42" s="9"/>
      <c r="WTF42" s="9"/>
      <c r="WTG42" s="9"/>
      <c r="WTH42" s="9"/>
      <c r="WTI42" s="9"/>
      <c r="WTJ42" s="9"/>
      <c r="WTK42" s="9"/>
      <c r="WTL42" s="9"/>
      <c r="WTM42" s="9"/>
      <c r="WTN42" s="9"/>
      <c r="WTO42" s="9"/>
      <c r="WTP42" s="9"/>
      <c r="WTQ42" s="9"/>
      <c r="WTR42" s="9"/>
      <c r="WTS42" s="9"/>
      <c r="WTT42" s="9"/>
      <c r="WTU42" s="9"/>
      <c r="WTV42" s="9"/>
      <c r="WTW42" s="9"/>
      <c r="WTX42" s="9"/>
      <c r="WTY42" s="9"/>
      <c r="WTZ42" s="9"/>
      <c r="WUA42" s="9"/>
      <c r="WUB42" s="9"/>
      <c r="WUC42" s="9"/>
      <c r="WUD42" s="9"/>
      <c r="WUE42" s="9"/>
      <c r="WUF42" s="9"/>
      <c r="WUG42" s="9"/>
      <c r="WUH42" s="9"/>
      <c r="WUI42" s="9"/>
      <c r="WUJ42" s="9"/>
    </row>
    <row r="43" spans="1:16104" ht="15.75" customHeight="1" x14ac:dyDescent="0.2">
      <c r="A43" s="22">
        <v>210015</v>
      </c>
      <c r="B43" s="22" t="s">
        <v>77</v>
      </c>
      <c r="C43" s="117">
        <f>HLOOKUP(A43,'[3]Summary All'!$C$1:$BC$188,115,FALSE)</f>
        <v>693253672.16527951</v>
      </c>
      <c r="D43" s="71">
        <f>IFERROR(VLOOKUP($A43,'PAU Performance'!$A:$F,6,FALSE),"")</f>
        <v>17.84459787696246</v>
      </c>
      <c r="E43" s="51">
        <f>IFERROR(D43/$D$53*Savings!$C$8*Savings!$C$16,"")</f>
        <v>-3.3613752807505489E-3</v>
      </c>
      <c r="F43" s="88">
        <f t="shared" si="10"/>
        <v>-2330285.7569059152</v>
      </c>
      <c r="G43" s="53">
        <f>IFERROR(F43*Savings!$C$9*Savings!$C$16/$F$53,"")</f>
        <v>-1751378.9272225795</v>
      </c>
      <c r="H43" s="20">
        <f>IFERROR(VLOOKUP(A43,'PAU Performance'!A:C,3,FALSE),"")</f>
        <v>6.4588099999999996E-2</v>
      </c>
      <c r="I43" s="21">
        <f>H43/$H$53*Savings!$C$8*Savings!$C$17</f>
        <v>-3.3722506436821625E-3</v>
      </c>
      <c r="J43" s="88">
        <f t="shared" si="1"/>
        <v>-2337825.1421943866</v>
      </c>
      <c r="K43" s="53">
        <f>IFERROR(J43*Savings!$C$9*Savings!$C$17/$J$53,"")</f>
        <v>-2353151.1896766592</v>
      </c>
      <c r="L43" s="88">
        <f t="shared" si="2"/>
        <v>-4104530.1168992389</v>
      </c>
      <c r="M43" s="70">
        <f t="shared" si="13"/>
        <v>-5.9206756223581496E-3</v>
      </c>
      <c r="N43" s="127">
        <f t="shared" si="11"/>
        <v>-6.2067562235814961E-4</v>
      </c>
      <c r="O43" s="128">
        <f t="shared" si="12"/>
        <v>-430285.65442325745</v>
      </c>
      <c r="P43" s="128">
        <f t="shared" si="6"/>
        <v>-377215.82940785616</v>
      </c>
      <c r="Q43" s="129">
        <f t="shared" si="7"/>
        <v>-5.4412381001845399E-4</v>
      </c>
      <c r="R43" s="128">
        <f t="shared" si="8"/>
        <v>3727314.2874913826</v>
      </c>
      <c r="S43" s="127">
        <f t="shared" si="9"/>
        <v>5.3765518123396958E-3</v>
      </c>
      <c r="T43" s="120"/>
    </row>
    <row r="44" spans="1:16104" ht="15.75" customHeight="1" x14ac:dyDescent="0.2">
      <c r="A44" s="22">
        <v>210043</v>
      </c>
      <c r="B44" s="22" t="s">
        <v>95</v>
      </c>
      <c r="C44" s="117">
        <f>HLOOKUP(A44,'[3]Summary All'!$C$1:$BC$188,115,FALSE)</f>
        <v>538290321.51618409</v>
      </c>
      <c r="D44" s="71">
        <f>IFERROR(VLOOKUP($A44,'PAU Performance'!$A:$F,6,FALSE),"")</f>
        <v>11.603079431364165</v>
      </c>
      <c r="E44" s="51">
        <f>IFERROR(D44/$D$53*Savings!$C$8*Savings!$C$16,"")</f>
        <v>-2.1856645159555525E-3</v>
      </c>
      <c r="F44" s="88">
        <f t="shared" si="10"/>
        <v>-1176522.0550202292</v>
      </c>
      <c r="G44" s="53">
        <f>IFERROR(F44*Savings!$C$9*Savings!$C$16/$F$53,"")</f>
        <v>-884241.74094036967</v>
      </c>
      <c r="H44" s="20">
        <f>IFERROR(VLOOKUP(A44,'PAU Performance'!A:C,3,FALSE),"")</f>
        <v>8.2051799999999994E-2</v>
      </c>
      <c r="I44" s="21">
        <f>H44/$H$53*Savings!$C$8*Savings!$C$17</f>
        <v>-4.2840590660706852E-3</v>
      </c>
      <c r="J44" s="88">
        <f t="shared" si="1"/>
        <v>-2306067.5320695126</v>
      </c>
      <c r="K44" s="53">
        <f>IFERROR(J44*Savings!$C$9*Savings!$C$17/$J$53,"")</f>
        <v>-2321185.386632686</v>
      </c>
      <c r="L44" s="88">
        <f t="shared" si="2"/>
        <v>-3205427.1275730557</v>
      </c>
      <c r="M44" s="70">
        <f t="shared" si="13"/>
        <v>-5.9548295769919065E-3</v>
      </c>
      <c r="N44" s="127">
        <f t="shared" si="11"/>
        <v>-6.5482957699190651E-4</v>
      </c>
      <c r="O44" s="128">
        <f t="shared" si="12"/>
        <v>-352488.42353728018</v>
      </c>
      <c r="P44" s="128">
        <f t="shared" si="6"/>
        <v>-311043.616966234</v>
      </c>
      <c r="Q44" s="129">
        <f t="shared" si="7"/>
        <v>-5.7783616857558944E-4</v>
      </c>
      <c r="R44" s="128">
        <f t="shared" si="8"/>
        <v>2894383.5106068216</v>
      </c>
      <c r="S44" s="127">
        <f t="shared" si="9"/>
        <v>5.3769934084163173E-3</v>
      </c>
      <c r="T44" s="120"/>
    </row>
    <row r="45" spans="1:16104" ht="15.75" customHeight="1" x14ac:dyDescent="0.2">
      <c r="A45" s="22">
        <v>210051</v>
      </c>
      <c r="B45" s="22" t="s">
        <v>100</v>
      </c>
      <c r="C45" s="117">
        <f>HLOOKUP(A45,'[3]Summary All'!$C$1:$BC$188,115,FALSE)</f>
        <v>311236650.65650415</v>
      </c>
      <c r="D45" s="71">
        <f>IFERROR(VLOOKUP($A45,'PAU Performance'!$A:$F,6,FALSE),"")</f>
        <v>12.714501863821051</v>
      </c>
      <c r="E45" s="51">
        <f>IFERROR(D45/$D$53*Savings!$C$8*Savings!$C$16,"")</f>
        <v>-2.3950224357411989E-3</v>
      </c>
      <c r="F45" s="88">
        <f t="shared" si="10"/>
        <v>-745418.76114727324</v>
      </c>
      <c r="G45" s="53">
        <f>IFERROR(F45*Savings!$C$9*Savings!$C$16/$F$53,"")</f>
        <v>-560236.31709576864</v>
      </c>
      <c r="H45" s="20">
        <f>IFERROR(VLOOKUP(A45,'PAU Performance'!A:C,3,FALSE),"")</f>
        <v>8.3266900000000005E-2</v>
      </c>
      <c r="I45" s="21">
        <f>H45/$H$53*Savings!$C$8*Savings!$C$17</f>
        <v>-4.3475014301770486E-3</v>
      </c>
      <c r="J45" s="88">
        <f t="shared" si="1"/>
        <v>-1353101.7838526664</v>
      </c>
      <c r="K45" s="53">
        <f>IFERROR(J45*Savings!$C$9*Savings!$C$17/$J$53,"")</f>
        <v>-1361972.2942314746</v>
      </c>
      <c r="L45" s="88">
        <f t="shared" si="2"/>
        <v>-1922208.6113272433</v>
      </c>
      <c r="M45" s="70">
        <f t="shared" si="13"/>
        <v>-6.1760355256125854E-3</v>
      </c>
      <c r="N45" s="127">
        <f t="shared" si="11"/>
        <v>-8.7603552561258541E-4</v>
      </c>
      <c r="O45" s="128">
        <f t="shared" si="12"/>
        <v>-272654.36284777126</v>
      </c>
      <c r="P45" s="128">
        <f t="shared" si="6"/>
        <v>-247801.02476986757</v>
      </c>
      <c r="Q45" s="129">
        <f t="shared" si="7"/>
        <v>-7.9618201856102347E-4</v>
      </c>
      <c r="R45" s="128">
        <f t="shared" si="8"/>
        <v>1674407.5865573757</v>
      </c>
      <c r="S45" s="127">
        <f t="shared" si="9"/>
        <v>5.3798535070515617E-3</v>
      </c>
      <c r="T45" s="12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/>
      <c r="KO45" s="10"/>
      <c r="KP45" s="10"/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  <c r="LC45" s="10"/>
      <c r="LD45" s="10"/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/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/>
      <c r="MK45" s="10"/>
      <c r="ML45" s="10"/>
      <c r="MM45" s="10"/>
      <c r="MN45" s="10"/>
      <c r="MO45" s="10"/>
      <c r="MP45" s="10"/>
      <c r="MQ45" s="10"/>
      <c r="MR45" s="10"/>
      <c r="MS45" s="10"/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/>
      <c r="NW45" s="10"/>
      <c r="NX45" s="10"/>
      <c r="NY45" s="10"/>
      <c r="NZ45" s="10"/>
      <c r="OA45" s="10"/>
      <c r="OB45" s="10"/>
      <c r="OC45" s="10"/>
      <c r="OD45" s="10"/>
      <c r="OE45" s="10"/>
      <c r="OF45" s="10"/>
      <c r="OG45" s="10"/>
      <c r="OH45" s="10"/>
      <c r="OI45" s="10"/>
      <c r="OJ45" s="10"/>
      <c r="OK45" s="10"/>
      <c r="OL45" s="10"/>
      <c r="OM45" s="10"/>
      <c r="ON45" s="10"/>
      <c r="OO45" s="10"/>
      <c r="OP45" s="10"/>
      <c r="OQ45" s="10"/>
      <c r="OR45" s="10"/>
      <c r="OS45" s="10"/>
      <c r="OT45" s="10"/>
      <c r="OU45" s="10"/>
      <c r="OV45" s="10"/>
      <c r="OW45" s="10"/>
      <c r="OX45" s="10"/>
      <c r="OY45" s="10"/>
      <c r="OZ45" s="10"/>
      <c r="PA45" s="10"/>
      <c r="PB45" s="10"/>
      <c r="PC45" s="10"/>
      <c r="PD45" s="10"/>
      <c r="PE45" s="10"/>
      <c r="PF45" s="10"/>
      <c r="PG45" s="10"/>
      <c r="PH45" s="10"/>
      <c r="PI45" s="10"/>
      <c r="PJ45" s="10"/>
      <c r="PK45" s="10"/>
      <c r="PL45" s="10"/>
      <c r="PM45" s="10"/>
      <c r="PN45" s="10"/>
      <c r="PO45" s="10"/>
      <c r="PP45" s="10"/>
      <c r="PQ45" s="10"/>
      <c r="PR45" s="10"/>
      <c r="PS45" s="10"/>
      <c r="PT45" s="10"/>
      <c r="PU45" s="10"/>
      <c r="PV45" s="10"/>
      <c r="PW45" s="10"/>
      <c r="PX45" s="10"/>
      <c r="PY45" s="10"/>
      <c r="PZ45" s="10"/>
      <c r="QA45" s="10"/>
      <c r="QB45" s="10"/>
      <c r="QC45" s="10"/>
      <c r="QD45" s="10"/>
      <c r="QE45" s="10"/>
      <c r="QF45" s="10"/>
      <c r="QG45" s="10"/>
      <c r="QH45" s="10"/>
      <c r="QI45" s="10"/>
      <c r="QJ45" s="10"/>
      <c r="QK45" s="10"/>
      <c r="QL45" s="10"/>
      <c r="QM45" s="10"/>
      <c r="QN45" s="10"/>
      <c r="QO45" s="10"/>
      <c r="QP45" s="10"/>
      <c r="QQ45" s="10"/>
      <c r="QR45" s="10"/>
      <c r="QS45" s="10"/>
      <c r="QT45" s="10"/>
      <c r="QU45" s="10"/>
      <c r="QV45" s="10"/>
      <c r="QW45" s="10"/>
      <c r="QX45" s="10"/>
      <c r="QY45" s="10"/>
      <c r="QZ45" s="10"/>
      <c r="RA45" s="10"/>
      <c r="RB45" s="10"/>
      <c r="RC45" s="10"/>
      <c r="RD45" s="10"/>
      <c r="RE45" s="10"/>
      <c r="RF45" s="10"/>
      <c r="RG45" s="10"/>
      <c r="RH45" s="10"/>
      <c r="RI45" s="10"/>
      <c r="RJ45" s="10"/>
      <c r="RK45" s="10"/>
      <c r="RL45" s="10"/>
      <c r="RM45" s="10"/>
      <c r="RN45" s="10"/>
      <c r="RO45" s="10"/>
      <c r="RP45" s="10"/>
      <c r="RQ45" s="10"/>
      <c r="RR45" s="10"/>
      <c r="RS45" s="10"/>
      <c r="RT45" s="10"/>
      <c r="RU45" s="10"/>
      <c r="RV45" s="10"/>
      <c r="RW45" s="10"/>
      <c r="RX45" s="10"/>
      <c r="RY45" s="10"/>
      <c r="RZ45" s="10"/>
      <c r="SA45" s="10"/>
      <c r="SB45" s="10"/>
      <c r="SC45" s="10"/>
      <c r="SD45" s="10"/>
      <c r="SE45" s="10"/>
      <c r="SF45" s="10"/>
      <c r="SG45" s="10"/>
      <c r="SH45" s="10"/>
      <c r="SI45" s="10"/>
      <c r="SJ45" s="10"/>
      <c r="SK45" s="10"/>
      <c r="SL45" s="10"/>
      <c r="SM45" s="10"/>
      <c r="SN45" s="10"/>
      <c r="SO45" s="10"/>
      <c r="SP45" s="10"/>
      <c r="SQ45" s="10"/>
      <c r="SR45" s="10"/>
      <c r="SS45" s="10"/>
      <c r="ST45" s="10"/>
      <c r="SU45" s="10"/>
      <c r="SV45" s="10"/>
      <c r="SW45" s="10"/>
      <c r="SX45" s="10"/>
      <c r="SY45" s="10"/>
      <c r="SZ45" s="10"/>
      <c r="TA45" s="10"/>
      <c r="TB45" s="10"/>
      <c r="TC45" s="10"/>
      <c r="TD45" s="10"/>
      <c r="TE45" s="10"/>
      <c r="TF45" s="10"/>
      <c r="TG45" s="10"/>
      <c r="TH45" s="10"/>
      <c r="TI45" s="10"/>
      <c r="TJ45" s="10"/>
      <c r="TK45" s="10"/>
      <c r="TL45" s="10"/>
      <c r="TM45" s="10"/>
      <c r="TN45" s="10"/>
      <c r="TO45" s="10"/>
      <c r="TP45" s="10"/>
      <c r="TQ45" s="10"/>
      <c r="TR45" s="10"/>
      <c r="TS45" s="10"/>
      <c r="TT45" s="10"/>
      <c r="TU45" s="10"/>
      <c r="TV45" s="10"/>
      <c r="TW45" s="10"/>
      <c r="TX45" s="10"/>
      <c r="TY45" s="10"/>
      <c r="TZ45" s="10"/>
      <c r="UA45" s="10"/>
      <c r="UB45" s="10"/>
      <c r="UC45" s="10"/>
      <c r="UD45" s="10"/>
      <c r="UE45" s="10"/>
      <c r="UF45" s="10"/>
      <c r="UG45" s="10"/>
      <c r="UH45" s="10"/>
      <c r="UI45" s="10"/>
      <c r="UJ45" s="10"/>
      <c r="UK45" s="10"/>
      <c r="UL45" s="10"/>
      <c r="UM45" s="10"/>
      <c r="UN45" s="10"/>
      <c r="UO45" s="10"/>
      <c r="UP45" s="10"/>
      <c r="UQ45" s="10"/>
      <c r="UR45" s="10"/>
      <c r="US45" s="10"/>
      <c r="UT45" s="10"/>
      <c r="UU45" s="10"/>
      <c r="UV45" s="10"/>
      <c r="UW45" s="10"/>
      <c r="UX45" s="10"/>
      <c r="UY45" s="10"/>
      <c r="UZ45" s="10"/>
      <c r="VA45" s="10"/>
      <c r="VB45" s="10"/>
      <c r="VC45" s="10"/>
      <c r="VD45" s="10"/>
      <c r="VE45" s="10"/>
      <c r="VF45" s="10"/>
      <c r="VG45" s="10"/>
      <c r="VH45" s="10"/>
      <c r="VI45" s="10"/>
      <c r="VJ45" s="10"/>
      <c r="VK45" s="10"/>
      <c r="VL45" s="10"/>
      <c r="VM45" s="10"/>
      <c r="VN45" s="10"/>
      <c r="VO45" s="10"/>
      <c r="VP45" s="10"/>
      <c r="VQ45" s="10"/>
      <c r="VR45" s="10"/>
      <c r="VS45" s="10"/>
      <c r="VT45" s="10"/>
      <c r="VU45" s="10"/>
      <c r="VV45" s="10"/>
      <c r="VW45" s="10"/>
      <c r="VX45" s="10"/>
      <c r="VY45" s="10"/>
      <c r="VZ45" s="10"/>
      <c r="WA45" s="10"/>
      <c r="WB45" s="10"/>
      <c r="WC45" s="10"/>
      <c r="WD45" s="10"/>
      <c r="WE45" s="10"/>
      <c r="WF45" s="10"/>
      <c r="WG45" s="10"/>
      <c r="WH45" s="10"/>
      <c r="WI45" s="10"/>
      <c r="WJ45" s="10"/>
      <c r="WK45" s="10"/>
      <c r="WL45" s="10"/>
      <c r="WM45" s="10"/>
      <c r="WN45" s="10"/>
      <c r="WO45" s="10"/>
      <c r="WP45" s="10"/>
      <c r="WQ45" s="10"/>
      <c r="WR45" s="10"/>
      <c r="WS45" s="10"/>
      <c r="WT45" s="10"/>
      <c r="WU45" s="10"/>
      <c r="WV45" s="10"/>
      <c r="WW45" s="10"/>
      <c r="WX45" s="10"/>
      <c r="WY45" s="10"/>
      <c r="WZ45" s="10"/>
      <c r="XA45" s="10"/>
      <c r="XB45" s="10"/>
      <c r="XC45" s="10"/>
      <c r="XD45" s="10"/>
      <c r="XE45" s="10"/>
      <c r="XF45" s="10"/>
      <c r="XG45" s="10"/>
      <c r="XH45" s="10"/>
      <c r="XI45" s="10"/>
      <c r="XJ45" s="10"/>
      <c r="XK45" s="10"/>
      <c r="XL45" s="10"/>
      <c r="XM45" s="10"/>
      <c r="XN45" s="10"/>
      <c r="XO45" s="10"/>
      <c r="XP45" s="10"/>
      <c r="XQ45" s="10"/>
      <c r="XR45" s="10"/>
      <c r="XS45" s="10"/>
      <c r="XT45" s="10"/>
      <c r="XU45" s="10"/>
      <c r="XV45" s="10"/>
      <c r="XW45" s="10"/>
      <c r="XX45" s="10"/>
      <c r="XY45" s="10"/>
      <c r="XZ45" s="10"/>
      <c r="YA45" s="10"/>
      <c r="YB45" s="10"/>
      <c r="YC45" s="10"/>
      <c r="YD45" s="10"/>
      <c r="YE45" s="10"/>
      <c r="YF45" s="10"/>
      <c r="YG45" s="10"/>
      <c r="YH45" s="10"/>
      <c r="YI45" s="10"/>
      <c r="YJ45" s="10"/>
      <c r="YK45" s="10"/>
      <c r="YL45" s="10"/>
      <c r="YM45" s="10"/>
      <c r="YN45" s="10"/>
      <c r="YO45" s="10"/>
      <c r="YP45" s="10"/>
      <c r="YQ45" s="10"/>
      <c r="YR45" s="10"/>
      <c r="YS45" s="10"/>
      <c r="YT45" s="10"/>
      <c r="YU45" s="10"/>
      <c r="YV45" s="10"/>
      <c r="YW45" s="10"/>
      <c r="YX45" s="10"/>
      <c r="YY45" s="10"/>
      <c r="YZ45" s="10"/>
      <c r="ZA45" s="10"/>
      <c r="ZB45" s="10"/>
      <c r="ZC45" s="10"/>
      <c r="ZD45" s="10"/>
      <c r="ZE45" s="10"/>
      <c r="ZF45" s="10"/>
      <c r="ZG45" s="10"/>
      <c r="ZH45" s="10"/>
      <c r="ZI45" s="10"/>
      <c r="ZJ45" s="10"/>
      <c r="ZK45" s="10"/>
      <c r="ZL45" s="10"/>
      <c r="ZM45" s="10"/>
      <c r="ZN45" s="10"/>
      <c r="ZO45" s="10"/>
      <c r="ZP45" s="10"/>
      <c r="ZQ45" s="10"/>
      <c r="ZR45" s="10"/>
      <c r="ZS45" s="10"/>
      <c r="ZT45" s="10"/>
      <c r="ZU45" s="10"/>
      <c r="ZV45" s="10"/>
      <c r="ZW45" s="10"/>
      <c r="ZX45" s="10"/>
      <c r="ZY45" s="10"/>
      <c r="ZZ45" s="10"/>
      <c r="AAA45" s="10"/>
      <c r="AAB45" s="10"/>
      <c r="AAC45" s="10"/>
      <c r="AAD45" s="10"/>
      <c r="AAE45" s="10"/>
      <c r="AAF45" s="10"/>
      <c r="AAG45" s="10"/>
      <c r="AAH45" s="10"/>
      <c r="AAI45" s="10"/>
      <c r="AAJ45" s="10"/>
      <c r="AAK45" s="10"/>
      <c r="AAL45" s="10"/>
      <c r="AAM45" s="10"/>
      <c r="AAN45" s="10"/>
      <c r="AAO45" s="10"/>
      <c r="AAP45" s="10"/>
      <c r="AAQ45" s="10"/>
      <c r="AAR45" s="10"/>
      <c r="AAS45" s="10"/>
      <c r="AAT45" s="10"/>
      <c r="AAU45" s="10"/>
      <c r="AAV45" s="10"/>
      <c r="AAW45" s="10"/>
      <c r="AAX45" s="10"/>
      <c r="AAY45" s="10"/>
      <c r="AAZ45" s="10"/>
      <c r="ABA45" s="10"/>
      <c r="ABB45" s="10"/>
      <c r="ABC45" s="10"/>
      <c r="ABD45" s="10"/>
      <c r="ABE45" s="10"/>
      <c r="ABF45" s="10"/>
      <c r="ABG45" s="10"/>
      <c r="ABH45" s="10"/>
      <c r="ABI45" s="10"/>
      <c r="ABJ45" s="10"/>
      <c r="ABK45" s="10"/>
      <c r="ABL45" s="10"/>
      <c r="ABM45" s="10"/>
      <c r="ABN45" s="10"/>
      <c r="ABO45" s="10"/>
      <c r="ABP45" s="10"/>
      <c r="ABQ45" s="10"/>
      <c r="ABR45" s="10"/>
      <c r="ABS45" s="10"/>
      <c r="ABT45" s="10"/>
      <c r="ABU45" s="10"/>
      <c r="ABV45" s="10"/>
      <c r="ABW45" s="10"/>
      <c r="ABX45" s="10"/>
      <c r="ABY45" s="10"/>
      <c r="ABZ45" s="10"/>
      <c r="ACA45" s="10"/>
      <c r="ACB45" s="10"/>
      <c r="ACC45" s="10"/>
      <c r="ACD45" s="10"/>
      <c r="ACE45" s="10"/>
      <c r="ACF45" s="10"/>
      <c r="ACG45" s="10"/>
      <c r="ACH45" s="10"/>
      <c r="ACI45" s="10"/>
      <c r="ACJ45" s="10"/>
      <c r="ACK45" s="10"/>
      <c r="ACL45" s="10"/>
      <c r="ACM45" s="10"/>
      <c r="ACN45" s="10"/>
      <c r="ACO45" s="10"/>
      <c r="ACP45" s="10"/>
      <c r="ACQ45" s="10"/>
      <c r="ACR45" s="10"/>
      <c r="ACS45" s="10"/>
      <c r="ACT45" s="10"/>
      <c r="ACU45" s="10"/>
      <c r="ACV45" s="10"/>
      <c r="ACW45" s="10"/>
      <c r="ACX45" s="10"/>
      <c r="ACY45" s="10"/>
      <c r="ACZ45" s="10"/>
      <c r="ADA45" s="10"/>
      <c r="ADB45" s="10"/>
      <c r="ADC45" s="10"/>
      <c r="ADD45" s="10"/>
      <c r="ADE45" s="10"/>
      <c r="ADF45" s="10"/>
      <c r="ADG45" s="10"/>
      <c r="ADH45" s="10"/>
      <c r="ADI45" s="10"/>
      <c r="ADJ45" s="10"/>
      <c r="ADK45" s="10"/>
      <c r="ADL45" s="10"/>
      <c r="ADM45" s="10"/>
      <c r="ADN45" s="10"/>
      <c r="ADO45" s="10"/>
      <c r="ADP45" s="10"/>
      <c r="ADQ45" s="10"/>
      <c r="ADR45" s="10"/>
      <c r="ADS45" s="10"/>
      <c r="ADT45" s="10"/>
      <c r="ADU45" s="10"/>
      <c r="ADV45" s="10"/>
      <c r="ADW45" s="10"/>
      <c r="ADX45" s="10"/>
      <c r="ADY45" s="10"/>
      <c r="ADZ45" s="10"/>
      <c r="AEA45" s="10"/>
      <c r="AEB45" s="10"/>
      <c r="AEC45" s="10"/>
      <c r="AED45" s="10"/>
      <c r="AEE45" s="10"/>
      <c r="AEF45" s="10"/>
      <c r="AEG45" s="10"/>
      <c r="AEH45" s="10"/>
      <c r="AEI45" s="10"/>
      <c r="AEJ45" s="10"/>
      <c r="AEK45" s="10"/>
      <c r="AEL45" s="10"/>
      <c r="AEM45" s="10"/>
      <c r="AEN45" s="10"/>
      <c r="AEO45" s="10"/>
      <c r="AEP45" s="10"/>
      <c r="AEQ45" s="10"/>
      <c r="AER45" s="10"/>
      <c r="AES45" s="10"/>
      <c r="AET45" s="10"/>
      <c r="AEU45" s="10"/>
      <c r="AEV45" s="10"/>
      <c r="AEW45" s="10"/>
      <c r="AEX45" s="10"/>
      <c r="AEY45" s="10"/>
      <c r="AEZ45" s="10"/>
      <c r="AFA45" s="10"/>
      <c r="AFB45" s="10"/>
      <c r="AFC45" s="10"/>
      <c r="AFD45" s="10"/>
      <c r="AFE45" s="10"/>
      <c r="AFF45" s="10"/>
      <c r="AFG45" s="10"/>
      <c r="AFH45" s="10"/>
      <c r="AFI45" s="10"/>
      <c r="AFJ45" s="10"/>
      <c r="AFK45" s="10"/>
      <c r="AFL45" s="10"/>
      <c r="AFM45" s="10"/>
      <c r="AFN45" s="10"/>
      <c r="AFO45" s="10"/>
      <c r="AFP45" s="10"/>
      <c r="AFQ45" s="10"/>
      <c r="AFR45" s="10"/>
      <c r="AFS45" s="10"/>
      <c r="AFT45" s="10"/>
      <c r="AFU45" s="10"/>
      <c r="AFV45" s="10"/>
      <c r="AFW45" s="10"/>
      <c r="AFX45" s="10"/>
      <c r="AFY45" s="10"/>
      <c r="AFZ45" s="10"/>
      <c r="AGA45" s="10"/>
      <c r="AGB45" s="10"/>
      <c r="AGC45" s="10"/>
      <c r="AGD45" s="10"/>
      <c r="AGE45" s="10"/>
      <c r="AGF45" s="10"/>
      <c r="AGG45" s="10"/>
      <c r="AGH45" s="10"/>
      <c r="AGI45" s="10"/>
      <c r="AGJ45" s="10"/>
      <c r="AGK45" s="10"/>
      <c r="AGL45" s="10"/>
      <c r="AGM45" s="10"/>
      <c r="AGN45" s="10"/>
      <c r="AGO45" s="10"/>
      <c r="AGP45" s="10"/>
      <c r="AGQ45" s="10"/>
      <c r="AGR45" s="10"/>
      <c r="AGS45" s="10"/>
      <c r="AGT45" s="10"/>
      <c r="AGU45" s="10"/>
      <c r="AGV45" s="10"/>
      <c r="AGW45" s="10"/>
      <c r="AGX45" s="10"/>
      <c r="AGY45" s="10"/>
      <c r="AGZ45" s="10"/>
      <c r="AHA45" s="10"/>
      <c r="AHB45" s="10"/>
      <c r="AHC45" s="10"/>
      <c r="AHD45" s="10"/>
      <c r="AHE45" s="10"/>
      <c r="AHF45" s="10"/>
      <c r="AHG45" s="10"/>
      <c r="AHH45" s="10"/>
      <c r="AHI45" s="10"/>
      <c r="AHJ45" s="10"/>
      <c r="AHK45" s="10"/>
      <c r="AHL45" s="10"/>
      <c r="AHM45" s="10"/>
      <c r="AHN45" s="10"/>
      <c r="AHO45" s="10"/>
      <c r="AHP45" s="10"/>
      <c r="AHQ45" s="10"/>
      <c r="AHR45" s="10"/>
      <c r="AHS45" s="10"/>
      <c r="AHT45" s="10"/>
      <c r="AHU45" s="10"/>
      <c r="AHV45" s="10"/>
      <c r="AHW45" s="10"/>
      <c r="AHX45" s="10"/>
      <c r="AHY45" s="10"/>
      <c r="AHZ45" s="10"/>
      <c r="AIA45" s="10"/>
      <c r="AIB45" s="10"/>
      <c r="AIC45" s="10"/>
      <c r="AID45" s="10"/>
      <c r="AIE45" s="10"/>
      <c r="AIF45" s="10"/>
      <c r="AIG45" s="10"/>
      <c r="AIH45" s="10"/>
      <c r="AII45" s="10"/>
      <c r="AIJ45" s="10"/>
      <c r="AIK45" s="10"/>
      <c r="AIL45" s="10"/>
      <c r="AIM45" s="10"/>
      <c r="AIN45" s="10"/>
      <c r="AIO45" s="10"/>
      <c r="AIP45" s="10"/>
      <c r="AIQ45" s="10"/>
      <c r="AIR45" s="10"/>
      <c r="AIS45" s="10"/>
      <c r="AIT45" s="10"/>
      <c r="AIU45" s="10"/>
      <c r="AIV45" s="10"/>
      <c r="AIW45" s="10"/>
      <c r="AIX45" s="10"/>
      <c r="AIY45" s="10"/>
      <c r="AIZ45" s="10"/>
      <c r="AJA45" s="10"/>
      <c r="AJB45" s="10"/>
      <c r="AJC45" s="10"/>
      <c r="AJD45" s="10"/>
      <c r="AJE45" s="10"/>
      <c r="AJF45" s="10"/>
      <c r="AJG45" s="10"/>
      <c r="AJH45" s="10"/>
      <c r="AJI45" s="10"/>
      <c r="AJJ45" s="10"/>
      <c r="AJK45" s="10"/>
      <c r="AJL45" s="10"/>
      <c r="AJM45" s="10"/>
      <c r="AJN45" s="10"/>
      <c r="AJO45" s="10"/>
      <c r="AJP45" s="10"/>
      <c r="AJQ45" s="10"/>
      <c r="AJR45" s="10"/>
      <c r="AJS45" s="10"/>
      <c r="AJT45" s="10"/>
      <c r="AJU45" s="10"/>
      <c r="AJV45" s="10"/>
      <c r="AJW45" s="10"/>
      <c r="AJX45" s="10"/>
      <c r="AJY45" s="10"/>
      <c r="AJZ45" s="10"/>
      <c r="AKA45" s="10"/>
      <c r="AKB45" s="10"/>
      <c r="AKC45" s="10"/>
      <c r="AKD45" s="10"/>
      <c r="AKE45" s="10"/>
      <c r="AKF45" s="10"/>
      <c r="AKG45" s="10"/>
      <c r="AKH45" s="10"/>
      <c r="AKI45" s="10"/>
      <c r="AKJ45" s="10"/>
      <c r="AKK45" s="10"/>
      <c r="AKL45" s="10"/>
      <c r="AKM45" s="10"/>
      <c r="AKN45" s="10"/>
      <c r="AKO45" s="10"/>
      <c r="AKP45" s="10"/>
      <c r="AKQ45" s="10"/>
      <c r="AKR45" s="10"/>
      <c r="AKS45" s="10"/>
      <c r="AKT45" s="10"/>
      <c r="AKU45" s="10"/>
      <c r="AKV45" s="10"/>
      <c r="AKW45" s="10"/>
      <c r="AKX45" s="10"/>
      <c r="AKY45" s="10"/>
      <c r="AKZ45" s="10"/>
      <c r="ALA45" s="10"/>
      <c r="ALB45" s="10"/>
      <c r="ALC45" s="10"/>
      <c r="ALD45" s="10"/>
      <c r="ALE45" s="10"/>
      <c r="ALF45" s="10"/>
      <c r="ALG45" s="10"/>
      <c r="ALH45" s="10"/>
      <c r="ALI45" s="10"/>
      <c r="ALJ45" s="10"/>
      <c r="ALK45" s="10"/>
      <c r="ALL45" s="10"/>
      <c r="ALM45" s="10"/>
      <c r="ALN45" s="10"/>
      <c r="ALO45" s="10"/>
      <c r="ALP45" s="10"/>
      <c r="ALQ45" s="10"/>
      <c r="ALR45" s="10"/>
      <c r="ALS45" s="10"/>
      <c r="ALT45" s="10"/>
      <c r="ALU45" s="10"/>
      <c r="ALV45" s="10"/>
      <c r="ALW45" s="10"/>
      <c r="ALX45" s="10"/>
      <c r="ALY45" s="10"/>
      <c r="ALZ45" s="10"/>
      <c r="AMA45" s="10"/>
      <c r="AMB45" s="10"/>
      <c r="AMC45" s="10"/>
      <c r="AMD45" s="10"/>
      <c r="AME45" s="10"/>
      <c r="AMF45" s="10"/>
      <c r="AMG45" s="10"/>
      <c r="AMH45" s="10"/>
      <c r="AMI45" s="10"/>
      <c r="AMJ45" s="10"/>
      <c r="AMK45" s="10"/>
      <c r="AML45" s="10"/>
      <c r="AMM45" s="10"/>
      <c r="AMN45" s="10"/>
      <c r="AMO45" s="10"/>
      <c r="AMP45" s="10"/>
      <c r="AMQ45" s="10"/>
      <c r="AMR45" s="10"/>
      <c r="AMS45" s="10"/>
      <c r="AMT45" s="10"/>
      <c r="AMU45" s="10"/>
      <c r="AMV45" s="10"/>
      <c r="AMW45" s="10"/>
      <c r="AMX45" s="10"/>
      <c r="AMY45" s="10"/>
      <c r="AMZ45" s="10"/>
      <c r="ANA45" s="10"/>
      <c r="ANB45" s="10"/>
      <c r="ANC45" s="10"/>
      <c r="AND45" s="10"/>
      <c r="ANE45" s="10"/>
      <c r="ANF45" s="10"/>
      <c r="ANG45" s="10"/>
      <c r="ANH45" s="10"/>
      <c r="ANI45" s="10"/>
      <c r="ANJ45" s="10"/>
      <c r="ANK45" s="10"/>
      <c r="ANL45" s="10"/>
      <c r="ANM45" s="10"/>
      <c r="ANN45" s="10"/>
      <c r="ANO45" s="10"/>
      <c r="ANP45" s="10"/>
      <c r="ANQ45" s="10"/>
      <c r="ANR45" s="10"/>
      <c r="ANS45" s="10"/>
      <c r="ANT45" s="10"/>
      <c r="ANU45" s="10"/>
      <c r="ANV45" s="10"/>
      <c r="ANW45" s="10"/>
      <c r="ANX45" s="10"/>
      <c r="ANY45" s="10"/>
      <c r="ANZ45" s="10"/>
      <c r="AOA45" s="10"/>
      <c r="AOB45" s="10"/>
      <c r="AOC45" s="10"/>
      <c r="AOD45" s="10"/>
      <c r="AOE45" s="10"/>
      <c r="AOF45" s="10"/>
      <c r="AOG45" s="10"/>
      <c r="AOH45" s="10"/>
      <c r="AOI45" s="10"/>
      <c r="AOJ45" s="10"/>
      <c r="AOK45" s="10"/>
      <c r="AOL45" s="10"/>
      <c r="AOM45" s="10"/>
      <c r="AON45" s="10"/>
      <c r="AOO45" s="10"/>
      <c r="AOP45" s="10"/>
      <c r="AOQ45" s="10"/>
      <c r="AOR45" s="10"/>
      <c r="AOS45" s="10"/>
      <c r="AOT45" s="10"/>
      <c r="AOU45" s="10"/>
      <c r="AOV45" s="10"/>
      <c r="AOW45" s="10"/>
      <c r="AOX45" s="10"/>
      <c r="AOY45" s="10"/>
      <c r="AOZ45" s="10"/>
      <c r="APA45" s="10"/>
      <c r="APB45" s="10"/>
      <c r="APC45" s="10"/>
      <c r="APD45" s="10"/>
      <c r="APE45" s="10"/>
      <c r="APF45" s="10"/>
      <c r="APG45" s="10"/>
      <c r="APH45" s="10"/>
      <c r="API45" s="10"/>
      <c r="APJ45" s="10"/>
      <c r="APK45" s="10"/>
      <c r="APL45" s="10"/>
      <c r="APM45" s="10"/>
      <c r="APN45" s="10"/>
      <c r="APO45" s="10"/>
      <c r="APP45" s="10"/>
      <c r="APQ45" s="10"/>
      <c r="APR45" s="10"/>
      <c r="APS45" s="10"/>
      <c r="APT45" s="10"/>
      <c r="APU45" s="10"/>
      <c r="APV45" s="10"/>
      <c r="APW45" s="10"/>
      <c r="APX45" s="10"/>
      <c r="APY45" s="10"/>
      <c r="APZ45" s="10"/>
      <c r="AQA45" s="10"/>
      <c r="AQB45" s="10"/>
      <c r="AQC45" s="10"/>
      <c r="AQD45" s="10"/>
      <c r="AQE45" s="10"/>
      <c r="AQF45" s="10"/>
      <c r="AQG45" s="10"/>
      <c r="AQH45" s="10"/>
      <c r="AQI45" s="10"/>
      <c r="AQJ45" s="10"/>
      <c r="AQK45" s="10"/>
      <c r="AQL45" s="10"/>
      <c r="AQM45" s="10"/>
      <c r="AQN45" s="10"/>
      <c r="AQO45" s="10"/>
      <c r="AQP45" s="10"/>
      <c r="AQQ45" s="10"/>
      <c r="AQR45" s="10"/>
      <c r="AQS45" s="10"/>
      <c r="AQT45" s="10"/>
      <c r="AQU45" s="10"/>
      <c r="AQV45" s="10"/>
      <c r="AQW45" s="10"/>
      <c r="AQX45" s="10"/>
      <c r="AQY45" s="10"/>
      <c r="AQZ45" s="10"/>
      <c r="ARA45" s="10"/>
      <c r="ARB45" s="10"/>
      <c r="ARC45" s="10"/>
      <c r="ARD45" s="10"/>
      <c r="ARE45" s="10"/>
      <c r="ARF45" s="10"/>
      <c r="ARG45" s="10"/>
      <c r="ARH45" s="10"/>
      <c r="ARI45" s="10"/>
      <c r="ARJ45" s="10"/>
      <c r="ARK45" s="10"/>
      <c r="ARL45" s="10"/>
      <c r="ARM45" s="10"/>
      <c r="ARN45" s="10"/>
      <c r="ARO45" s="10"/>
      <c r="ARP45" s="10"/>
      <c r="ARQ45" s="10"/>
      <c r="ARR45" s="10"/>
      <c r="ARS45" s="10"/>
      <c r="ART45" s="10"/>
      <c r="ARU45" s="10"/>
      <c r="ARV45" s="10"/>
      <c r="ARW45" s="10"/>
      <c r="ARX45" s="10"/>
      <c r="ARY45" s="10"/>
      <c r="ARZ45" s="10"/>
      <c r="ASA45" s="10"/>
      <c r="ASB45" s="10"/>
      <c r="ASC45" s="10"/>
      <c r="ASD45" s="10"/>
      <c r="ASE45" s="10"/>
      <c r="ASF45" s="10"/>
      <c r="ASG45" s="10"/>
      <c r="ASH45" s="10"/>
      <c r="ASI45" s="10"/>
      <c r="ASJ45" s="10"/>
      <c r="ASK45" s="10"/>
      <c r="ASL45" s="10"/>
      <c r="ASM45" s="10"/>
      <c r="ASN45" s="10"/>
      <c r="ASO45" s="10"/>
      <c r="ASP45" s="10"/>
      <c r="ASQ45" s="10"/>
      <c r="ASR45" s="10"/>
      <c r="ASS45" s="10"/>
      <c r="AST45" s="10"/>
      <c r="ASU45" s="10"/>
      <c r="ASV45" s="10"/>
      <c r="ASW45" s="10"/>
      <c r="ASX45" s="10"/>
      <c r="ASY45" s="10"/>
      <c r="ASZ45" s="10"/>
      <c r="ATA45" s="10"/>
      <c r="ATB45" s="10"/>
      <c r="ATC45" s="10"/>
      <c r="ATD45" s="10"/>
      <c r="ATE45" s="10"/>
      <c r="ATF45" s="10"/>
      <c r="ATG45" s="10"/>
      <c r="ATH45" s="10"/>
      <c r="ATI45" s="10"/>
      <c r="ATJ45" s="10"/>
      <c r="ATK45" s="10"/>
      <c r="ATL45" s="10"/>
      <c r="ATM45" s="10"/>
      <c r="ATN45" s="10"/>
      <c r="ATO45" s="10"/>
      <c r="ATP45" s="10"/>
      <c r="ATQ45" s="10"/>
      <c r="ATR45" s="10"/>
      <c r="ATS45" s="10"/>
      <c r="ATT45" s="10"/>
      <c r="ATU45" s="10"/>
      <c r="ATV45" s="10"/>
      <c r="ATW45" s="10"/>
      <c r="ATX45" s="10"/>
      <c r="ATY45" s="10"/>
      <c r="ATZ45" s="10"/>
      <c r="AUA45" s="10"/>
      <c r="AUB45" s="10"/>
      <c r="AUC45" s="10"/>
      <c r="AUD45" s="10"/>
      <c r="AUE45" s="10"/>
      <c r="AUF45" s="10"/>
      <c r="AUG45" s="10"/>
      <c r="AUH45" s="10"/>
      <c r="AUI45" s="10"/>
      <c r="AUJ45" s="10"/>
      <c r="AUK45" s="10"/>
      <c r="AUL45" s="10"/>
      <c r="AUM45" s="10"/>
      <c r="AUN45" s="10"/>
      <c r="AUO45" s="10"/>
      <c r="AUP45" s="10"/>
      <c r="AUQ45" s="10"/>
      <c r="AUR45" s="10"/>
      <c r="AUS45" s="10"/>
      <c r="AUT45" s="10"/>
      <c r="AUU45" s="10"/>
      <c r="AUV45" s="10"/>
      <c r="AUW45" s="10"/>
      <c r="AUX45" s="10"/>
      <c r="AUY45" s="10"/>
      <c r="AUZ45" s="10"/>
      <c r="AVA45" s="10"/>
      <c r="AVB45" s="10"/>
      <c r="AVC45" s="10"/>
      <c r="AVD45" s="10"/>
      <c r="AVE45" s="10"/>
      <c r="AVF45" s="10"/>
      <c r="AVG45" s="10"/>
      <c r="AVH45" s="10"/>
      <c r="AVI45" s="10"/>
      <c r="AVJ45" s="10"/>
      <c r="AVK45" s="10"/>
      <c r="AVL45" s="10"/>
      <c r="AVM45" s="10"/>
      <c r="AVN45" s="10"/>
      <c r="AVO45" s="10"/>
      <c r="AVP45" s="10"/>
      <c r="AVQ45" s="10"/>
      <c r="AVR45" s="10"/>
      <c r="AVS45" s="10"/>
      <c r="AVT45" s="10"/>
      <c r="AVU45" s="10"/>
      <c r="AVV45" s="10"/>
      <c r="AVW45" s="10"/>
      <c r="AVX45" s="10"/>
      <c r="AVY45" s="10"/>
      <c r="AVZ45" s="10"/>
      <c r="AWA45" s="10"/>
      <c r="AWB45" s="10"/>
      <c r="AWC45" s="10"/>
      <c r="AWD45" s="10"/>
      <c r="AWE45" s="10"/>
      <c r="AWF45" s="10"/>
      <c r="AWG45" s="10"/>
      <c r="AWH45" s="10"/>
      <c r="AWI45" s="10"/>
      <c r="AWJ45" s="10"/>
      <c r="AWK45" s="10"/>
      <c r="AWL45" s="10"/>
      <c r="AWM45" s="10"/>
      <c r="AWN45" s="10"/>
      <c r="AWO45" s="10"/>
      <c r="AWP45" s="10"/>
      <c r="AWQ45" s="10"/>
      <c r="AWR45" s="10"/>
      <c r="AWS45" s="10"/>
      <c r="AWT45" s="10"/>
      <c r="AWU45" s="10"/>
      <c r="AWV45" s="10"/>
      <c r="AWW45" s="10"/>
      <c r="AWX45" s="10"/>
      <c r="AWY45" s="10"/>
      <c r="AWZ45" s="10"/>
      <c r="AXA45" s="10"/>
      <c r="AXB45" s="10"/>
      <c r="AXC45" s="10"/>
      <c r="AXD45" s="10"/>
      <c r="AXE45" s="10"/>
      <c r="AXF45" s="10"/>
      <c r="AXG45" s="10"/>
      <c r="AXH45" s="10"/>
      <c r="AXI45" s="10"/>
      <c r="AXJ45" s="10"/>
      <c r="AXK45" s="10"/>
      <c r="AXL45" s="10"/>
      <c r="AXM45" s="10"/>
      <c r="AXN45" s="10"/>
      <c r="AXO45" s="10"/>
      <c r="AXP45" s="10"/>
      <c r="AXQ45" s="10"/>
      <c r="AXR45" s="10"/>
      <c r="AXS45" s="10"/>
      <c r="AXT45" s="10"/>
      <c r="AXU45" s="10"/>
      <c r="AXV45" s="10"/>
      <c r="AXW45" s="10"/>
      <c r="AXX45" s="10"/>
      <c r="AXY45" s="10"/>
      <c r="AXZ45" s="10"/>
      <c r="AYA45" s="10"/>
      <c r="AYB45" s="10"/>
      <c r="AYC45" s="10"/>
      <c r="AYD45" s="10"/>
      <c r="AYE45" s="10"/>
      <c r="AYF45" s="10"/>
      <c r="AYG45" s="10"/>
      <c r="AYH45" s="10"/>
      <c r="AYI45" s="10"/>
      <c r="AYJ45" s="10"/>
      <c r="AYK45" s="10"/>
      <c r="AYL45" s="10"/>
      <c r="AYM45" s="10"/>
      <c r="AYN45" s="10"/>
      <c r="AYO45" s="10"/>
      <c r="AYP45" s="10"/>
      <c r="AYQ45" s="10"/>
      <c r="AYR45" s="10"/>
      <c r="AYS45" s="10"/>
      <c r="AYT45" s="10"/>
      <c r="AYU45" s="10"/>
      <c r="AYV45" s="10"/>
      <c r="AYW45" s="10"/>
      <c r="AYX45" s="10"/>
      <c r="AYY45" s="10"/>
      <c r="AYZ45" s="10"/>
      <c r="AZA45" s="10"/>
      <c r="AZB45" s="10"/>
      <c r="AZC45" s="10"/>
      <c r="AZD45" s="10"/>
      <c r="AZE45" s="10"/>
      <c r="AZF45" s="10"/>
      <c r="AZG45" s="10"/>
      <c r="AZH45" s="10"/>
      <c r="AZI45" s="10"/>
      <c r="AZJ45" s="10"/>
      <c r="AZK45" s="10"/>
      <c r="AZL45" s="10"/>
      <c r="AZM45" s="10"/>
      <c r="AZN45" s="10"/>
      <c r="AZO45" s="10"/>
      <c r="AZP45" s="10"/>
      <c r="AZQ45" s="10"/>
      <c r="AZR45" s="10"/>
      <c r="AZS45" s="10"/>
      <c r="AZT45" s="10"/>
      <c r="AZU45" s="10"/>
      <c r="AZV45" s="10"/>
      <c r="AZW45" s="10"/>
      <c r="AZX45" s="10"/>
      <c r="AZY45" s="10"/>
      <c r="AZZ45" s="10"/>
      <c r="BAA45" s="10"/>
      <c r="BAB45" s="10"/>
      <c r="BAC45" s="10"/>
      <c r="BAD45" s="10"/>
      <c r="BAE45" s="10"/>
      <c r="BAF45" s="10"/>
      <c r="BAG45" s="10"/>
      <c r="BAH45" s="10"/>
      <c r="BAI45" s="10"/>
      <c r="BAJ45" s="10"/>
      <c r="BAK45" s="10"/>
      <c r="BAL45" s="10"/>
      <c r="BAM45" s="10"/>
      <c r="BAN45" s="10"/>
      <c r="BAO45" s="10"/>
      <c r="BAP45" s="10"/>
      <c r="BAQ45" s="10"/>
      <c r="BAR45" s="10"/>
      <c r="BAS45" s="10"/>
      <c r="BAT45" s="10"/>
      <c r="BAU45" s="10"/>
      <c r="BAV45" s="10"/>
      <c r="BAW45" s="10"/>
      <c r="BAX45" s="10"/>
      <c r="BAY45" s="10"/>
      <c r="BAZ45" s="10"/>
      <c r="BBA45" s="10"/>
      <c r="BBB45" s="10"/>
      <c r="BBC45" s="10"/>
      <c r="BBD45" s="10"/>
      <c r="BBE45" s="10"/>
      <c r="BBF45" s="10"/>
      <c r="BBG45" s="10"/>
      <c r="BBH45" s="10"/>
      <c r="BBI45" s="10"/>
      <c r="BBJ45" s="10"/>
      <c r="BBK45" s="10"/>
      <c r="BBL45" s="10"/>
      <c r="BBM45" s="10"/>
      <c r="BBN45" s="10"/>
      <c r="BBO45" s="10"/>
      <c r="BBP45" s="10"/>
      <c r="BBQ45" s="10"/>
      <c r="BBR45" s="10"/>
      <c r="BBS45" s="10"/>
      <c r="BBT45" s="10"/>
      <c r="BBU45" s="10"/>
      <c r="BBV45" s="10"/>
      <c r="BBW45" s="10"/>
      <c r="BBX45" s="10"/>
      <c r="BBY45" s="10"/>
      <c r="BBZ45" s="10"/>
      <c r="BCA45" s="10"/>
      <c r="BCB45" s="10"/>
      <c r="BCC45" s="10"/>
      <c r="BCD45" s="10"/>
      <c r="BCE45" s="10"/>
      <c r="BCF45" s="10"/>
      <c r="BCG45" s="10"/>
      <c r="BCH45" s="10"/>
      <c r="BCI45" s="10"/>
      <c r="BCJ45" s="10"/>
      <c r="BCK45" s="10"/>
      <c r="BCL45" s="10"/>
      <c r="BCM45" s="10"/>
      <c r="BCN45" s="10"/>
      <c r="BCO45" s="10"/>
      <c r="BCP45" s="10"/>
      <c r="BCQ45" s="10"/>
      <c r="BCR45" s="10"/>
      <c r="BCS45" s="10"/>
      <c r="BCT45" s="10"/>
      <c r="BCU45" s="10"/>
      <c r="BCV45" s="10"/>
      <c r="BCW45" s="10"/>
      <c r="BCX45" s="10"/>
      <c r="BCY45" s="10"/>
      <c r="BCZ45" s="10"/>
      <c r="BDA45" s="10"/>
      <c r="BDB45" s="10"/>
      <c r="BDC45" s="10"/>
      <c r="BDD45" s="10"/>
      <c r="BDE45" s="10"/>
      <c r="BDF45" s="10"/>
      <c r="BDG45" s="10"/>
      <c r="BDH45" s="10"/>
      <c r="BDI45" s="10"/>
      <c r="BDJ45" s="10"/>
      <c r="BDK45" s="10"/>
      <c r="BDL45" s="10"/>
      <c r="BDM45" s="10"/>
      <c r="BDN45" s="10"/>
      <c r="BDO45" s="10"/>
      <c r="BDP45" s="10"/>
      <c r="BDQ45" s="10"/>
      <c r="BDR45" s="10"/>
      <c r="BDS45" s="10"/>
      <c r="BDT45" s="10"/>
      <c r="BDU45" s="10"/>
      <c r="BDV45" s="10"/>
      <c r="BDW45" s="10"/>
      <c r="BDX45" s="10"/>
      <c r="BDY45" s="10"/>
      <c r="BDZ45" s="10"/>
      <c r="BEA45" s="10"/>
      <c r="BEB45" s="10"/>
      <c r="BEC45" s="10"/>
      <c r="BED45" s="10"/>
      <c r="BEE45" s="10"/>
      <c r="BEF45" s="10"/>
      <c r="BEG45" s="10"/>
      <c r="BEH45" s="10"/>
      <c r="BEI45" s="10"/>
      <c r="BEJ45" s="10"/>
      <c r="BEK45" s="10"/>
      <c r="BEL45" s="10"/>
      <c r="BEM45" s="10"/>
      <c r="BEN45" s="10"/>
      <c r="BEO45" s="10"/>
      <c r="BEP45" s="10"/>
      <c r="BEQ45" s="10"/>
      <c r="BER45" s="10"/>
      <c r="BES45" s="10"/>
      <c r="BET45" s="10"/>
      <c r="BEU45" s="10"/>
      <c r="BEV45" s="10"/>
      <c r="BEW45" s="10"/>
      <c r="BEX45" s="10"/>
      <c r="BEY45" s="10"/>
      <c r="BEZ45" s="10"/>
      <c r="BFA45" s="10"/>
      <c r="BFB45" s="10"/>
      <c r="BFC45" s="10"/>
      <c r="BFD45" s="10"/>
      <c r="BFE45" s="10"/>
      <c r="BFF45" s="10"/>
      <c r="BFG45" s="10"/>
      <c r="BFH45" s="10"/>
      <c r="BFI45" s="10"/>
      <c r="BFJ45" s="10"/>
      <c r="BFK45" s="10"/>
      <c r="BFL45" s="10"/>
      <c r="BFM45" s="10"/>
      <c r="BFN45" s="10"/>
      <c r="BFO45" s="10"/>
      <c r="BFP45" s="10"/>
      <c r="BFQ45" s="10"/>
      <c r="BFR45" s="10"/>
      <c r="BFS45" s="10"/>
      <c r="BFT45" s="10"/>
      <c r="BFU45" s="10"/>
      <c r="BFV45" s="10"/>
      <c r="BFW45" s="10"/>
      <c r="BFX45" s="10"/>
      <c r="BFY45" s="10"/>
      <c r="BFZ45" s="10"/>
      <c r="BGA45" s="10"/>
      <c r="BGB45" s="10"/>
      <c r="BGC45" s="10"/>
      <c r="BGD45" s="10"/>
      <c r="BGE45" s="10"/>
      <c r="BGF45" s="10"/>
      <c r="BGG45" s="10"/>
      <c r="BGH45" s="10"/>
      <c r="BGI45" s="10"/>
      <c r="BGJ45" s="10"/>
      <c r="BGK45" s="10"/>
      <c r="BGL45" s="10"/>
      <c r="BGM45" s="10"/>
      <c r="BGN45" s="10"/>
      <c r="BGO45" s="10"/>
      <c r="BGP45" s="10"/>
      <c r="BGQ45" s="10"/>
      <c r="BGR45" s="10"/>
      <c r="BGS45" s="10"/>
      <c r="BGT45" s="10"/>
      <c r="BGU45" s="10"/>
      <c r="BGV45" s="10"/>
      <c r="BGW45" s="10"/>
      <c r="BGX45" s="10"/>
      <c r="BGY45" s="10"/>
      <c r="BGZ45" s="10"/>
      <c r="BHA45" s="10"/>
      <c r="BHB45" s="10"/>
      <c r="BHC45" s="10"/>
      <c r="BHD45" s="10"/>
      <c r="BHE45" s="10"/>
      <c r="BHF45" s="10"/>
      <c r="BHG45" s="10"/>
      <c r="BHH45" s="10"/>
      <c r="BHI45" s="10"/>
      <c r="BHJ45" s="10"/>
      <c r="BHK45" s="10"/>
      <c r="BHL45" s="10"/>
      <c r="BHM45" s="10"/>
      <c r="BHN45" s="10"/>
      <c r="BHO45" s="10"/>
      <c r="BHP45" s="10"/>
      <c r="BHQ45" s="10"/>
      <c r="BHR45" s="10"/>
      <c r="BHS45" s="10"/>
      <c r="BHT45" s="10"/>
      <c r="BHU45" s="10"/>
      <c r="BHV45" s="10"/>
      <c r="BHW45" s="10"/>
      <c r="BHX45" s="10"/>
      <c r="BHY45" s="10"/>
      <c r="BHZ45" s="10"/>
      <c r="BIA45" s="10"/>
      <c r="BIB45" s="10"/>
      <c r="BIC45" s="10"/>
      <c r="BID45" s="10"/>
      <c r="BIE45" s="10"/>
      <c r="BIF45" s="10"/>
      <c r="BIG45" s="10"/>
      <c r="BIH45" s="10"/>
      <c r="BII45" s="10"/>
      <c r="BIJ45" s="10"/>
      <c r="BIK45" s="10"/>
      <c r="BIL45" s="10"/>
      <c r="BIM45" s="10"/>
      <c r="BIN45" s="10"/>
      <c r="BIO45" s="10"/>
      <c r="BIP45" s="10"/>
      <c r="BIQ45" s="10"/>
      <c r="BIR45" s="10"/>
      <c r="BIS45" s="10"/>
      <c r="BIT45" s="10"/>
      <c r="BIU45" s="10"/>
      <c r="BIV45" s="10"/>
      <c r="BIW45" s="10"/>
      <c r="BIX45" s="10"/>
      <c r="BIY45" s="10"/>
      <c r="BIZ45" s="10"/>
      <c r="BJA45" s="10"/>
      <c r="BJB45" s="10"/>
      <c r="BJC45" s="10"/>
      <c r="BJD45" s="10"/>
      <c r="BJE45" s="10"/>
      <c r="BJF45" s="10"/>
      <c r="BJG45" s="10"/>
      <c r="BJH45" s="10"/>
      <c r="BJI45" s="10"/>
      <c r="BJJ45" s="10"/>
      <c r="BJK45" s="10"/>
      <c r="BJL45" s="10"/>
      <c r="BJM45" s="10"/>
      <c r="BJN45" s="10"/>
      <c r="BJO45" s="10"/>
      <c r="BJP45" s="10"/>
      <c r="BJQ45" s="10"/>
      <c r="BJR45" s="10"/>
      <c r="BJS45" s="10"/>
      <c r="BJT45" s="10"/>
      <c r="BJU45" s="10"/>
      <c r="BJV45" s="10"/>
      <c r="BJW45" s="10"/>
      <c r="BJX45" s="10"/>
      <c r="BJY45" s="10"/>
      <c r="BJZ45" s="10"/>
      <c r="BKA45" s="10"/>
      <c r="BKB45" s="10"/>
      <c r="BKC45" s="10"/>
      <c r="BKD45" s="10"/>
      <c r="BKE45" s="10"/>
      <c r="BKF45" s="10"/>
      <c r="BKG45" s="10"/>
      <c r="BKH45" s="10"/>
      <c r="BKI45" s="10"/>
      <c r="BKJ45" s="10"/>
      <c r="BKK45" s="10"/>
      <c r="BKL45" s="10"/>
      <c r="BKM45" s="10"/>
      <c r="BKN45" s="10"/>
      <c r="BKO45" s="10"/>
      <c r="BKP45" s="10"/>
      <c r="BKQ45" s="10"/>
      <c r="BKR45" s="10"/>
      <c r="BKS45" s="10"/>
      <c r="BKT45" s="10"/>
      <c r="BKU45" s="10"/>
      <c r="BKV45" s="10"/>
      <c r="BKW45" s="10"/>
      <c r="BKX45" s="10"/>
      <c r="BKY45" s="10"/>
      <c r="BKZ45" s="10"/>
      <c r="BLA45" s="10"/>
      <c r="BLB45" s="10"/>
      <c r="BLC45" s="10"/>
      <c r="BLD45" s="10"/>
      <c r="BLE45" s="10"/>
      <c r="BLF45" s="10"/>
      <c r="BLG45" s="10"/>
      <c r="BLH45" s="10"/>
      <c r="BLI45" s="10"/>
      <c r="BLJ45" s="10"/>
      <c r="BLK45" s="10"/>
      <c r="BLL45" s="10"/>
      <c r="BLM45" s="10"/>
      <c r="BLN45" s="10"/>
      <c r="BLO45" s="10"/>
      <c r="BLP45" s="10"/>
      <c r="BLQ45" s="10"/>
      <c r="BLR45" s="10"/>
      <c r="BLS45" s="10"/>
      <c r="BLT45" s="10"/>
      <c r="BLU45" s="10"/>
      <c r="BLV45" s="10"/>
      <c r="BLW45" s="10"/>
      <c r="BLX45" s="10"/>
      <c r="BLY45" s="10"/>
      <c r="BLZ45" s="10"/>
      <c r="BMA45" s="10"/>
      <c r="BMB45" s="10"/>
      <c r="BMC45" s="10"/>
      <c r="BMD45" s="10"/>
      <c r="BME45" s="10"/>
      <c r="BMF45" s="10"/>
      <c r="BMG45" s="10"/>
      <c r="BMH45" s="10"/>
      <c r="BMI45" s="10"/>
      <c r="BMJ45" s="10"/>
      <c r="BMK45" s="10"/>
      <c r="BML45" s="10"/>
      <c r="BMM45" s="10"/>
      <c r="BMN45" s="10"/>
      <c r="BMO45" s="10"/>
      <c r="BMP45" s="10"/>
      <c r="BMQ45" s="10"/>
      <c r="BMR45" s="10"/>
      <c r="BMS45" s="10"/>
      <c r="BMT45" s="10"/>
      <c r="BMU45" s="10"/>
      <c r="BMV45" s="10"/>
      <c r="BMW45" s="10"/>
      <c r="BMX45" s="10"/>
      <c r="BMY45" s="10"/>
      <c r="BMZ45" s="10"/>
      <c r="BNA45" s="10"/>
      <c r="BNB45" s="10"/>
      <c r="BNC45" s="10"/>
      <c r="BND45" s="10"/>
      <c r="BNE45" s="10"/>
      <c r="BNF45" s="10"/>
      <c r="BNG45" s="10"/>
      <c r="BNH45" s="10"/>
      <c r="BNI45" s="10"/>
      <c r="BNJ45" s="10"/>
      <c r="BNK45" s="10"/>
      <c r="BNL45" s="10"/>
      <c r="BNM45" s="10"/>
      <c r="BNN45" s="10"/>
      <c r="BNO45" s="10"/>
      <c r="BNP45" s="10"/>
      <c r="BNQ45" s="10"/>
      <c r="BNR45" s="10"/>
      <c r="BNS45" s="10"/>
      <c r="BNT45" s="10"/>
      <c r="BNU45" s="10"/>
      <c r="BNV45" s="10"/>
      <c r="BNW45" s="10"/>
      <c r="BNX45" s="10"/>
      <c r="BNY45" s="10"/>
      <c r="BNZ45" s="10"/>
      <c r="BOA45" s="10"/>
      <c r="BOB45" s="10"/>
      <c r="BOC45" s="10"/>
      <c r="BOD45" s="10"/>
      <c r="BOE45" s="10"/>
      <c r="BOF45" s="10"/>
      <c r="BOG45" s="10"/>
      <c r="BOH45" s="10"/>
      <c r="BOI45" s="10"/>
      <c r="BOJ45" s="10"/>
      <c r="BOK45" s="10"/>
      <c r="BOL45" s="10"/>
      <c r="BOM45" s="10"/>
      <c r="BON45" s="10"/>
      <c r="BOO45" s="10"/>
      <c r="BOP45" s="10"/>
      <c r="BOQ45" s="10"/>
      <c r="BOR45" s="10"/>
      <c r="BOS45" s="10"/>
      <c r="BOT45" s="10"/>
      <c r="BOU45" s="10"/>
      <c r="BOV45" s="10"/>
      <c r="BOW45" s="10"/>
      <c r="BOX45" s="10"/>
      <c r="BOY45" s="10"/>
      <c r="BOZ45" s="10"/>
      <c r="BPA45" s="10"/>
      <c r="BPB45" s="10"/>
      <c r="BPC45" s="10"/>
      <c r="BPD45" s="10"/>
      <c r="BPE45" s="10"/>
      <c r="BPF45" s="10"/>
      <c r="BPG45" s="10"/>
      <c r="BPH45" s="10"/>
      <c r="BPI45" s="10"/>
      <c r="BPJ45" s="10"/>
      <c r="BPK45" s="10"/>
      <c r="BPL45" s="10"/>
      <c r="BPM45" s="10"/>
      <c r="BPN45" s="10"/>
      <c r="BPO45" s="10"/>
      <c r="BPP45" s="10"/>
      <c r="BPQ45" s="10"/>
      <c r="BPR45" s="10"/>
      <c r="BPS45" s="10"/>
      <c r="BPT45" s="10"/>
      <c r="BPU45" s="10"/>
      <c r="BPV45" s="10"/>
      <c r="BPW45" s="10"/>
      <c r="BPX45" s="10"/>
      <c r="BPY45" s="10"/>
      <c r="BPZ45" s="10"/>
      <c r="BQA45" s="10"/>
      <c r="BQB45" s="10"/>
      <c r="BQC45" s="10"/>
      <c r="BQD45" s="10"/>
      <c r="BQE45" s="10"/>
      <c r="BQF45" s="10"/>
      <c r="BQG45" s="10"/>
      <c r="BQH45" s="10"/>
      <c r="BQI45" s="10"/>
      <c r="BQJ45" s="10"/>
      <c r="BQK45" s="10"/>
      <c r="BQL45" s="10"/>
      <c r="BQM45" s="10"/>
      <c r="BQN45" s="10"/>
      <c r="BQO45" s="10"/>
      <c r="BQP45" s="10"/>
      <c r="BQQ45" s="10"/>
      <c r="BQR45" s="10"/>
      <c r="BQS45" s="10"/>
      <c r="BQT45" s="10"/>
      <c r="BQU45" s="10"/>
      <c r="BQV45" s="10"/>
      <c r="BQW45" s="10"/>
      <c r="BQX45" s="10"/>
      <c r="BQY45" s="10"/>
      <c r="BQZ45" s="10"/>
      <c r="BRA45" s="10"/>
      <c r="BRB45" s="10"/>
      <c r="BRC45" s="10"/>
      <c r="BRD45" s="10"/>
      <c r="BRE45" s="10"/>
      <c r="BRF45" s="10"/>
      <c r="BRG45" s="10"/>
      <c r="BRH45" s="10"/>
      <c r="BRI45" s="10"/>
      <c r="BRJ45" s="10"/>
      <c r="BRK45" s="10"/>
      <c r="BRL45" s="10"/>
      <c r="BRM45" s="10"/>
      <c r="BRN45" s="10"/>
      <c r="BRO45" s="10"/>
      <c r="BRP45" s="10"/>
      <c r="BRQ45" s="10"/>
      <c r="BRR45" s="10"/>
      <c r="BRS45" s="10"/>
      <c r="BRT45" s="10"/>
      <c r="BRU45" s="10"/>
      <c r="BRV45" s="10"/>
      <c r="BRW45" s="10"/>
      <c r="BRX45" s="10"/>
      <c r="BRY45" s="10"/>
      <c r="BRZ45" s="10"/>
      <c r="BSA45" s="10"/>
      <c r="BSB45" s="10"/>
      <c r="BSC45" s="10"/>
      <c r="BSD45" s="10"/>
      <c r="BSE45" s="10"/>
      <c r="BSF45" s="10"/>
      <c r="BSG45" s="10"/>
      <c r="BSH45" s="10"/>
      <c r="BSI45" s="10"/>
      <c r="BSJ45" s="10"/>
      <c r="BSK45" s="10"/>
      <c r="BSL45" s="10"/>
      <c r="BSM45" s="10"/>
      <c r="BSN45" s="10"/>
      <c r="BSO45" s="10"/>
      <c r="BSP45" s="10"/>
      <c r="BSQ45" s="10"/>
      <c r="BSR45" s="10"/>
      <c r="BSS45" s="10"/>
      <c r="BST45" s="10"/>
      <c r="BSU45" s="10"/>
      <c r="BSV45" s="10"/>
      <c r="BSW45" s="10"/>
      <c r="BSX45" s="10"/>
      <c r="BSY45" s="10"/>
      <c r="BSZ45" s="10"/>
      <c r="BTA45" s="10"/>
      <c r="BTB45" s="10"/>
      <c r="BTC45" s="10"/>
      <c r="BTD45" s="10"/>
      <c r="BTE45" s="10"/>
      <c r="BTF45" s="10"/>
      <c r="BTG45" s="10"/>
      <c r="BTH45" s="10"/>
      <c r="BTI45" s="10"/>
      <c r="BTJ45" s="10"/>
      <c r="BTK45" s="10"/>
      <c r="BTL45" s="10"/>
      <c r="BTM45" s="10"/>
      <c r="BTN45" s="10"/>
      <c r="BTO45" s="10"/>
      <c r="BTP45" s="10"/>
      <c r="BTQ45" s="10"/>
      <c r="BTR45" s="10"/>
      <c r="BTS45" s="10"/>
      <c r="BTT45" s="10"/>
      <c r="BTU45" s="10"/>
      <c r="BTV45" s="10"/>
      <c r="BTW45" s="10"/>
      <c r="BTX45" s="10"/>
      <c r="BTY45" s="10"/>
      <c r="BTZ45" s="10"/>
      <c r="BUA45" s="10"/>
      <c r="BUB45" s="10"/>
      <c r="BUC45" s="10"/>
      <c r="BUD45" s="10"/>
      <c r="BUE45" s="10"/>
      <c r="BUF45" s="10"/>
      <c r="BUG45" s="10"/>
      <c r="BUH45" s="10"/>
      <c r="BUI45" s="10"/>
      <c r="BUJ45" s="10"/>
      <c r="BUK45" s="10"/>
      <c r="BUL45" s="10"/>
      <c r="BUM45" s="10"/>
      <c r="BUN45" s="10"/>
      <c r="BUO45" s="10"/>
      <c r="BUP45" s="10"/>
      <c r="BUQ45" s="10"/>
      <c r="BUR45" s="10"/>
      <c r="BUS45" s="10"/>
      <c r="BUT45" s="10"/>
      <c r="BUU45" s="10"/>
      <c r="BUV45" s="10"/>
      <c r="BUW45" s="10"/>
      <c r="BUX45" s="10"/>
      <c r="BUY45" s="10"/>
      <c r="BUZ45" s="10"/>
      <c r="BVA45" s="10"/>
      <c r="BVB45" s="10"/>
      <c r="BVC45" s="10"/>
      <c r="BVD45" s="10"/>
      <c r="BVE45" s="10"/>
      <c r="BVF45" s="10"/>
      <c r="BVG45" s="10"/>
      <c r="BVH45" s="10"/>
      <c r="BVI45" s="10"/>
      <c r="BVJ45" s="10"/>
      <c r="BVK45" s="10"/>
      <c r="BVL45" s="10"/>
      <c r="BVM45" s="10"/>
      <c r="BVN45" s="10"/>
      <c r="BVO45" s="10"/>
      <c r="BVP45" s="10"/>
      <c r="BVQ45" s="10"/>
      <c r="BVR45" s="10"/>
      <c r="BVS45" s="10"/>
      <c r="BVT45" s="10"/>
      <c r="BVU45" s="10"/>
      <c r="BVV45" s="10"/>
      <c r="BVW45" s="10"/>
      <c r="BVX45" s="10"/>
      <c r="BVY45" s="10"/>
      <c r="BVZ45" s="10"/>
      <c r="BWA45" s="10"/>
      <c r="BWB45" s="10"/>
      <c r="BWC45" s="10"/>
      <c r="BWD45" s="10"/>
      <c r="BWE45" s="10"/>
      <c r="BWF45" s="10"/>
      <c r="BWG45" s="10"/>
      <c r="BWH45" s="10"/>
      <c r="BWI45" s="10"/>
      <c r="BWJ45" s="10"/>
      <c r="BWK45" s="10"/>
      <c r="BWL45" s="10"/>
      <c r="BWM45" s="10"/>
      <c r="BWN45" s="10"/>
      <c r="BWO45" s="10"/>
      <c r="BWP45" s="10"/>
      <c r="BWQ45" s="10"/>
      <c r="BWR45" s="10"/>
      <c r="BWS45" s="10"/>
      <c r="BWT45" s="10"/>
      <c r="BWU45" s="10"/>
      <c r="BWV45" s="10"/>
      <c r="BWW45" s="10"/>
      <c r="BWX45" s="10"/>
      <c r="BWY45" s="10"/>
      <c r="BWZ45" s="10"/>
      <c r="BXA45" s="10"/>
      <c r="BXB45" s="10"/>
      <c r="BXC45" s="10"/>
      <c r="BXD45" s="10"/>
      <c r="BXE45" s="10"/>
      <c r="BXF45" s="10"/>
      <c r="BXG45" s="10"/>
      <c r="BXH45" s="10"/>
      <c r="BXI45" s="10"/>
      <c r="BXJ45" s="10"/>
      <c r="BXK45" s="10"/>
      <c r="BXL45" s="10"/>
      <c r="BXM45" s="10"/>
      <c r="BXN45" s="10"/>
      <c r="BXO45" s="10"/>
      <c r="BXP45" s="10"/>
      <c r="BXQ45" s="10"/>
      <c r="BXR45" s="10"/>
      <c r="BXS45" s="10"/>
      <c r="BXT45" s="10"/>
      <c r="BXU45" s="10"/>
      <c r="BXV45" s="10"/>
      <c r="BXW45" s="10"/>
      <c r="BXX45" s="10"/>
      <c r="BXY45" s="10"/>
      <c r="BXZ45" s="10"/>
      <c r="BYA45" s="10"/>
      <c r="BYB45" s="10"/>
      <c r="BYC45" s="10"/>
      <c r="BYD45" s="10"/>
      <c r="BYE45" s="10"/>
      <c r="BYF45" s="10"/>
      <c r="BYG45" s="10"/>
      <c r="BYH45" s="10"/>
      <c r="BYI45" s="10"/>
      <c r="BYJ45" s="10"/>
      <c r="BYK45" s="10"/>
      <c r="BYL45" s="10"/>
      <c r="BYM45" s="10"/>
      <c r="BYN45" s="10"/>
      <c r="BYO45" s="10"/>
      <c r="BYP45" s="10"/>
      <c r="BYQ45" s="10"/>
      <c r="BYR45" s="10"/>
      <c r="BYS45" s="10"/>
      <c r="BYT45" s="10"/>
      <c r="BYU45" s="10"/>
      <c r="BYV45" s="10"/>
      <c r="BYW45" s="10"/>
      <c r="BYX45" s="10"/>
      <c r="BYY45" s="10"/>
      <c r="BYZ45" s="10"/>
      <c r="BZA45" s="10"/>
      <c r="BZB45" s="10"/>
      <c r="BZC45" s="10"/>
      <c r="BZD45" s="10"/>
      <c r="BZE45" s="10"/>
      <c r="BZF45" s="10"/>
      <c r="BZG45" s="10"/>
      <c r="BZH45" s="10"/>
      <c r="BZI45" s="10"/>
      <c r="BZJ45" s="10"/>
      <c r="BZK45" s="10"/>
      <c r="BZL45" s="10"/>
      <c r="BZM45" s="10"/>
      <c r="BZN45" s="10"/>
      <c r="BZO45" s="10"/>
      <c r="BZP45" s="10"/>
      <c r="BZQ45" s="10"/>
      <c r="BZR45" s="10"/>
      <c r="BZS45" s="10"/>
      <c r="BZT45" s="10"/>
      <c r="BZU45" s="10"/>
      <c r="BZV45" s="10"/>
      <c r="BZW45" s="10"/>
      <c r="BZX45" s="10"/>
      <c r="BZY45" s="10"/>
      <c r="BZZ45" s="10"/>
      <c r="CAA45" s="10"/>
      <c r="CAB45" s="10"/>
      <c r="CAC45" s="10"/>
      <c r="CAD45" s="10"/>
      <c r="CAE45" s="10"/>
      <c r="CAF45" s="10"/>
      <c r="CAG45" s="10"/>
      <c r="CAH45" s="10"/>
      <c r="CAI45" s="10"/>
      <c r="CAJ45" s="10"/>
      <c r="CAK45" s="10"/>
      <c r="CAL45" s="10"/>
      <c r="CAM45" s="10"/>
      <c r="CAN45" s="10"/>
      <c r="CAO45" s="10"/>
      <c r="CAP45" s="10"/>
      <c r="CAQ45" s="10"/>
      <c r="CAR45" s="10"/>
      <c r="CAS45" s="10"/>
      <c r="CAT45" s="10"/>
      <c r="CAU45" s="10"/>
      <c r="CAV45" s="10"/>
      <c r="CAW45" s="10"/>
      <c r="CAX45" s="10"/>
      <c r="CAY45" s="10"/>
      <c r="CAZ45" s="10"/>
      <c r="CBA45" s="10"/>
      <c r="CBB45" s="10"/>
      <c r="CBC45" s="10"/>
      <c r="CBD45" s="10"/>
      <c r="CBE45" s="10"/>
      <c r="CBF45" s="10"/>
      <c r="CBG45" s="10"/>
      <c r="CBH45" s="10"/>
      <c r="CBI45" s="10"/>
      <c r="CBJ45" s="10"/>
      <c r="CBK45" s="10"/>
      <c r="CBL45" s="10"/>
      <c r="CBM45" s="10"/>
      <c r="CBN45" s="10"/>
      <c r="CBO45" s="10"/>
      <c r="CBP45" s="10"/>
      <c r="CBQ45" s="10"/>
      <c r="CBR45" s="10"/>
      <c r="CBS45" s="10"/>
      <c r="CBT45" s="10"/>
      <c r="CBU45" s="10"/>
      <c r="CBV45" s="10"/>
      <c r="CBW45" s="10"/>
      <c r="CBX45" s="10"/>
      <c r="CBY45" s="10"/>
      <c r="CBZ45" s="10"/>
      <c r="CCA45" s="10"/>
      <c r="CCB45" s="10"/>
      <c r="CCC45" s="10"/>
      <c r="CCD45" s="10"/>
      <c r="CCE45" s="10"/>
      <c r="CCF45" s="10"/>
      <c r="CCG45" s="10"/>
      <c r="CCH45" s="10"/>
      <c r="CCI45" s="10"/>
      <c r="CCJ45" s="10"/>
      <c r="CCK45" s="10"/>
      <c r="CCL45" s="10"/>
      <c r="CCM45" s="10"/>
      <c r="CCN45" s="10"/>
      <c r="CCO45" s="10"/>
      <c r="CCP45" s="10"/>
      <c r="CCQ45" s="10"/>
      <c r="CCR45" s="10"/>
      <c r="CCS45" s="10"/>
      <c r="CCT45" s="10"/>
      <c r="CCU45" s="10"/>
      <c r="CCV45" s="10"/>
      <c r="CCW45" s="10"/>
      <c r="CCX45" s="10"/>
      <c r="CCY45" s="10"/>
      <c r="CCZ45" s="10"/>
      <c r="CDA45" s="10"/>
      <c r="CDB45" s="10"/>
      <c r="CDC45" s="10"/>
      <c r="CDD45" s="10"/>
      <c r="CDE45" s="10"/>
      <c r="CDF45" s="10"/>
      <c r="CDG45" s="10"/>
      <c r="CDH45" s="10"/>
      <c r="CDI45" s="10"/>
      <c r="CDJ45" s="10"/>
      <c r="CDK45" s="10"/>
      <c r="CDL45" s="10"/>
      <c r="CDM45" s="10"/>
      <c r="CDN45" s="10"/>
      <c r="CDO45" s="10"/>
      <c r="CDP45" s="10"/>
      <c r="CDQ45" s="10"/>
      <c r="CDR45" s="10"/>
      <c r="CDS45" s="10"/>
      <c r="CDT45" s="10"/>
      <c r="CDU45" s="10"/>
      <c r="CDV45" s="10"/>
      <c r="CDW45" s="10"/>
      <c r="CDX45" s="10"/>
      <c r="CDY45" s="10"/>
      <c r="CDZ45" s="10"/>
      <c r="CEA45" s="10"/>
      <c r="CEB45" s="10"/>
      <c r="CEC45" s="10"/>
      <c r="CED45" s="10"/>
      <c r="CEE45" s="10"/>
      <c r="CEF45" s="10"/>
      <c r="CEG45" s="10"/>
      <c r="CEH45" s="10"/>
      <c r="CEI45" s="10"/>
      <c r="CEJ45" s="10"/>
      <c r="CEK45" s="10"/>
      <c r="CEL45" s="10"/>
      <c r="CEM45" s="10"/>
      <c r="CEN45" s="10"/>
      <c r="CEO45" s="10"/>
      <c r="CEP45" s="10"/>
      <c r="CEQ45" s="10"/>
      <c r="CER45" s="10"/>
      <c r="CES45" s="10"/>
      <c r="CET45" s="10"/>
      <c r="CEU45" s="10"/>
      <c r="CEV45" s="10"/>
      <c r="CEW45" s="10"/>
      <c r="CEX45" s="10"/>
      <c r="CEY45" s="10"/>
      <c r="CEZ45" s="10"/>
      <c r="CFA45" s="10"/>
      <c r="CFB45" s="10"/>
      <c r="CFC45" s="10"/>
      <c r="CFD45" s="10"/>
      <c r="CFE45" s="10"/>
      <c r="CFF45" s="10"/>
      <c r="CFG45" s="10"/>
      <c r="CFH45" s="10"/>
      <c r="CFI45" s="10"/>
      <c r="CFJ45" s="10"/>
      <c r="CFK45" s="10"/>
      <c r="CFL45" s="10"/>
      <c r="CFM45" s="10"/>
      <c r="CFN45" s="10"/>
      <c r="CFO45" s="10"/>
      <c r="CFP45" s="10"/>
      <c r="CFQ45" s="10"/>
      <c r="CFR45" s="10"/>
      <c r="CFS45" s="10"/>
      <c r="CFT45" s="10"/>
      <c r="CFU45" s="10"/>
      <c r="CFV45" s="10"/>
      <c r="CFW45" s="10"/>
      <c r="CFX45" s="10"/>
      <c r="CFY45" s="10"/>
      <c r="CFZ45" s="10"/>
      <c r="CGA45" s="10"/>
      <c r="CGB45" s="10"/>
      <c r="CGC45" s="10"/>
      <c r="CGD45" s="10"/>
      <c r="CGE45" s="10"/>
      <c r="CGF45" s="10"/>
      <c r="CGG45" s="10"/>
      <c r="CGH45" s="10"/>
      <c r="CGI45" s="10"/>
      <c r="CGJ45" s="10"/>
      <c r="CGK45" s="10"/>
      <c r="CGL45" s="10"/>
      <c r="CGM45" s="10"/>
      <c r="CGN45" s="10"/>
      <c r="CGO45" s="10"/>
      <c r="CGP45" s="10"/>
      <c r="CGQ45" s="10"/>
      <c r="CGR45" s="10"/>
      <c r="CGS45" s="10"/>
      <c r="CGT45" s="10"/>
      <c r="CGU45" s="10"/>
      <c r="CGV45" s="10"/>
      <c r="CGW45" s="10"/>
      <c r="CGX45" s="10"/>
      <c r="CGY45" s="10"/>
      <c r="CGZ45" s="10"/>
      <c r="CHA45" s="10"/>
      <c r="CHB45" s="10"/>
      <c r="CHC45" s="10"/>
      <c r="CHD45" s="10"/>
      <c r="CHE45" s="10"/>
      <c r="CHF45" s="10"/>
      <c r="CHG45" s="10"/>
      <c r="CHH45" s="10"/>
      <c r="CHI45" s="10"/>
      <c r="CHJ45" s="10"/>
      <c r="CHK45" s="10"/>
      <c r="CHL45" s="10"/>
      <c r="CHM45" s="10"/>
      <c r="CHN45" s="10"/>
      <c r="CHO45" s="10"/>
      <c r="CHP45" s="10"/>
      <c r="CHQ45" s="10"/>
      <c r="CHR45" s="10"/>
      <c r="CHS45" s="10"/>
      <c r="CHT45" s="10"/>
      <c r="CHU45" s="10"/>
      <c r="CHV45" s="10"/>
      <c r="CHW45" s="10"/>
      <c r="CHX45" s="10"/>
      <c r="CHY45" s="10"/>
      <c r="CHZ45" s="10"/>
      <c r="CIA45" s="10"/>
      <c r="CIB45" s="10"/>
      <c r="CIC45" s="10"/>
      <c r="CID45" s="10"/>
      <c r="CIE45" s="10"/>
      <c r="CIF45" s="10"/>
      <c r="CIG45" s="10"/>
      <c r="CIH45" s="10"/>
      <c r="CII45" s="10"/>
      <c r="CIJ45" s="10"/>
      <c r="CIK45" s="10"/>
      <c r="CIL45" s="10"/>
      <c r="CIM45" s="10"/>
      <c r="CIN45" s="10"/>
      <c r="CIO45" s="10"/>
      <c r="CIP45" s="10"/>
      <c r="CIQ45" s="10"/>
      <c r="CIR45" s="10"/>
      <c r="CIS45" s="10"/>
      <c r="CIT45" s="10"/>
      <c r="CIU45" s="10"/>
      <c r="CIV45" s="10"/>
      <c r="CIW45" s="10"/>
      <c r="CIX45" s="10"/>
      <c r="CIY45" s="10"/>
      <c r="CIZ45" s="10"/>
      <c r="CJA45" s="10"/>
      <c r="CJB45" s="10"/>
      <c r="CJC45" s="10"/>
      <c r="CJD45" s="10"/>
      <c r="CJE45" s="10"/>
      <c r="CJF45" s="10"/>
      <c r="CJG45" s="10"/>
      <c r="CJH45" s="10"/>
      <c r="CJI45" s="10"/>
      <c r="CJJ45" s="10"/>
      <c r="CJK45" s="10"/>
      <c r="CJL45" s="10"/>
      <c r="CJM45" s="10"/>
      <c r="CJN45" s="10"/>
      <c r="CJO45" s="10"/>
      <c r="CJP45" s="10"/>
      <c r="CJQ45" s="10"/>
      <c r="CJR45" s="10"/>
      <c r="CJS45" s="10"/>
      <c r="CJT45" s="10"/>
      <c r="CJU45" s="10"/>
      <c r="CJV45" s="10"/>
      <c r="CJW45" s="10"/>
      <c r="CJX45" s="10"/>
      <c r="CJY45" s="10"/>
      <c r="CJZ45" s="10"/>
      <c r="CKA45" s="10"/>
      <c r="CKB45" s="10"/>
      <c r="CKC45" s="10"/>
      <c r="CKD45" s="10"/>
      <c r="CKE45" s="10"/>
      <c r="CKF45" s="10"/>
      <c r="CKG45" s="10"/>
      <c r="CKH45" s="10"/>
      <c r="CKI45" s="10"/>
      <c r="CKJ45" s="10"/>
      <c r="CKK45" s="10"/>
      <c r="CKL45" s="10"/>
      <c r="CKM45" s="10"/>
      <c r="CKN45" s="10"/>
      <c r="CKO45" s="10"/>
      <c r="CKP45" s="10"/>
      <c r="CKQ45" s="10"/>
      <c r="CKR45" s="10"/>
      <c r="CKS45" s="10"/>
      <c r="CKT45" s="10"/>
      <c r="CKU45" s="10"/>
      <c r="CKV45" s="10"/>
      <c r="CKW45" s="10"/>
      <c r="CKX45" s="10"/>
      <c r="CKY45" s="10"/>
      <c r="CKZ45" s="10"/>
      <c r="CLA45" s="10"/>
      <c r="CLB45" s="10"/>
      <c r="CLC45" s="10"/>
      <c r="CLD45" s="10"/>
      <c r="CLE45" s="10"/>
      <c r="CLF45" s="10"/>
      <c r="CLG45" s="10"/>
      <c r="CLH45" s="10"/>
      <c r="CLI45" s="10"/>
      <c r="CLJ45" s="10"/>
      <c r="CLK45" s="10"/>
      <c r="CLL45" s="10"/>
      <c r="CLM45" s="10"/>
      <c r="CLN45" s="10"/>
      <c r="CLO45" s="10"/>
      <c r="CLP45" s="10"/>
      <c r="CLQ45" s="10"/>
      <c r="CLR45" s="10"/>
      <c r="CLS45" s="10"/>
      <c r="CLT45" s="10"/>
      <c r="CLU45" s="10"/>
      <c r="CLV45" s="10"/>
      <c r="CLW45" s="10"/>
      <c r="CLX45" s="10"/>
      <c r="CLY45" s="10"/>
      <c r="CLZ45" s="10"/>
      <c r="CMA45" s="10"/>
      <c r="CMB45" s="10"/>
      <c r="CMC45" s="10"/>
      <c r="CMD45" s="10"/>
      <c r="CME45" s="10"/>
      <c r="CMF45" s="10"/>
      <c r="CMG45" s="10"/>
      <c r="CMH45" s="10"/>
      <c r="CMI45" s="10"/>
      <c r="CMJ45" s="10"/>
      <c r="CMK45" s="10"/>
      <c r="CML45" s="10"/>
      <c r="CMM45" s="10"/>
      <c r="CMN45" s="10"/>
      <c r="CMO45" s="10"/>
      <c r="CMP45" s="10"/>
      <c r="CMQ45" s="10"/>
      <c r="CMR45" s="10"/>
      <c r="CMS45" s="10"/>
      <c r="CMT45" s="10"/>
      <c r="CMU45" s="10"/>
      <c r="CMV45" s="10"/>
      <c r="CMW45" s="10"/>
      <c r="CMX45" s="10"/>
      <c r="CMY45" s="10"/>
      <c r="CMZ45" s="10"/>
      <c r="CNA45" s="10"/>
      <c r="CNB45" s="10"/>
      <c r="CNC45" s="10"/>
      <c r="CND45" s="10"/>
      <c r="CNE45" s="10"/>
      <c r="CNF45" s="10"/>
      <c r="CNG45" s="10"/>
      <c r="CNH45" s="10"/>
      <c r="CNI45" s="10"/>
      <c r="CNJ45" s="10"/>
      <c r="CNK45" s="10"/>
      <c r="CNL45" s="10"/>
      <c r="CNM45" s="10"/>
      <c r="CNN45" s="10"/>
      <c r="CNO45" s="10"/>
      <c r="CNP45" s="10"/>
      <c r="CNQ45" s="10"/>
      <c r="CNR45" s="10"/>
      <c r="CNS45" s="10"/>
      <c r="CNT45" s="10"/>
      <c r="CNU45" s="10"/>
      <c r="CNV45" s="10"/>
      <c r="CNW45" s="10"/>
      <c r="CNX45" s="10"/>
      <c r="CNY45" s="10"/>
      <c r="CNZ45" s="10"/>
      <c r="COA45" s="10"/>
      <c r="COB45" s="10"/>
      <c r="COC45" s="10"/>
      <c r="COD45" s="10"/>
      <c r="COE45" s="10"/>
      <c r="COF45" s="10"/>
      <c r="COG45" s="10"/>
      <c r="COH45" s="10"/>
      <c r="COI45" s="10"/>
      <c r="COJ45" s="10"/>
      <c r="COK45" s="10"/>
      <c r="COL45" s="10"/>
      <c r="COM45" s="10"/>
      <c r="CON45" s="10"/>
      <c r="COO45" s="10"/>
      <c r="COP45" s="10"/>
      <c r="COQ45" s="10"/>
      <c r="COR45" s="10"/>
      <c r="COS45" s="10"/>
      <c r="COT45" s="10"/>
      <c r="COU45" s="10"/>
      <c r="COV45" s="10"/>
      <c r="COW45" s="10"/>
      <c r="COX45" s="10"/>
      <c r="COY45" s="10"/>
      <c r="COZ45" s="10"/>
      <c r="CPA45" s="10"/>
      <c r="CPB45" s="10"/>
      <c r="CPC45" s="10"/>
      <c r="CPD45" s="10"/>
      <c r="CPE45" s="10"/>
      <c r="CPF45" s="10"/>
      <c r="CPG45" s="10"/>
      <c r="CPH45" s="10"/>
      <c r="CPI45" s="10"/>
      <c r="CPJ45" s="10"/>
      <c r="CPK45" s="10"/>
      <c r="CPL45" s="10"/>
      <c r="CPM45" s="10"/>
      <c r="CPN45" s="10"/>
      <c r="CPO45" s="10"/>
      <c r="CPP45" s="10"/>
      <c r="CPQ45" s="10"/>
      <c r="CPR45" s="10"/>
      <c r="CPS45" s="10"/>
      <c r="CPT45" s="10"/>
      <c r="CPU45" s="10"/>
      <c r="CPV45" s="10"/>
      <c r="CPW45" s="10"/>
      <c r="CPX45" s="10"/>
      <c r="CPY45" s="10"/>
      <c r="CPZ45" s="10"/>
      <c r="CQA45" s="10"/>
      <c r="CQB45" s="10"/>
      <c r="CQC45" s="10"/>
      <c r="CQD45" s="10"/>
      <c r="CQE45" s="10"/>
      <c r="CQF45" s="10"/>
      <c r="CQG45" s="10"/>
      <c r="CQH45" s="10"/>
      <c r="CQI45" s="10"/>
      <c r="CQJ45" s="10"/>
      <c r="CQK45" s="10"/>
      <c r="CQL45" s="10"/>
      <c r="CQM45" s="10"/>
      <c r="CQN45" s="10"/>
      <c r="CQO45" s="10"/>
      <c r="CQP45" s="10"/>
      <c r="CQQ45" s="10"/>
      <c r="CQR45" s="10"/>
      <c r="CQS45" s="10"/>
      <c r="CQT45" s="10"/>
      <c r="CQU45" s="10"/>
      <c r="CQV45" s="10"/>
      <c r="CQW45" s="10"/>
      <c r="CQX45" s="10"/>
      <c r="CQY45" s="10"/>
      <c r="CQZ45" s="10"/>
      <c r="CRA45" s="10"/>
      <c r="CRB45" s="10"/>
      <c r="CRC45" s="10"/>
      <c r="CRD45" s="10"/>
      <c r="CRE45" s="10"/>
      <c r="CRF45" s="10"/>
      <c r="CRG45" s="10"/>
      <c r="CRH45" s="10"/>
      <c r="CRI45" s="10"/>
      <c r="CRJ45" s="10"/>
      <c r="CRK45" s="10"/>
      <c r="CRL45" s="10"/>
      <c r="CRM45" s="10"/>
      <c r="CRN45" s="10"/>
      <c r="CRO45" s="10"/>
      <c r="CRP45" s="10"/>
      <c r="CRQ45" s="10"/>
      <c r="CRR45" s="10"/>
      <c r="CRS45" s="10"/>
      <c r="CRT45" s="10"/>
      <c r="CRU45" s="10"/>
      <c r="CRV45" s="10"/>
      <c r="CRW45" s="10"/>
      <c r="CRX45" s="10"/>
      <c r="CRY45" s="10"/>
      <c r="CRZ45" s="10"/>
      <c r="CSA45" s="10"/>
      <c r="CSB45" s="10"/>
      <c r="CSC45" s="10"/>
      <c r="CSD45" s="10"/>
      <c r="CSE45" s="10"/>
      <c r="CSF45" s="10"/>
      <c r="CSG45" s="10"/>
      <c r="CSH45" s="10"/>
      <c r="CSI45" s="10"/>
      <c r="CSJ45" s="10"/>
      <c r="CSK45" s="10"/>
      <c r="CSL45" s="10"/>
      <c r="CSM45" s="10"/>
      <c r="CSN45" s="10"/>
      <c r="CSO45" s="10"/>
      <c r="CSP45" s="10"/>
      <c r="CSQ45" s="10"/>
      <c r="CSR45" s="10"/>
      <c r="CSS45" s="10"/>
      <c r="CST45" s="10"/>
      <c r="CSU45" s="10"/>
      <c r="CSV45" s="10"/>
      <c r="CSW45" s="10"/>
      <c r="CSX45" s="10"/>
      <c r="CSY45" s="10"/>
      <c r="CSZ45" s="10"/>
      <c r="CTA45" s="10"/>
      <c r="CTB45" s="10"/>
      <c r="CTC45" s="10"/>
      <c r="CTD45" s="10"/>
      <c r="CTE45" s="10"/>
      <c r="CTF45" s="10"/>
      <c r="CTG45" s="10"/>
      <c r="CTH45" s="10"/>
      <c r="CTI45" s="10"/>
      <c r="CTJ45" s="10"/>
      <c r="CTK45" s="10"/>
      <c r="CTL45" s="10"/>
      <c r="CTM45" s="10"/>
      <c r="CTN45" s="10"/>
      <c r="CTO45" s="10"/>
      <c r="CTP45" s="10"/>
      <c r="CTQ45" s="10"/>
      <c r="CTR45" s="10"/>
      <c r="CTS45" s="10"/>
      <c r="CTT45" s="10"/>
      <c r="CTU45" s="10"/>
      <c r="CTV45" s="10"/>
      <c r="CTW45" s="10"/>
      <c r="CTX45" s="10"/>
      <c r="CTY45" s="10"/>
      <c r="CTZ45" s="10"/>
      <c r="CUA45" s="10"/>
      <c r="CUB45" s="10"/>
      <c r="CUC45" s="10"/>
      <c r="CUD45" s="10"/>
      <c r="CUE45" s="10"/>
      <c r="CUF45" s="10"/>
      <c r="CUG45" s="10"/>
      <c r="CUH45" s="10"/>
      <c r="CUI45" s="10"/>
      <c r="CUJ45" s="10"/>
      <c r="CUK45" s="10"/>
      <c r="CUL45" s="10"/>
      <c r="CUM45" s="10"/>
      <c r="CUN45" s="10"/>
      <c r="CUO45" s="10"/>
      <c r="CUP45" s="10"/>
      <c r="CUQ45" s="10"/>
      <c r="CUR45" s="10"/>
      <c r="CUS45" s="10"/>
      <c r="CUT45" s="10"/>
      <c r="CUU45" s="10"/>
      <c r="CUV45" s="10"/>
      <c r="CUW45" s="10"/>
      <c r="CUX45" s="10"/>
      <c r="CUY45" s="10"/>
      <c r="CUZ45" s="10"/>
      <c r="CVA45" s="10"/>
      <c r="CVB45" s="10"/>
      <c r="CVC45" s="10"/>
      <c r="CVD45" s="10"/>
      <c r="CVE45" s="10"/>
      <c r="CVF45" s="10"/>
      <c r="CVG45" s="10"/>
      <c r="CVH45" s="10"/>
      <c r="CVI45" s="10"/>
      <c r="CVJ45" s="10"/>
      <c r="CVK45" s="10"/>
      <c r="CVL45" s="10"/>
      <c r="CVM45" s="10"/>
      <c r="CVN45" s="10"/>
      <c r="CVO45" s="10"/>
      <c r="CVP45" s="10"/>
      <c r="CVQ45" s="10"/>
      <c r="CVR45" s="10"/>
      <c r="CVS45" s="10"/>
      <c r="CVT45" s="10"/>
      <c r="CVU45" s="10"/>
      <c r="CVV45" s="10"/>
      <c r="CVW45" s="10"/>
      <c r="CVX45" s="10"/>
      <c r="CVY45" s="10"/>
      <c r="CVZ45" s="10"/>
      <c r="CWA45" s="10"/>
      <c r="CWB45" s="10"/>
      <c r="CWC45" s="10"/>
      <c r="CWD45" s="10"/>
      <c r="CWE45" s="10"/>
      <c r="CWF45" s="10"/>
      <c r="CWG45" s="10"/>
      <c r="CWH45" s="10"/>
      <c r="CWI45" s="10"/>
      <c r="CWJ45" s="10"/>
      <c r="CWK45" s="10"/>
      <c r="CWL45" s="10"/>
      <c r="CWM45" s="10"/>
      <c r="CWN45" s="10"/>
      <c r="CWO45" s="10"/>
      <c r="CWP45" s="10"/>
      <c r="CWQ45" s="10"/>
      <c r="CWR45" s="10"/>
      <c r="CWS45" s="10"/>
      <c r="CWT45" s="10"/>
      <c r="CWU45" s="10"/>
      <c r="CWV45" s="10"/>
      <c r="CWW45" s="10"/>
      <c r="CWX45" s="10"/>
      <c r="CWY45" s="10"/>
      <c r="CWZ45" s="10"/>
      <c r="CXA45" s="10"/>
      <c r="CXB45" s="10"/>
      <c r="CXC45" s="10"/>
      <c r="CXD45" s="10"/>
      <c r="CXE45" s="10"/>
      <c r="CXF45" s="10"/>
      <c r="CXG45" s="10"/>
      <c r="CXH45" s="10"/>
      <c r="CXI45" s="10"/>
      <c r="CXJ45" s="10"/>
      <c r="CXK45" s="10"/>
      <c r="CXL45" s="10"/>
      <c r="CXM45" s="10"/>
      <c r="CXN45" s="10"/>
      <c r="CXO45" s="10"/>
      <c r="CXP45" s="10"/>
      <c r="CXQ45" s="10"/>
      <c r="CXR45" s="10"/>
      <c r="CXS45" s="10"/>
      <c r="CXT45" s="10"/>
      <c r="CXU45" s="10"/>
      <c r="CXV45" s="10"/>
      <c r="CXW45" s="10"/>
      <c r="CXX45" s="10"/>
      <c r="CXY45" s="10"/>
      <c r="CXZ45" s="10"/>
      <c r="CYA45" s="10"/>
      <c r="CYB45" s="10"/>
      <c r="CYC45" s="10"/>
      <c r="CYD45" s="10"/>
      <c r="CYE45" s="10"/>
      <c r="CYF45" s="10"/>
      <c r="CYG45" s="10"/>
      <c r="CYH45" s="10"/>
      <c r="CYI45" s="10"/>
      <c r="CYJ45" s="10"/>
      <c r="CYK45" s="10"/>
      <c r="CYL45" s="10"/>
      <c r="CYM45" s="10"/>
      <c r="CYN45" s="10"/>
      <c r="CYO45" s="10"/>
      <c r="CYP45" s="10"/>
      <c r="CYQ45" s="10"/>
      <c r="CYR45" s="10"/>
      <c r="CYS45" s="10"/>
      <c r="CYT45" s="10"/>
      <c r="CYU45" s="10"/>
      <c r="CYV45" s="10"/>
      <c r="CYW45" s="10"/>
      <c r="CYX45" s="10"/>
      <c r="CYY45" s="10"/>
      <c r="CYZ45" s="10"/>
      <c r="CZA45" s="10"/>
      <c r="CZB45" s="10"/>
      <c r="CZC45" s="10"/>
      <c r="CZD45" s="10"/>
      <c r="CZE45" s="10"/>
      <c r="CZF45" s="10"/>
      <c r="CZG45" s="10"/>
      <c r="CZH45" s="10"/>
      <c r="CZI45" s="10"/>
      <c r="CZJ45" s="10"/>
      <c r="CZK45" s="10"/>
      <c r="CZL45" s="10"/>
      <c r="CZM45" s="10"/>
      <c r="CZN45" s="10"/>
      <c r="CZO45" s="10"/>
      <c r="CZP45" s="10"/>
      <c r="CZQ45" s="10"/>
      <c r="CZR45" s="10"/>
      <c r="CZS45" s="10"/>
      <c r="CZT45" s="10"/>
      <c r="CZU45" s="10"/>
      <c r="CZV45" s="10"/>
      <c r="CZW45" s="10"/>
      <c r="CZX45" s="10"/>
      <c r="CZY45" s="10"/>
      <c r="CZZ45" s="10"/>
      <c r="DAA45" s="10"/>
      <c r="DAB45" s="10"/>
      <c r="DAC45" s="10"/>
      <c r="DAD45" s="10"/>
      <c r="DAE45" s="10"/>
      <c r="DAF45" s="10"/>
      <c r="DAG45" s="10"/>
      <c r="DAH45" s="10"/>
      <c r="DAI45" s="10"/>
      <c r="DAJ45" s="10"/>
      <c r="DAK45" s="10"/>
      <c r="DAL45" s="10"/>
      <c r="DAM45" s="10"/>
      <c r="DAN45" s="10"/>
      <c r="DAO45" s="10"/>
      <c r="DAP45" s="10"/>
      <c r="DAQ45" s="10"/>
      <c r="DAR45" s="10"/>
      <c r="DAS45" s="10"/>
      <c r="DAT45" s="10"/>
      <c r="DAU45" s="10"/>
      <c r="DAV45" s="10"/>
      <c r="DAW45" s="10"/>
      <c r="DAX45" s="10"/>
      <c r="DAY45" s="10"/>
      <c r="DAZ45" s="10"/>
      <c r="DBA45" s="10"/>
      <c r="DBB45" s="10"/>
      <c r="DBC45" s="10"/>
      <c r="DBD45" s="10"/>
      <c r="DBE45" s="10"/>
      <c r="DBF45" s="10"/>
      <c r="DBG45" s="10"/>
      <c r="DBH45" s="10"/>
      <c r="DBI45" s="10"/>
      <c r="DBJ45" s="10"/>
      <c r="DBK45" s="10"/>
      <c r="DBL45" s="10"/>
      <c r="DBM45" s="10"/>
      <c r="DBN45" s="10"/>
      <c r="DBO45" s="10"/>
      <c r="DBP45" s="10"/>
      <c r="DBQ45" s="10"/>
      <c r="DBR45" s="10"/>
      <c r="DBS45" s="10"/>
      <c r="DBT45" s="10"/>
      <c r="DBU45" s="10"/>
      <c r="DBV45" s="10"/>
      <c r="DBW45" s="10"/>
      <c r="DBX45" s="10"/>
      <c r="DBY45" s="10"/>
      <c r="DBZ45" s="10"/>
      <c r="DCA45" s="10"/>
      <c r="DCB45" s="10"/>
      <c r="DCC45" s="10"/>
      <c r="DCD45" s="10"/>
      <c r="DCE45" s="10"/>
      <c r="DCF45" s="10"/>
      <c r="DCG45" s="10"/>
      <c r="DCH45" s="10"/>
      <c r="DCI45" s="10"/>
      <c r="DCJ45" s="10"/>
      <c r="DCK45" s="10"/>
      <c r="DCL45" s="10"/>
      <c r="DCM45" s="10"/>
      <c r="DCN45" s="10"/>
      <c r="DCO45" s="10"/>
      <c r="DCP45" s="10"/>
      <c r="DCQ45" s="10"/>
      <c r="DCR45" s="10"/>
      <c r="DCS45" s="10"/>
      <c r="DCT45" s="10"/>
      <c r="DCU45" s="10"/>
      <c r="DCV45" s="10"/>
      <c r="DCW45" s="10"/>
      <c r="DCX45" s="10"/>
      <c r="DCY45" s="10"/>
      <c r="DCZ45" s="10"/>
      <c r="DDA45" s="10"/>
      <c r="DDB45" s="10"/>
      <c r="DDC45" s="10"/>
      <c r="DDD45" s="10"/>
      <c r="DDE45" s="10"/>
      <c r="DDF45" s="10"/>
      <c r="DDG45" s="10"/>
      <c r="DDH45" s="10"/>
      <c r="DDI45" s="10"/>
      <c r="DDJ45" s="10"/>
      <c r="DDK45" s="10"/>
      <c r="DDL45" s="10"/>
      <c r="DDM45" s="10"/>
      <c r="DDN45" s="10"/>
      <c r="DDO45" s="10"/>
      <c r="DDP45" s="10"/>
      <c r="DDQ45" s="10"/>
      <c r="DDR45" s="10"/>
      <c r="DDS45" s="10"/>
      <c r="DDT45" s="10"/>
      <c r="DDU45" s="10"/>
      <c r="DDV45" s="10"/>
      <c r="DDW45" s="10"/>
      <c r="DDX45" s="10"/>
      <c r="DDY45" s="10"/>
      <c r="DDZ45" s="10"/>
      <c r="DEA45" s="10"/>
      <c r="DEB45" s="10"/>
      <c r="DEC45" s="10"/>
      <c r="DED45" s="10"/>
      <c r="DEE45" s="10"/>
      <c r="DEF45" s="10"/>
      <c r="DEG45" s="10"/>
      <c r="DEH45" s="10"/>
      <c r="DEI45" s="10"/>
      <c r="DEJ45" s="10"/>
      <c r="DEK45" s="10"/>
      <c r="DEL45" s="10"/>
      <c r="DEM45" s="10"/>
      <c r="DEN45" s="10"/>
      <c r="DEO45" s="10"/>
      <c r="DEP45" s="10"/>
      <c r="DEQ45" s="10"/>
      <c r="DER45" s="10"/>
      <c r="DES45" s="10"/>
      <c r="DET45" s="10"/>
      <c r="DEU45" s="10"/>
      <c r="DEV45" s="10"/>
      <c r="DEW45" s="10"/>
      <c r="DEX45" s="10"/>
      <c r="DEY45" s="10"/>
      <c r="DEZ45" s="10"/>
      <c r="DFA45" s="10"/>
      <c r="DFB45" s="10"/>
      <c r="DFC45" s="10"/>
      <c r="DFD45" s="10"/>
      <c r="DFE45" s="10"/>
      <c r="DFF45" s="10"/>
      <c r="DFG45" s="10"/>
      <c r="DFH45" s="10"/>
      <c r="DFI45" s="10"/>
      <c r="DFJ45" s="10"/>
      <c r="DFK45" s="10"/>
      <c r="DFL45" s="10"/>
      <c r="DFM45" s="10"/>
      <c r="DFN45" s="10"/>
      <c r="DFO45" s="10"/>
      <c r="DFP45" s="10"/>
      <c r="DFQ45" s="10"/>
      <c r="DFR45" s="10"/>
      <c r="DFS45" s="10"/>
      <c r="DFT45" s="10"/>
      <c r="DFU45" s="10"/>
      <c r="DFV45" s="10"/>
      <c r="DFW45" s="10"/>
      <c r="DFX45" s="10"/>
      <c r="DFY45" s="10"/>
      <c r="DFZ45" s="10"/>
      <c r="DGA45" s="10"/>
      <c r="DGB45" s="10"/>
      <c r="DGC45" s="10"/>
      <c r="DGD45" s="10"/>
      <c r="DGE45" s="10"/>
      <c r="DGF45" s="10"/>
      <c r="DGG45" s="10"/>
      <c r="DGH45" s="10"/>
      <c r="DGI45" s="10"/>
      <c r="DGJ45" s="10"/>
      <c r="DGK45" s="10"/>
      <c r="DGL45" s="10"/>
      <c r="DGM45" s="10"/>
      <c r="DGN45" s="10"/>
      <c r="DGO45" s="10"/>
      <c r="DGP45" s="10"/>
      <c r="DGQ45" s="10"/>
      <c r="DGR45" s="10"/>
      <c r="DGS45" s="10"/>
      <c r="DGT45" s="10"/>
      <c r="DGU45" s="10"/>
      <c r="DGV45" s="10"/>
      <c r="DGW45" s="10"/>
      <c r="DGX45" s="10"/>
      <c r="DGY45" s="10"/>
      <c r="DGZ45" s="10"/>
      <c r="DHA45" s="10"/>
      <c r="DHB45" s="10"/>
      <c r="DHC45" s="10"/>
      <c r="DHD45" s="10"/>
      <c r="DHE45" s="10"/>
      <c r="DHF45" s="10"/>
      <c r="DHG45" s="10"/>
      <c r="DHH45" s="10"/>
      <c r="DHI45" s="10"/>
      <c r="DHJ45" s="10"/>
      <c r="DHK45" s="10"/>
      <c r="DHL45" s="10"/>
      <c r="DHM45" s="10"/>
      <c r="DHN45" s="10"/>
      <c r="DHO45" s="10"/>
      <c r="DHP45" s="10"/>
      <c r="DHQ45" s="10"/>
      <c r="DHR45" s="10"/>
      <c r="DHS45" s="10"/>
      <c r="DHT45" s="10"/>
      <c r="DHU45" s="10"/>
      <c r="DHV45" s="10"/>
      <c r="DHW45" s="10"/>
      <c r="DHX45" s="10"/>
      <c r="DHY45" s="10"/>
      <c r="DHZ45" s="10"/>
      <c r="DIA45" s="10"/>
      <c r="DIB45" s="10"/>
      <c r="DIC45" s="10"/>
      <c r="DID45" s="10"/>
      <c r="DIE45" s="10"/>
      <c r="DIF45" s="10"/>
      <c r="DIG45" s="10"/>
      <c r="DIH45" s="10"/>
      <c r="DII45" s="10"/>
      <c r="DIJ45" s="10"/>
      <c r="DIK45" s="10"/>
      <c r="DIL45" s="10"/>
      <c r="DIM45" s="10"/>
      <c r="DIN45" s="10"/>
      <c r="DIO45" s="10"/>
      <c r="DIP45" s="10"/>
      <c r="DIQ45" s="10"/>
      <c r="DIR45" s="10"/>
      <c r="DIS45" s="10"/>
      <c r="DIT45" s="10"/>
      <c r="DIU45" s="10"/>
      <c r="DIV45" s="10"/>
      <c r="DIW45" s="10"/>
      <c r="DIX45" s="10"/>
      <c r="DIY45" s="10"/>
      <c r="DIZ45" s="10"/>
      <c r="DJA45" s="10"/>
      <c r="DJB45" s="10"/>
      <c r="DJC45" s="10"/>
      <c r="DJD45" s="10"/>
      <c r="DJE45" s="10"/>
      <c r="DJF45" s="10"/>
      <c r="DJG45" s="10"/>
      <c r="DJH45" s="10"/>
      <c r="DJI45" s="10"/>
      <c r="DJJ45" s="10"/>
      <c r="DJK45" s="10"/>
      <c r="DJL45" s="10"/>
      <c r="DJM45" s="10"/>
      <c r="DJN45" s="10"/>
      <c r="DJO45" s="10"/>
      <c r="DJP45" s="10"/>
      <c r="DJQ45" s="10"/>
      <c r="DJR45" s="10"/>
      <c r="DJS45" s="10"/>
      <c r="DJT45" s="10"/>
      <c r="DJU45" s="10"/>
      <c r="DJV45" s="10"/>
      <c r="DJW45" s="10"/>
      <c r="DJX45" s="10"/>
      <c r="DJY45" s="10"/>
      <c r="DJZ45" s="10"/>
      <c r="DKA45" s="10"/>
      <c r="DKB45" s="10"/>
      <c r="DKC45" s="10"/>
      <c r="DKD45" s="10"/>
      <c r="DKE45" s="10"/>
      <c r="DKF45" s="10"/>
      <c r="DKG45" s="10"/>
      <c r="DKH45" s="10"/>
      <c r="DKI45" s="10"/>
      <c r="DKJ45" s="10"/>
      <c r="DKK45" s="10"/>
      <c r="DKL45" s="10"/>
      <c r="DKM45" s="10"/>
      <c r="DKN45" s="10"/>
      <c r="DKO45" s="10"/>
      <c r="DKP45" s="10"/>
      <c r="DKQ45" s="10"/>
      <c r="DKR45" s="10"/>
      <c r="DKS45" s="10"/>
      <c r="DKT45" s="10"/>
      <c r="DKU45" s="10"/>
      <c r="DKV45" s="10"/>
      <c r="DKW45" s="10"/>
      <c r="DKX45" s="10"/>
      <c r="DKY45" s="10"/>
      <c r="DKZ45" s="10"/>
      <c r="DLA45" s="10"/>
      <c r="DLB45" s="10"/>
      <c r="DLC45" s="10"/>
      <c r="DLD45" s="10"/>
      <c r="DLE45" s="10"/>
      <c r="DLF45" s="10"/>
      <c r="DLG45" s="10"/>
      <c r="DLH45" s="10"/>
      <c r="DLI45" s="10"/>
      <c r="DLJ45" s="10"/>
      <c r="DLK45" s="10"/>
      <c r="DLL45" s="10"/>
      <c r="DLM45" s="10"/>
      <c r="DLN45" s="10"/>
      <c r="DLO45" s="10"/>
      <c r="DLP45" s="10"/>
      <c r="DLQ45" s="10"/>
      <c r="DLR45" s="10"/>
      <c r="DLS45" s="10"/>
      <c r="DLT45" s="10"/>
      <c r="DLU45" s="10"/>
      <c r="DLV45" s="10"/>
      <c r="DLW45" s="10"/>
      <c r="DLX45" s="10"/>
      <c r="DLY45" s="10"/>
      <c r="DLZ45" s="10"/>
      <c r="DMA45" s="10"/>
      <c r="DMB45" s="10"/>
      <c r="DMC45" s="10"/>
      <c r="DMD45" s="10"/>
      <c r="DME45" s="10"/>
      <c r="DMF45" s="10"/>
      <c r="DMG45" s="10"/>
      <c r="DMH45" s="10"/>
      <c r="DMI45" s="10"/>
      <c r="DMJ45" s="10"/>
      <c r="DMK45" s="10"/>
      <c r="DML45" s="10"/>
      <c r="DMM45" s="10"/>
      <c r="DMN45" s="10"/>
      <c r="DMO45" s="10"/>
      <c r="DMP45" s="10"/>
      <c r="DMQ45" s="10"/>
      <c r="DMR45" s="10"/>
      <c r="DMS45" s="10"/>
      <c r="DMT45" s="10"/>
      <c r="DMU45" s="10"/>
      <c r="DMV45" s="10"/>
      <c r="DMW45" s="10"/>
      <c r="DMX45" s="10"/>
      <c r="DMY45" s="10"/>
      <c r="DMZ45" s="10"/>
      <c r="DNA45" s="10"/>
      <c r="DNB45" s="10"/>
      <c r="DNC45" s="10"/>
      <c r="DND45" s="10"/>
      <c r="DNE45" s="10"/>
      <c r="DNF45" s="10"/>
      <c r="DNG45" s="10"/>
      <c r="DNH45" s="10"/>
      <c r="DNI45" s="10"/>
      <c r="DNJ45" s="10"/>
      <c r="DNK45" s="10"/>
      <c r="DNL45" s="10"/>
      <c r="DNM45" s="10"/>
      <c r="DNN45" s="10"/>
      <c r="DNO45" s="10"/>
      <c r="DNP45" s="10"/>
      <c r="DNQ45" s="10"/>
      <c r="DNR45" s="10"/>
      <c r="DNS45" s="10"/>
      <c r="DNT45" s="10"/>
      <c r="DNU45" s="10"/>
      <c r="DNV45" s="10"/>
      <c r="DNW45" s="10"/>
      <c r="DNX45" s="10"/>
      <c r="DNY45" s="10"/>
      <c r="DNZ45" s="10"/>
      <c r="DOA45" s="10"/>
      <c r="DOB45" s="10"/>
      <c r="DOC45" s="10"/>
      <c r="DOD45" s="10"/>
      <c r="DOE45" s="10"/>
      <c r="DOF45" s="10"/>
      <c r="DOG45" s="10"/>
      <c r="DOH45" s="10"/>
      <c r="DOI45" s="10"/>
      <c r="DOJ45" s="10"/>
      <c r="DOK45" s="10"/>
      <c r="DOL45" s="10"/>
      <c r="DOM45" s="10"/>
      <c r="DON45" s="10"/>
      <c r="DOO45" s="10"/>
      <c r="DOP45" s="10"/>
      <c r="DOQ45" s="10"/>
      <c r="DOR45" s="10"/>
      <c r="DOS45" s="10"/>
      <c r="DOT45" s="10"/>
      <c r="DOU45" s="10"/>
      <c r="DOV45" s="10"/>
      <c r="DOW45" s="10"/>
      <c r="DOX45" s="10"/>
      <c r="DOY45" s="10"/>
      <c r="DOZ45" s="10"/>
      <c r="DPA45" s="10"/>
      <c r="DPB45" s="10"/>
      <c r="DPC45" s="10"/>
      <c r="DPD45" s="10"/>
      <c r="DPE45" s="10"/>
      <c r="DPF45" s="10"/>
      <c r="DPG45" s="10"/>
      <c r="DPH45" s="10"/>
      <c r="DPI45" s="10"/>
      <c r="DPJ45" s="10"/>
      <c r="DPK45" s="10"/>
      <c r="DPL45" s="10"/>
      <c r="DPM45" s="10"/>
      <c r="DPN45" s="10"/>
      <c r="DPO45" s="10"/>
      <c r="DPP45" s="10"/>
      <c r="DPQ45" s="10"/>
      <c r="DPR45" s="10"/>
      <c r="DPS45" s="10"/>
      <c r="DPT45" s="10"/>
      <c r="DPU45" s="10"/>
      <c r="DPV45" s="10"/>
      <c r="DPW45" s="10"/>
      <c r="DPX45" s="10"/>
      <c r="DPY45" s="10"/>
      <c r="DPZ45" s="10"/>
      <c r="DQA45" s="10"/>
      <c r="DQB45" s="10"/>
      <c r="DQC45" s="10"/>
      <c r="DQD45" s="10"/>
      <c r="DQE45" s="10"/>
      <c r="DQF45" s="10"/>
      <c r="DQG45" s="10"/>
      <c r="DQH45" s="10"/>
      <c r="DQI45" s="10"/>
      <c r="DQJ45" s="10"/>
      <c r="DQK45" s="10"/>
      <c r="DQL45" s="10"/>
      <c r="DQM45" s="10"/>
      <c r="DQN45" s="10"/>
      <c r="DQO45" s="10"/>
      <c r="DQP45" s="10"/>
      <c r="DQQ45" s="10"/>
      <c r="DQR45" s="10"/>
      <c r="DQS45" s="10"/>
      <c r="DQT45" s="10"/>
      <c r="DQU45" s="10"/>
      <c r="DQV45" s="10"/>
      <c r="DQW45" s="10"/>
      <c r="DQX45" s="10"/>
      <c r="DQY45" s="10"/>
      <c r="DQZ45" s="10"/>
      <c r="DRA45" s="10"/>
      <c r="DRB45" s="10"/>
      <c r="DRC45" s="10"/>
      <c r="DRD45" s="10"/>
      <c r="DRE45" s="10"/>
      <c r="DRF45" s="10"/>
      <c r="DRG45" s="10"/>
      <c r="DRH45" s="10"/>
      <c r="DRI45" s="10"/>
      <c r="DRJ45" s="10"/>
      <c r="DRK45" s="10"/>
      <c r="DRL45" s="10"/>
      <c r="DRM45" s="10"/>
      <c r="DRN45" s="10"/>
      <c r="DRO45" s="10"/>
      <c r="DRP45" s="10"/>
      <c r="DRQ45" s="10"/>
      <c r="DRR45" s="10"/>
      <c r="DRS45" s="10"/>
      <c r="DRT45" s="10"/>
      <c r="DRU45" s="10"/>
      <c r="DRV45" s="10"/>
      <c r="DRW45" s="10"/>
      <c r="DRX45" s="10"/>
      <c r="DRY45" s="10"/>
      <c r="DRZ45" s="10"/>
      <c r="DSA45" s="10"/>
      <c r="DSB45" s="10"/>
      <c r="DSC45" s="10"/>
      <c r="DSD45" s="10"/>
      <c r="DSE45" s="10"/>
      <c r="DSF45" s="10"/>
      <c r="DSG45" s="10"/>
      <c r="DSH45" s="10"/>
      <c r="DSI45" s="10"/>
      <c r="DSJ45" s="10"/>
      <c r="DSK45" s="10"/>
      <c r="DSL45" s="10"/>
      <c r="DSM45" s="10"/>
      <c r="DSN45" s="10"/>
      <c r="DSO45" s="10"/>
      <c r="DSP45" s="10"/>
      <c r="DSQ45" s="10"/>
      <c r="DSR45" s="10"/>
      <c r="DSS45" s="10"/>
      <c r="DST45" s="10"/>
      <c r="DSU45" s="10"/>
      <c r="DSV45" s="10"/>
      <c r="DSW45" s="10"/>
      <c r="DSX45" s="10"/>
      <c r="DSY45" s="10"/>
      <c r="DSZ45" s="10"/>
      <c r="DTA45" s="10"/>
      <c r="DTB45" s="10"/>
      <c r="DTC45" s="10"/>
      <c r="DTD45" s="10"/>
      <c r="DTE45" s="10"/>
      <c r="DTF45" s="10"/>
      <c r="DTG45" s="10"/>
      <c r="DTH45" s="10"/>
      <c r="DTI45" s="10"/>
      <c r="DTJ45" s="10"/>
      <c r="DTK45" s="10"/>
      <c r="DTL45" s="10"/>
      <c r="DTM45" s="10"/>
      <c r="DTN45" s="10"/>
      <c r="DTO45" s="10"/>
      <c r="DTP45" s="10"/>
      <c r="DTQ45" s="10"/>
      <c r="DTR45" s="10"/>
      <c r="DTS45" s="10"/>
      <c r="DTT45" s="10"/>
      <c r="DTU45" s="10"/>
      <c r="DTV45" s="10"/>
      <c r="DTW45" s="10"/>
      <c r="DTX45" s="10"/>
      <c r="DTY45" s="10"/>
      <c r="DTZ45" s="10"/>
      <c r="DUA45" s="10"/>
      <c r="DUB45" s="10"/>
      <c r="DUC45" s="10"/>
      <c r="DUD45" s="10"/>
      <c r="DUE45" s="10"/>
      <c r="DUF45" s="10"/>
      <c r="DUG45" s="10"/>
      <c r="DUH45" s="10"/>
      <c r="DUI45" s="10"/>
      <c r="DUJ45" s="10"/>
      <c r="DUK45" s="10"/>
      <c r="DUL45" s="10"/>
      <c r="DUM45" s="10"/>
      <c r="DUN45" s="10"/>
      <c r="DUO45" s="10"/>
      <c r="DUP45" s="10"/>
      <c r="DUQ45" s="10"/>
      <c r="DUR45" s="10"/>
      <c r="DUS45" s="10"/>
      <c r="DUT45" s="10"/>
      <c r="DUU45" s="10"/>
      <c r="DUV45" s="10"/>
      <c r="DUW45" s="10"/>
      <c r="DUX45" s="10"/>
      <c r="DUY45" s="10"/>
      <c r="DUZ45" s="10"/>
      <c r="DVA45" s="10"/>
      <c r="DVB45" s="10"/>
      <c r="DVC45" s="10"/>
      <c r="DVD45" s="10"/>
      <c r="DVE45" s="10"/>
      <c r="DVF45" s="10"/>
      <c r="DVG45" s="10"/>
      <c r="DVH45" s="10"/>
      <c r="DVI45" s="10"/>
      <c r="DVJ45" s="10"/>
      <c r="DVK45" s="10"/>
      <c r="DVL45" s="10"/>
      <c r="DVM45" s="10"/>
      <c r="DVN45" s="10"/>
      <c r="DVO45" s="10"/>
      <c r="DVP45" s="10"/>
      <c r="DVQ45" s="10"/>
      <c r="DVR45" s="10"/>
      <c r="DVS45" s="10"/>
      <c r="DVT45" s="10"/>
      <c r="DVU45" s="10"/>
      <c r="DVV45" s="10"/>
      <c r="DVW45" s="10"/>
      <c r="DVX45" s="10"/>
      <c r="DVY45" s="10"/>
      <c r="DVZ45" s="10"/>
      <c r="DWA45" s="10"/>
      <c r="DWB45" s="10"/>
      <c r="DWC45" s="10"/>
      <c r="DWD45" s="10"/>
      <c r="DWE45" s="10"/>
      <c r="DWF45" s="10"/>
      <c r="DWG45" s="10"/>
      <c r="DWH45" s="10"/>
      <c r="DWI45" s="10"/>
      <c r="DWJ45" s="10"/>
      <c r="DWK45" s="10"/>
      <c r="DWL45" s="10"/>
      <c r="DWM45" s="10"/>
      <c r="DWN45" s="10"/>
      <c r="DWO45" s="10"/>
      <c r="DWP45" s="10"/>
      <c r="DWQ45" s="10"/>
      <c r="DWR45" s="10"/>
      <c r="DWS45" s="10"/>
      <c r="DWT45" s="10"/>
      <c r="DWU45" s="10"/>
      <c r="DWV45" s="10"/>
      <c r="DWW45" s="10"/>
      <c r="DWX45" s="10"/>
      <c r="DWY45" s="10"/>
      <c r="DWZ45" s="10"/>
      <c r="DXA45" s="10"/>
      <c r="DXB45" s="10"/>
      <c r="DXC45" s="10"/>
      <c r="DXD45" s="10"/>
      <c r="DXE45" s="10"/>
      <c r="DXF45" s="10"/>
      <c r="DXG45" s="10"/>
      <c r="DXH45" s="10"/>
      <c r="DXI45" s="10"/>
      <c r="DXJ45" s="10"/>
      <c r="DXK45" s="10"/>
      <c r="DXL45" s="10"/>
      <c r="DXM45" s="10"/>
      <c r="DXN45" s="10"/>
      <c r="DXO45" s="10"/>
      <c r="DXP45" s="10"/>
      <c r="DXQ45" s="10"/>
      <c r="DXR45" s="10"/>
      <c r="DXS45" s="10"/>
      <c r="DXT45" s="10"/>
      <c r="DXU45" s="10"/>
      <c r="DXV45" s="10"/>
      <c r="DXW45" s="10"/>
      <c r="DXX45" s="10"/>
      <c r="DXY45" s="10"/>
      <c r="DXZ45" s="10"/>
      <c r="DYA45" s="10"/>
      <c r="DYB45" s="10"/>
      <c r="DYC45" s="10"/>
      <c r="DYD45" s="10"/>
      <c r="DYE45" s="10"/>
      <c r="DYF45" s="10"/>
      <c r="DYG45" s="10"/>
      <c r="DYH45" s="10"/>
      <c r="DYI45" s="10"/>
      <c r="DYJ45" s="10"/>
      <c r="DYK45" s="10"/>
      <c r="DYL45" s="10"/>
      <c r="DYM45" s="10"/>
      <c r="DYN45" s="10"/>
      <c r="DYO45" s="10"/>
      <c r="DYP45" s="10"/>
      <c r="DYQ45" s="10"/>
      <c r="DYR45" s="10"/>
      <c r="DYS45" s="10"/>
      <c r="DYT45" s="10"/>
      <c r="DYU45" s="10"/>
      <c r="DYV45" s="10"/>
      <c r="DYW45" s="10"/>
      <c r="DYX45" s="10"/>
      <c r="DYY45" s="10"/>
      <c r="DYZ45" s="10"/>
      <c r="DZA45" s="10"/>
      <c r="DZB45" s="10"/>
      <c r="DZC45" s="10"/>
      <c r="DZD45" s="10"/>
      <c r="DZE45" s="10"/>
      <c r="DZF45" s="10"/>
      <c r="DZG45" s="10"/>
      <c r="DZH45" s="10"/>
      <c r="DZI45" s="10"/>
      <c r="DZJ45" s="10"/>
      <c r="DZK45" s="10"/>
      <c r="DZL45" s="10"/>
      <c r="DZM45" s="10"/>
      <c r="DZN45" s="10"/>
      <c r="DZO45" s="10"/>
      <c r="DZP45" s="10"/>
      <c r="DZQ45" s="10"/>
      <c r="DZR45" s="10"/>
      <c r="DZS45" s="10"/>
      <c r="DZT45" s="10"/>
      <c r="DZU45" s="10"/>
      <c r="DZV45" s="10"/>
      <c r="DZW45" s="10"/>
      <c r="DZX45" s="10"/>
      <c r="DZY45" s="10"/>
      <c r="DZZ45" s="10"/>
      <c r="EAA45" s="10"/>
      <c r="EAB45" s="10"/>
      <c r="EAC45" s="10"/>
      <c r="EAD45" s="10"/>
      <c r="EAE45" s="10"/>
      <c r="EAF45" s="10"/>
      <c r="EAG45" s="10"/>
      <c r="EAH45" s="10"/>
      <c r="EAI45" s="10"/>
      <c r="EAJ45" s="10"/>
      <c r="EAK45" s="10"/>
      <c r="EAL45" s="10"/>
      <c r="EAM45" s="10"/>
      <c r="EAN45" s="10"/>
      <c r="EAO45" s="10"/>
      <c r="EAP45" s="10"/>
      <c r="EAQ45" s="10"/>
      <c r="EAR45" s="10"/>
      <c r="EAS45" s="10"/>
      <c r="EAT45" s="10"/>
      <c r="EAU45" s="10"/>
      <c r="EAV45" s="10"/>
      <c r="EAW45" s="10"/>
      <c r="EAX45" s="10"/>
      <c r="EAY45" s="10"/>
      <c r="EAZ45" s="10"/>
      <c r="EBA45" s="10"/>
      <c r="EBB45" s="10"/>
      <c r="EBC45" s="10"/>
      <c r="EBD45" s="10"/>
      <c r="EBE45" s="10"/>
      <c r="EBF45" s="10"/>
      <c r="EBG45" s="10"/>
      <c r="EBH45" s="10"/>
      <c r="EBI45" s="10"/>
      <c r="EBJ45" s="10"/>
      <c r="EBK45" s="10"/>
      <c r="EBL45" s="10"/>
      <c r="EBM45" s="10"/>
      <c r="EBN45" s="10"/>
      <c r="EBO45" s="10"/>
      <c r="EBP45" s="10"/>
      <c r="EBQ45" s="10"/>
      <c r="EBR45" s="10"/>
      <c r="EBS45" s="10"/>
      <c r="EBT45" s="10"/>
      <c r="EBU45" s="10"/>
      <c r="EBV45" s="10"/>
      <c r="EBW45" s="10"/>
      <c r="EBX45" s="10"/>
      <c r="EBY45" s="10"/>
      <c r="EBZ45" s="10"/>
      <c r="ECA45" s="10"/>
      <c r="ECB45" s="10"/>
      <c r="ECC45" s="10"/>
      <c r="ECD45" s="10"/>
      <c r="ECE45" s="10"/>
      <c r="ECF45" s="10"/>
      <c r="ECG45" s="10"/>
      <c r="ECH45" s="10"/>
      <c r="ECI45" s="10"/>
      <c r="ECJ45" s="10"/>
      <c r="ECK45" s="10"/>
      <c r="ECL45" s="10"/>
      <c r="ECM45" s="10"/>
      <c r="ECN45" s="10"/>
      <c r="ECO45" s="10"/>
      <c r="ECP45" s="10"/>
      <c r="ECQ45" s="10"/>
      <c r="ECR45" s="10"/>
      <c r="ECS45" s="10"/>
      <c r="ECT45" s="10"/>
      <c r="ECU45" s="10"/>
      <c r="ECV45" s="10"/>
      <c r="ECW45" s="10"/>
      <c r="ECX45" s="10"/>
      <c r="ECY45" s="10"/>
      <c r="ECZ45" s="10"/>
      <c r="EDA45" s="10"/>
      <c r="EDB45" s="10"/>
      <c r="EDC45" s="10"/>
      <c r="EDD45" s="10"/>
      <c r="EDE45" s="10"/>
      <c r="EDF45" s="10"/>
      <c r="EDG45" s="10"/>
      <c r="EDH45" s="10"/>
      <c r="EDI45" s="10"/>
      <c r="EDJ45" s="10"/>
      <c r="EDK45" s="10"/>
      <c r="EDL45" s="10"/>
      <c r="EDM45" s="10"/>
      <c r="EDN45" s="10"/>
      <c r="EDO45" s="10"/>
      <c r="EDP45" s="10"/>
      <c r="EDQ45" s="10"/>
      <c r="EDR45" s="10"/>
      <c r="EDS45" s="10"/>
      <c r="EDT45" s="10"/>
      <c r="EDU45" s="10"/>
      <c r="EDV45" s="10"/>
      <c r="EDW45" s="10"/>
      <c r="EDX45" s="10"/>
      <c r="EDY45" s="10"/>
      <c r="EDZ45" s="10"/>
      <c r="EEA45" s="10"/>
      <c r="EEB45" s="10"/>
      <c r="EEC45" s="10"/>
      <c r="EED45" s="10"/>
      <c r="EEE45" s="10"/>
      <c r="EEF45" s="10"/>
      <c r="EEG45" s="10"/>
      <c r="EEH45" s="10"/>
      <c r="EEI45" s="10"/>
      <c r="EEJ45" s="10"/>
      <c r="EEK45" s="10"/>
      <c r="EEL45" s="10"/>
      <c r="EEM45" s="10"/>
      <c r="EEN45" s="10"/>
      <c r="EEO45" s="10"/>
      <c r="EEP45" s="10"/>
      <c r="EEQ45" s="10"/>
      <c r="EER45" s="10"/>
      <c r="EES45" s="10"/>
      <c r="EET45" s="10"/>
      <c r="EEU45" s="10"/>
      <c r="EEV45" s="10"/>
      <c r="EEW45" s="10"/>
      <c r="EEX45" s="10"/>
      <c r="EEY45" s="10"/>
      <c r="EEZ45" s="10"/>
      <c r="EFA45" s="10"/>
      <c r="EFB45" s="10"/>
      <c r="EFC45" s="10"/>
      <c r="EFD45" s="10"/>
      <c r="EFE45" s="10"/>
      <c r="EFF45" s="10"/>
      <c r="EFG45" s="10"/>
      <c r="EFH45" s="10"/>
      <c r="EFI45" s="10"/>
      <c r="EFJ45" s="10"/>
      <c r="EFK45" s="10"/>
      <c r="EFL45" s="10"/>
      <c r="EFM45" s="10"/>
      <c r="EFN45" s="10"/>
      <c r="EFO45" s="10"/>
      <c r="EFP45" s="10"/>
      <c r="EFQ45" s="10"/>
      <c r="EFR45" s="10"/>
      <c r="EFS45" s="10"/>
      <c r="EFT45" s="10"/>
      <c r="EFU45" s="10"/>
      <c r="EFV45" s="10"/>
      <c r="EFW45" s="10"/>
      <c r="EFX45" s="10"/>
      <c r="EFY45" s="10"/>
      <c r="EFZ45" s="10"/>
      <c r="EGA45" s="10"/>
      <c r="EGB45" s="10"/>
      <c r="EGC45" s="10"/>
      <c r="EGD45" s="10"/>
      <c r="EGE45" s="10"/>
      <c r="EGF45" s="10"/>
      <c r="EGG45" s="10"/>
      <c r="EGH45" s="10"/>
      <c r="EGI45" s="10"/>
      <c r="EGJ45" s="10"/>
      <c r="EGK45" s="10"/>
      <c r="EGL45" s="10"/>
      <c r="EGM45" s="10"/>
      <c r="EGN45" s="10"/>
      <c r="EGO45" s="10"/>
      <c r="EGP45" s="10"/>
      <c r="EGQ45" s="10"/>
      <c r="EGR45" s="10"/>
      <c r="EGS45" s="10"/>
      <c r="EGT45" s="10"/>
      <c r="EGU45" s="10"/>
      <c r="EGV45" s="10"/>
      <c r="EGW45" s="10"/>
      <c r="EGX45" s="10"/>
      <c r="EGY45" s="10"/>
      <c r="EGZ45" s="10"/>
      <c r="EHA45" s="10"/>
      <c r="EHB45" s="10"/>
      <c r="EHC45" s="10"/>
      <c r="EHD45" s="10"/>
      <c r="EHE45" s="10"/>
      <c r="EHF45" s="10"/>
      <c r="EHG45" s="10"/>
      <c r="EHH45" s="10"/>
      <c r="EHI45" s="10"/>
      <c r="EHJ45" s="10"/>
      <c r="EHK45" s="10"/>
      <c r="EHL45" s="10"/>
      <c r="EHM45" s="10"/>
      <c r="EHN45" s="10"/>
      <c r="EHO45" s="10"/>
      <c r="EHP45" s="10"/>
      <c r="EHQ45" s="10"/>
      <c r="EHR45" s="10"/>
      <c r="EHS45" s="10"/>
      <c r="EHT45" s="10"/>
      <c r="EHU45" s="10"/>
      <c r="EHV45" s="10"/>
      <c r="EHW45" s="10"/>
      <c r="EHX45" s="10"/>
      <c r="EHY45" s="10"/>
      <c r="EHZ45" s="10"/>
      <c r="EIA45" s="10"/>
      <c r="EIB45" s="10"/>
      <c r="EIC45" s="10"/>
      <c r="EID45" s="10"/>
      <c r="EIE45" s="10"/>
      <c r="EIF45" s="10"/>
      <c r="EIG45" s="10"/>
      <c r="EIH45" s="10"/>
      <c r="EII45" s="10"/>
      <c r="EIJ45" s="10"/>
      <c r="EIK45" s="10"/>
      <c r="EIL45" s="10"/>
      <c r="EIM45" s="10"/>
      <c r="EIN45" s="10"/>
      <c r="EIO45" s="10"/>
      <c r="EIP45" s="10"/>
      <c r="EIQ45" s="10"/>
      <c r="EIR45" s="10"/>
      <c r="EIS45" s="10"/>
      <c r="EIT45" s="10"/>
      <c r="EIU45" s="10"/>
      <c r="EIV45" s="10"/>
      <c r="EIW45" s="10"/>
      <c r="EIX45" s="10"/>
      <c r="EIY45" s="10"/>
      <c r="EIZ45" s="10"/>
      <c r="EJA45" s="10"/>
      <c r="EJB45" s="10"/>
      <c r="EJC45" s="10"/>
      <c r="EJD45" s="10"/>
      <c r="EJE45" s="10"/>
      <c r="EJF45" s="10"/>
      <c r="EJG45" s="10"/>
      <c r="EJH45" s="10"/>
      <c r="EJI45" s="10"/>
      <c r="EJJ45" s="10"/>
      <c r="EJK45" s="10"/>
      <c r="EJL45" s="10"/>
      <c r="EJM45" s="10"/>
      <c r="EJN45" s="10"/>
      <c r="EJO45" s="10"/>
      <c r="EJP45" s="10"/>
      <c r="EJQ45" s="10"/>
      <c r="EJR45" s="10"/>
      <c r="EJS45" s="10"/>
      <c r="EJT45" s="10"/>
      <c r="EJU45" s="10"/>
      <c r="EJV45" s="10"/>
      <c r="EJW45" s="10"/>
      <c r="EJX45" s="10"/>
      <c r="EJY45" s="10"/>
      <c r="EJZ45" s="10"/>
      <c r="EKA45" s="10"/>
      <c r="EKB45" s="10"/>
      <c r="EKC45" s="10"/>
      <c r="EKD45" s="10"/>
      <c r="EKE45" s="10"/>
      <c r="EKF45" s="10"/>
      <c r="EKG45" s="10"/>
      <c r="EKH45" s="10"/>
      <c r="EKI45" s="10"/>
      <c r="EKJ45" s="10"/>
      <c r="EKK45" s="10"/>
      <c r="EKL45" s="10"/>
      <c r="EKM45" s="10"/>
      <c r="EKN45" s="10"/>
      <c r="EKO45" s="10"/>
      <c r="EKP45" s="10"/>
      <c r="EKQ45" s="10"/>
      <c r="EKR45" s="10"/>
      <c r="EKS45" s="10"/>
      <c r="EKT45" s="10"/>
      <c r="EKU45" s="10"/>
      <c r="EKV45" s="10"/>
      <c r="EKW45" s="10"/>
      <c r="EKX45" s="10"/>
      <c r="EKY45" s="10"/>
      <c r="EKZ45" s="10"/>
      <c r="ELA45" s="10"/>
      <c r="ELB45" s="10"/>
      <c r="ELC45" s="10"/>
      <c r="ELD45" s="10"/>
      <c r="ELE45" s="10"/>
      <c r="ELF45" s="10"/>
      <c r="ELG45" s="10"/>
      <c r="ELH45" s="10"/>
      <c r="ELI45" s="10"/>
      <c r="ELJ45" s="10"/>
      <c r="ELK45" s="10"/>
      <c r="ELL45" s="10"/>
      <c r="ELM45" s="10"/>
      <c r="ELN45" s="10"/>
      <c r="ELO45" s="10"/>
      <c r="ELP45" s="10"/>
      <c r="ELQ45" s="10"/>
      <c r="ELR45" s="10"/>
      <c r="ELS45" s="10"/>
      <c r="ELT45" s="10"/>
      <c r="ELU45" s="10"/>
      <c r="ELV45" s="10"/>
      <c r="ELW45" s="10"/>
      <c r="ELX45" s="10"/>
      <c r="ELY45" s="10"/>
      <c r="ELZ45" s="10"/>
      <c r="EMA45" s="10"/>
      <c r="EMB45" s="10"/>
      <c r="EMC45" s="10"/>
      <c r="EMD45" s="10"/>
      <c r="EME45" s="10"/>
      <c r="EMF45" s="10"/>
      <c r="EMG45" s="10"/>
      <c r="EMH45" s="10"/>
      <c r="EMI45" s="10"/>
      <c r="EMJ45" s="10"/>
      <c r="EMK45" s="10"/>
      <c r="EML45" s="10"/>
      <c r="EMM45" s="10"/>
      <c r="EMN45" s="10"/>
      <c r="EMO45" s="10"/>
      <c r="EMP45" s="10"/>
      <c r="EMQ45" s="10"/>
      <c r="EMR45" s="10"/>
      <c r="EMS45" s="10"/>
      <c r="EMT45" s="10"/>
      <c r="EMU45" s="10"/>
      <c r="EMV45" s="10"/>
      <c r="EMW45" s="10"/>
      <c r="EMX45" s="10"/>
      <c r="EMY45" s="10"/>
      <c r="EMZ45" s="10"/>
      <c r="ENA45" s="10"/>
      <c r="ENB45" s="10"/>
      <c r="ENC45" s="10"/>
      <c r="END45" s="10"/>
      <c r="ENE45" s="10"/>
      <c r="ENF45" s="10"/>
      <c r="ENG45" s="10"/>
      <c r="ENH45" s="10"/>
      <c r="ENI45" s="10"/>
      <c r="ENJ45" s="10"/>
      <c r="ENK45" s="10"/>
      <c r="ENL45" s="10"/>
      <c r="ENM45" s="10"/>
      <c r="ENN45" s="10"/>
      <c r="ENO45" s="10"/>
      <c r="ENP45" s="10"/>
      <c r="ENQ45" s="10"/>
      <c r="ENR45" s="10"/>
      <c r="ENS45" s="10"/>
      <c r="ENT45" s="10"/>
      <c r="ENU45" s="10"/>
      <c r="ENV45" s="10"/>
      <c r="ENW45" s="10"/>
      <c r="ENX45" s="10"/>
      <c r="ENY45" s="10"/>
      <c r="ENZ45" s="10"/>
      <c r="EOA45" s="10"/>
      <c r="EOB45" s="10"/>
      <c r="EOC45" s="10"/>
      <c r="EOD45" s="10"/>
      <c r="EOE45" s="10"/>
      <c r="EOF45" s="10"/>
      <c r="EOG45" s="10"/>
      <c r="EOH45" s="10"/>
      <c r="EOI45" s="10"/>
      <c r="EOJ45" s="10"/>
      <c r="EOK45" s="10"/>
      <c r="EOL45" s="10"/>
      <c r="EOM45" s="10"/>
      <c r="EON45" s="10"/>
      <c r="EOO45" s="10"/>
      <c r="EOP45" s="10"/>
      <c r="EOQ45" s="10"/>
      <c r="EOR45" s="10"/>
      <c r="EOS45" s="10"/>
      <c r="EOT45" s="10"/>
      <c r="EOU45" s="10"/>
      <c r="EOV45" s="10"/>
      <c r="EOW45" s="10"/>
      <c r="EOX45" s="10"/>
      <c r="EOY45" s="10"/>
      <c r="EOZ45" s="10"/>
      <c r="EPA45" s="10"/>
      <c r="EPB45" s="10"/>
      <c r="EPC45" s="10"/>
      <c r="EPD45" s="10"/>
      <c r="EPE45" s="10"/>
      <c r="EPF45" s="10"/>
      <c r="EPG45" s="10"/>
      <c r="EPH45" s="10"/>
      <c r="EPI45" s="10"/>
      <c r="EPJ45" s="10"/>
      <c r="EPK45" s="10"/>
      <c r="EPL45" s="10"/>
      <c r="EPM45" s="10"/>
      <c r="EPN45" s="10"/>
      <c r="EPO45" s="10"/>
      <c r="EPP45" s="10"/>
      <c r="EPQ45" s="10"/>
      <c r="EPR45" s="10"/>
      <c r="EPS45" s="10"/>
      <c r="EPT45" s="10"/>
      <c r="EPU45" s="10"/>
      <c r="EPV45" s="10"/>
      <c r="EPW45" s="10"/>
      <c r="EPX45" s="10"/>
      <c r="EPY45" s="10"/>
      <c r="EPZ45" s="10"/>
      <c r="EQA45" s="10"/>
      <c r="EQB45" s="10"/>
      <c r="EQC45" s="10"/>
      <c r="EQD45" s="10"/>
      <c r="EQE45" s="10"/>
      <c r="EQF45" s="10"/>
      <c r="EQG45" s="10"/>
      <c r="EQH45" s="10"/>
      <c r="EQI45" s="10"/>
      <c r="EQJ45" s="10"/>
      <c r="EQK45" s="10"/>
      <c r="EQL45" s="10"/>
      <c r="EQM45" s="10"/>
      <c r="EQN45" s="10"/>
      <c r="EQO45" s="10"/>
      <c r="EQP45" s="10"/>
      <c r="EQQ45" s="10"/>
      <c r="EQR45" s="10"/>
      <c r="EQS45" s="10"/>
      <c r="EQT45" s="10"/>
      <c r="EQU45" s="10"/>
      <c r="EQV45" s="10"/>
      <c r="EQW45" s="10"/>
      <c r="EQX45" s="10"/>
      <c r="EQY45" s="10"/>
      <c r="EQZ45" s="10"/>
      <c r="ERA45" s="10"/>
      <c r="ERB45" s="10"/>
      <c r="ERC45" s="10"/>
      <c r="ERD45" s="10"/>
      <c r="ERE45" s="10"/>
      <c r="ERF45" s="10"/>
      <c r="ERG45" s="10"/>
      <c r="ERH45" s="10"/>
      <c r="ERI45" s="10"/>
      <c r="ERJ45" s="10"/>
      <c r="ERK45" s="10"/>
      <c r="ERL45" s="10"/>
      <c r="ERM45" s="10"/>
      <c r="ERN45" s="10"/>
      <c r="ERO45" s="10"/>
      <c r="ERP45" s="10"/>
      <c r="ERQ45" s="10"/>
      <c r="ERR45" s="10"/>
      <c r="ERS45" s="10"/>
      <c r="ERT45" s="10"/>
      <c r="ERU45" s="10"/>
      <c r="ERV45" s="10"/>
      <c r="ERW45" s="10"/>
      <c r="ERX45" s="10"/>
      <c r="ERY45" s="10"/>
      <c r="ERZ45" s="10"/>
      <c r="ESA45" s="10"/>
      <c r="ESB45" s="10"/>
      <c r="ESC45" s="10"/>
      <c r="ESD45" s="10"/>
      <c r="ESE45" s="10"/>
      <c r="ESF45" s="10"/>
      <c r="ESG45" s="10"/>
      <c r="ESH45" s="10"/>
      <c r="ESI45" s="10"/>
      <c r="ESJ45" s="10"/>
      <c r="ESK45" s="10"/>
      <c r="ESL45" s="10"/>
      <c r="ESM45" s="10"/>
      <c r="ESN45" s="10"/>
      <c r="ESO45" s="10"/>
      <c r="ESP45" s="10"/>
      <c r="ESQ45" s="10"/>
      <c r="ESR45" s="10"/>
      <c r="ESS45" s="10"/>
      <c r="EST45" s="10"/>
      <c r="ESU45" s="10"/>
      <c r="ESV45" s="10"/>
      <c r="ESW45" s="10"/>
      <c r="ESX45" s="10"/>
      <c r="ESY45" s="10"/>
      <c r="ESZ45" s="10"/>
      <c r="ETA45" s="10"/>
      <c r="ETB45" s="10"/>
      <c r="ETC45" s="10"/>
      <c r="ETD45" s="10"/>
      <c r="ETE45" s="10"/>
      <c r="ETF45" s="10"/>
      <c r="ETG45" s="10"/>
      <c r="ETH45" s="10"/>
      <c r="ETI45" s="10"/>
      <c r="ETJ45" s="10"/>
      <c r="ETK45" s="10"/>
      <c r="ETL45" s="10"/>
      <c r="ETM45" s="10"/>
      <c r="ETN45" s="10"/>
      <c r="ETO45" s="10"/>
      <c r="ETP45" s="10"/>
      <c r="ETQ45" s="10"/>
      <c r="ETR45" s="10"/>
      <c r="ETS45" s="10"/>
      <c r="ETT45" s="10"/>
      <c r="ETU45" s="10"/>
      <c r="ETV45" s="10"/>
      <c r="ETW45" s="10"/>
      <c r="ETX45" s="10"/>
      <c r="ETY45" s="10"/>
      <c r="ETZ45" s="10"/>
      <c r="EUA45" s="10"/>
      <c r="EUB45" s="10"/>
      <c r="EUC45" s="10"/>
      <c r="EUD45" s="10"/>
      <c r="EUE45" s="10"/>
      <c r="EUF45" s="10"/>
      <c r="EUG45" s="10"/>
      <c r="EUH45" s="10"/>
      <c r="EUI45" s="10"/>
      <c r="EUJ45" s="10"/>
      <c r="EUK45" s="10"/>
      <c r="EUL45" s="10"/>
      <c r="EUM45" s="10"/>
      <c r="EUN45" s="10"/>
      <c r="EUO45" s="10"/>
      <c r="EUP45" s="10"/>
      <c r="EUQ45" s="10"/>
      <c r="EUR45" s="10"/>
      <c r="EUS45" s="10"/>
      <c r="EUT45" s="10"/>
      <c r="EUU45" s="10"/>
      <c r="EUV45" s="10"/>
      <c r="EUW45" s="10"/>
      <c r="EUX45" s="10"/>
      <c r="EUY45" s="10"/>
      <c r="EUZ45" s="10"/>
      <c r="EVA45" s="10"/>
      <c r="EVB45" s="10"/>
      <c r="EVC45" s="10"/>
      <c r="EVD45" s="10"/>
      <c r="EVE45" s="10"/>
      <c r="EVF45" s="10"/>
      <c r="EVG45" s="10"/>
      <c r="EVH45" s="10"/>
      <c r="EVI45" s="10"/>
      <c r="EVJ45" s="10"/>
      <c r="EVK45" s="10"/>
      <c r="EVL45" s="10"/>
      <c r="EVM45" s="10"/>
      <c r="EVN45" s="10"/>
      <c r="EVO45" s="10"/>
      <c r="EVP45" s="10"/>
      <c r="EVQ45" s="10"/>
      <c r="EVR45" s="10"/>
      <c r="EVS45" s="10"/>
      <c r="EVT45" s="10"/>
      <c r="EVU45" s="10"/>
      <c r="EVV45" s="10"/>
      <c r="EVW45" s="10"/>
      <c r="EVX45" s="10"/>
      <c r="EVY45" s="10"/>
      <c r="EVZ45" s="10"/>
      <c r="EWA45" s="10"/>
      <c r="EWB45" s="10"/>
      <c r="EWC45" s="10"/>
      <c r="EWD45" s="10"/>
      <c r="EWE45" s="10"/>
      <c r="EWF45" s="10"/>
      <c r="EWG45" s="10"/>
      <c r="EWH45" s="10"/>
      <c r="EWI45" s="10"/>
      <c r="EWJ45" s="10"/>
      <c r="EWK45" s="10"/>
      <c r="EWL45" s="10"/>
      <c r="EWM45" s="10"/>
      <c r="EWN45" s="10"/>
      <c r="EWO45" s="10"/>
      <c r="EWP45" s="10"/>
      <c r="EWQ45" s="10"/>
      <c r="EWR45" s="10"/>
      <c r="EWS45" s="10"/>
      <c r="EWT45" s="10"/>
      <c r="EWU45" s="10"/>
      <c r="EWV45" s="10"/>
      <c r="EWW45" s="10"/>
      <c r="EWX45" s="10"/>
      <c r="EWY45" s="10"/>
      <c r="EWZ45" s="10"/>
      <c r="EXA45" s="10"/>
      <c r="EXB45" s="10"/>
      <c r="EXC45" s="10"/>
      <c r="EXD45" s="10"/>
      <c r="EXE45" s="10"/>
      <c r="EXF45" s="10"/>
      <c r="EXG45" s="10"/>
      <c r="EXH45" s="10"/>
      <c r="EXI45" s="10"/>
      <c r="EXJ45" s="10"/>
      <c r="EXK45" s="10"/>
      <c r="EXL45" s="10"/>
      <c r="EXM45" s="10"/>
      <c r="EXN45" s="10"/>
      <c r="EXO45" s="10"/>
      <c r="EXP45" s="10"/>
      <c r="EXQ45" s="10"/>
      <c r="EXR45" s="10"/>
      <c r="EXS45" s="10"/>
      <c r="EXT45" s="10"/>
      <c r="EXU45" s="10"/>
      <c r="EXV45" s="10"/>
      <c r="EXW45" s="10"/>
      <c r="EXX45" s="10"/>
      <c r="EXY45" s="10"/>
      <c r="EXZ45" s="10"/>
      <c r="EYA45" s="10"/>
      <c r="EYB45" s="10"/>
      <c r="EYC45" s="10"/>
      <c r="EYD45" s="10"/>
      <c r="EYE45" s="10"/>
      <c r="EYF45" s="10"/>
      <c r="EYG45" s="10"/>
      <c r="EYH45" s="10"/>
      <c r="EYI45" s="10"/>
      <c r="EYJ45" s="10"/>
      <c r="EYK45" s="10"/>
      <c r="EYL45" s="10"/>
      <c r="EYM45" s="10"/>
      <c r="EYN45" s="10"/>
      <c r="EYO45" s="10"/>
      <c r="EYP45" s="10"/>
      <c r="EYQ45" s="10"/>
      <c r="EYR45" s="10"/>
      <c r="EYS45" s="10"/>
      <c r="EYT45" s="10"/>
      <c r="EYU45" s="10"/>
      <c r="EYV45" s="10"/>
      <c r="EYW45" s="10"/>
      <c r="EYX45" s="10"/>
      <c r="EYY45" s="10"/>
      <c r="EYZ45" s="10"/>
      <c r="EZA45" s="10"/>
      <c r="EZB45" s="10"/>
      <c r="EZC45" s="10"/>
      <c r="EZD45" s="10"/>
      <c r="EZE45" s="10"/>
      <c r="EZF45" s="10"/>
      <c r="EZG45" s="10"/>
      <c r="EZH45" s="10"/>
      <c r="EZI45" s="10"/>
      <c r="EZJ45" s="10"/>
      <c r="EZK45" s="10"/>
      <c r="EZL45" s="10"/>
      <c r="EZM45" s="10"/>
      <c r="EZN45" s="10"/>
      <c r="EZO45" s="10"/>
      <c r="EZP45" s="10"/>
      <c r="EZQ45" s="10"/>
      <c r="EZR45" s="10"/>
      <c r="EZS45" s="10"/>
      <c r="EZT45" s="10"/>
      <c r="EZU45" s="10"/>
      <c r="EZV45" s="10"/>
      <c r="EZW45" s="10"/>
      <c r="EZX45" s="10"/>
      <c r="EZY45" s="10"/>
      <c r="EZZ45" s="10"/>
      <c r="FAA45" s="10"/>
      <c r="FAB45" s="10"/>
      <c r="FAC45" s="10"/>
      <c r="FAD45" s="10"/>
      <c r="FAE45" s="10"/>
      <c r="FAF45" s="10"/>
      <c r="FAG45" s="10"/>
      <c r="FAH45" s="10"/>
      <c r="FAI45" s="10"/>
      <c r="FAJ45" s="10"/>
      <c r="FAK45" s="10"/>
      <c r="FAL45" s="10"/>
      <c r="FAM45" s="10"/>
      <c r="FAN45" s="10"/>
      <c r="FAO45" s="10"/>
      <c r="FAP45" s="10"/>
      <c r="FAQ45" s="10"/>
      <c r="FAR45" s="10"/>
      <c r="FAS45" s="10"/>
      <c r="FAT45" s="10"/>
      <c r="FAU45" s="10"/>
      <c r="FAV45" s="10"/>
      <c r="FAW45" s="10"/>
      <c r="FAX45" s="10"/>
      <c r="FAY45" s="10"/>
      <c r="FAZ45" s="10"/>
      <c r="FBA45" s="10"/>
      <c r="FBB45" s="10"/>
      <c r="FBC45" s="10"/>
      <c r="FBD45" s="10"/>
      <c r="FBE45" s="10"/>
      <c r="FBF45" s="10"/>
      <c r="FBG45" s="10"/>
      <c r="FBH45" s="10"/>
      <c r="FBI45" s="10"/>
      <c r="FBJ45" s="10"/>
      <c r="FBK45" s="10"/>
      <c r="FBL45" s="10"/>
      <c r="FBM45" s="10"/>
      <c r="FBN45" s="10"/>
      <c r="FBO45" s="10"/>
      <c r="FBP45" s="10"/>
      <c r="FBQ45" s="10"/>
      <c r="FBR45" s="10"/>
      <c r="FBS45" s="10"/>
      <c r="FBT45" s="10"/>
      <c r="FBU45" s="10"/>
      <c r="FBV45" s="10"/>
      <c r="FBW45" s="10"/>
      <c r="FBX45" s="10"/>
      <c r="FBY45" s="10"/>
      <c r="FBZ45" s="10"/>
      <c r="FCA45" s="10"/>
      <c r="FCB45" s="10"/>
      <c r="FCC45" s="10"/>
      <c r="FCD45" s="10"/>
      <c r="FCE45" s="10"/>
      <c r="FCF45" s="10"/>
      <c r="FCG45" s="10"/>
      <c r="FCH45" s="10"/>
      <c r="FCI45" s="10"/>
      <c r="FCJ45" s="10"/>
      <c r="FCK45" s="10"/>
      <c r="FCL45" s="10"/>
      <c r="FCM45" s="10"/>
      <c r="FCN45" s="10"/>
      <c r="FCO45" s="10"/>
      <c r="FCP45" s="10"/>
      <c r="FCQ45" s="10"/>
      <c r="FCR45" s="10"/>
      <c r="FCS45" s="10"/>
      <c r="FCT45" s="10"/>
      <c r="FCU45" s="10"/>
      <c r="FCV45" s="10"/>
      <c r="FCW45" s="10"/>
      <c r="FCX45" s="10"/>
      <c r="FCY45" s="10"/>
      <c r="FCZ45" s="10"/>
      <c r="FDA45" s="10"/>
      <c r="FDB45" s="10"/>
      <c r="FDC45" s="10"/>
      <c r="FDD45" s="10"/>
      <c r="FDE45" s="10"/>
      <c r="FDF45" s="10"/>
      <c r="FDG45" s="10"/>
      <c r="FDH45" s="10"/>
      <c r="FDI45" s="10"/>
      <c r="FDJ45" s="10"/>
      <c r="FDK45" s="10"/>
      <c r="FDL45" s="10"/>
      <c r="FDM45" s="10"/>
      <c r="FDN45" s="10"/>
      <c r="FDO45" s="10"/>
      <c r="FDP45" s="10"/>
      <c r="FDQ45" s="10"/>
      <c r="FDR45" s="10"/>
      <c r="FDS45" s="10"/>
      <c r="FDT45" s="10"/>
      <c r="FDU45" s="10"/>
      <c r="FDV45" s="10"/>
      <c r="FDW45" s="10"/>
      <c r="FDX45" s="10"/>
      <c r="FDY45" s="10"/>
      <c r="FDZ45" s="10"/>
      <c r="FEA45" s="10"/>
      <c r="FEB45" s="10"/>
      <c r="FEC45" s="10"/>
      <c r="FED45" s="10"/>
      <c r="FEE45" s="10"/>
      <c r="FEF45" s="10"/>
      <c r="FEG45" s="10"/>
      <c r="FEH45" s="10"/>
      <c r="FEI45" s="10"/>
      <c r="FEJ45" s="10"/>
      <c r="FEK45" s="10"/>
      <c r="FEL45" s="10"/>
      <c r="FEM45" s="10"/>
      <c r="FEN45" s="10"/>
      <c r="FEO45" s="10"/>
      <c r="FEP45" s="10"/>
      <c r="FEQ45" s="10"/>
      <c r="FER45" s="10"/>
      <c r="FES45" s="10"/>
      <c r="FET45" s="10"/>
      <c r="FEU45" s="10"/>
      <c r="FEV45" s="10"/>
      <c r="FEW45" s="10"/>
      <c r="FEX45" s="10"/>
      <c r="FEY45" s="10"/>
      <c r="FEZ45" s="10"/>
      <c r="FFA45" s="10"/>
      <c r="FFB45" s="10"/>
      <c r="FFC45" s="10"/>
      <c r="FFD45" s="10"/>
      <c r="FFE45" s="10"/>
      <c r="FFF45" s="10"/>
      <c r="FFG45" s="10"/>
      <c r="FFH45" s="10"/>
      <c r="FFI45" s="10"/>
      <c r="FFJ45" s="10"/>
      <c r="FFK45" s="10"/>
      <c r="FFL45" s="10"/>
      <c r="FFM45" s="10"/>
      <c r="FFN45" s="10"/>
      <c r="FFO45" s="10"/>
      <c r="FFP45" s="10"/>
      <c r="FFQ45" s="10"/>
      <c r="FFR45" s="10"/>
      <c r="FFS45" s="10"/>
      <c r="FFT45" s="10"/>
      <c r="FFU45" s="10"/>
      <c r="FFV45" s="10"/>
      <c r="FFW45" s="10"/>
      <c r="FFX45" s="10"/>
      <c r="FFY45" s="10"/>
      <c r="FFZ45" s="10"/>
      <c r="FGA45" s="10"/>
      <c r="FGB45" s="10"/>
      <c r="FGC45" s="10"/>
      <c r="FGD45" s="10"/>
      <c r="FGE45" s="10"/>
      <c r="FGF45" s="10"/>
      <c r="FGG45" s="10"/>
      <c r="FGH45" s="10"/>
      <c r="FGI45" s="10"/>
      <c r="FGJ45" s="10"/>
      <c r="FGK45" s="10"/>
      <c r="FGL45" s="10"/>
      <c r="FGM45" s="10"/>
      <c r="FGN45" s="10"/>
      <c r="FGO45" s="10"/>
      <c r="FGP45" s="10"/>
      <c r="FGQ45" s="10"/>
      <c r="FGR45" s="10"/>
      <c r="FGS45" s="10"/>
      <c r="FGT45" s="10"/>
      <c r="FGU45" s="10"/>
      <c r="FGV45" s="10"/>
      <c r="FGW45" s="10"/>
      <c r="FGX45" s="10"/>
      <c r="FGY45" s="10"/>
      <c r="FGZ45" s="10"/>
      <c r="FHA45" s="10"/>
      <c r="FHB45" s="10"/>
      <c r="FHC45" s="10"/>
      <c r="FHD45" s="10"/>
      <c r="FHE45" s="10"/>
      <c r="FHF45" s="10"/>
      <c r="FHG45" s="10"/>
      <c r="FHH45" s="10"/>
      <c r="FHI45" s="10"/>
      <c r="FHJ45" s="10"/>
      <c r="FHK45" s="10"/>
      <c r="FHL45" s="10"/>
      <c r="FHM45" s="10"/>
      <c r="FHN45" s="10"/>
      <c r="FHO45" s="10"/>
      <c r="FHP45" s="10"/>
      <c r="FHQ45" s="10"/>
      <c r="FHR45" s="10"/>
      <c r="FHS45" s="10"/>
      <c r="FHT45" s="10"/>
      <c r="FHU45" s="10"/>
      <c r="FHV45" s="10"/>
      <c r="FHW45" s="10"/>
      <c r="FHX45" s="10"/>
      <c r="FHY45" s="10"/>
      <c r="FHZ45" s="10"/>
      <c r="FIA45" s="10"/>
      <c r="FIB45" s="10"/>
      <c r="FIC45" s="10"/>
      <c r="FID45" s="10"/>
      <c r="FIE45" s="10"/>
      <c r="FIF45" s="10"/>
      <c r="FIG45" s="10"/>
      <c r="FIH45" s="10"/>
      <c r="FII45" s="10"/>
      <c r="FIJ45" s="10"/>
      <c r="FIK45" s="10"/>
      <c r="FIL45" s="10"/>
      <c r="FIM45" s="10"/>
      <c r="FIN45" s="10"/>
      <c r="FIO45" s="10"/>
      <c r="FIP45" s="10"/>
      <c r="FIQ45" s="10"/>
      <c r="FIR45" s="10"/>
      <c r="FIS45" s="10"/>
      <c r="FIT45" s="10"/>
      <c r="FIU45" s="10"/>
      <c r="FIV45" s="10"/>
      <c r="FIW45" s="10"/>
      <c r="FIX45" s="10"/>
      <c r="FIY45" s="10"/>
      <c r="FIZ45" s="10"/>
      <c r="FJA45" s="10"/>
      <c r="FJB45" s="10"/>
      <c r="FJC45" s="10"/>
      <c r="FJD45" s="10"/>
      <c r="FJE45" s="10"/>
      <c r="FJF45" s="10"/>
      <c r="FJG45" s="10"/>
      <c r="FJH45" s="10"/>
      <c r="FJI45" s="10"/>
      <c r="FJJ45" s="10"/>
      <c r="FJK45" s="10"/>
      <c r="FJL45" s="10"/>
      <c r="FJM45" s="10"/>
      <c r="FJN45" s="10"/>
      <c r="FJO45" s="10"/>
      <c r="FJP45" s="10"/>
      <c r="FJQ45" s="10"/>
      <c r="FJR45" s="10"/>
      <c r="FJS45" s="10"/>
      <c r="FJT45" s="10"/>
      <c r="FJU45" s="10"/>
      <c r="FJV45" s="10"/>
      <c r="FJW45" s="10"/>
      <c r="FJX45" s="10"/>
      <c r="FJY45" s="10"/>
      <c r="FJZ45" s="10"/>
      <c r="FKA45" s="10"/>
      <c r="FKB45" s="10"/>
      <c r="FKC45" s="10"/>
      <c r="FKD45" s="10"/>
      <c r="FKE45" s="10"/>
      <c r="FKF45" s="10"/>
      <c r="FKG45" s="10"/>
      <c r="FKH45" s="10"/>
      <c r="FKI45" s="10"/>
      <c r="FKJ45" s="10"/>
      <c r="FKK45" s="10"/>
      <c r="FKL45" s="10"/>
      <c r="FKM45" s="10"/>
      <c r="FKN45" s="10"/>
      <c r="FKO45" s="10"/>
      <c r="FKP45" s="10"/>
      <c r="FKQ45" s="10"/>
      <c r="FKR45" s="10"/>
      <c r="FKS45" s="10"/>
      <c r="FKT45" s="10"/>
      <c r="FKU45" s="10"/>
      <c r="FKV45" s="10"/>
      <c r="FKW45" s="10"/>
      <c r="FKX45" s="10"/>
      <c r="FKY45" s="10"/>
      <c r="FKZ45" s="10"/>
      <c r="FLA45" s="10"/>
      <c r="FLB45" s="10"/>
      <c r="FLC45" s="10"/>
      <c r="FLD45" s="10"/>
      <c r="FLE45" s="10"/>
      <c r="FLF45" s="10"/>
      <c r="FLG45" s="10"/>
      <c r="FLH45" s="10"/>
      <c r="FLI45" s="10"/>
      <c r="FLJ45" s="10"/>
      <c r="FLK45" s="10"/>
      <c r="FLL45" s="10"/>
      <c r="FLM45" s="10"/>
      <c r="FLN45" s="10"/>
      <c r="FLO45" s="10"/>
      <c r="FLP45" s="10"/>
      <c r="FLQ45" s="10"/>
      <c r="FLR45" s="10"/>
      <c r="FLS45" s="10"/>
      <c r="FLT45" s="10"/>
      <c r="FLU45" s="10"/>
      <c r="FLV45" s="10"/>
      <c r="FLW45" s="10"/>
      <c r="FLX45" s="10"/>
      <c r="FLY45" s="10"/>
      <c r="FLZ45" s="10"/>
      <c r="FMA45" s="10"/>
      <c r="FMB45" s="10"/>
      <c r="FMC45" s="10"/>
      <c r="FMD45" s="10"/>
      <c r="FME45" s="10"/>
      <c r="FMF45" s="10"/>
      <c r="FMG45" s="10"/>
      <c r="FMH45" s="10"/>
      <c r="FMI45" s="10"/>
      <c r="FMJ45" s="10"/>
      <c r="FMK45" s="10"/>
      <c r="FML45" s="10"/>
      <c r="FMM45" s="10"/>
      <c r="FMN45" s="10"/>
      <c r="FMO45" s="10"/>
      <c r="FMP45" s="10"/>
      <c r="FMQ45" s="10"/>
      <c r="FMR45" s="10"/>
      <c r="FMS45" s="10"/>
      <c r="FMT45" s="10"/>
      <c r="FMU45" s="10"/>
      <c r="FMV45" s="10"/>
      <c r="FMW45" s="10"/>
      <c r="FMX45" s="10"/>
      <c r="FMY45" s="10"/>
      <c r="FMZ45" s="10"/>
      <c r="FNA45" s="10"/>
      <c r="FNB45" s="10"/>
      <c r="FNC45" s="10"/>
      <c r="FND45" s="10"/>
      <c r="FNE45" s="10"/>
      <c r="FNF45" s="10"/>
      <c r="FNG45" s="10"/>
      <c r="FNH45" s="10"/>
      <c r="FNI45" s="10"/>
      <c r="FNJ45" s="10"/>
      <c r="FNK45" s="10"/>
      <c r="FNL45" s="10"/>
      <c r="FNM45" s="10"/>
      <c r="FNN45" s="10"/>
      <c r="FNO45" s="10"/>
      <c r="FNP45" s="10"/>
      <c r="FNQ45" s="10"/>
      <c r="FNR45" s="10"/>
      <c r="FNS45" s="10"/>
      <c r="FNT45" s="10"/>
      <c r="FNU45" s="10"/>
      <c r="FNV45" s="10"/>
      <c r="FNW45" s="10"/>
      <c r="FNX45" s="10"/>
      <c r="FNY45" s="10"/>
      <c r="FNZ45" s="10"/>
      <c r="FOA45" s="10"/>
      <c r="FOB45" s="10"/>
      <c r="FOC45" s="10"/>
      <c r="FOD45" s="10"/>
      <c r="FOE45" s="10"/>
      <c r="FOF45" s="10"/>
      <c r="FOG45" s="10"/>
      <c r="FOH45" s="10"/>
      <c r="FOI45" s="10"/>
      <c r="FOJ45" s="10"/>
      <c r="FOK45" s="10"/>
      <c r="FOL45" s="10"/>
      <c r="FOM45" s="10"/>
      <c r="FON45" s="10"/>
      <c r="FOO45" s="10"/>
      <c r="FOP45" s="10"/>
      <c r="FOQ45" s="10"/>
      <c r="FOR45" s="10"/>
      <c r="FOS45" s="10"/>
      <c r="FOT45" s="10"/>
      <c r="FOU45" s="10"/>
      <c r="FOV45" s="10"/>
      <c r="FOW45" s="10"/>
      <c r="FOX45" s="10"/>
      <c r="FOY45" s="10"/>
      <c r="FOZ45" s="10"/>
      <c r="FPA45" s="10"/>
      <c r="FPB45" s="10"/>
      <c r="FPC45" s="10"/>
      <c r="FPD45" s="10"/>
      <c r="FPE45" s="10"/>
      <c r="FPF45" s="10"/>
      <c r="FPG45" s="10"/>
      <c r="FPH45" s="10"/>
      <c r="FPI45" s="10"/>
      <c r="FPJ45" s="10"/>
      <c r="FPK45" s="10"/>
      <c r="FPL45" s="10"/>
      <c r="FPM45" s="10"/>
      <c r="FPN45" s="10"/>
      <c r="FPO45" s="10"/>
      <c r="FPP45" s="10"/>
      <c r="FPQ45" s="10"/>
      <c r="FPR45" s="10"/>
      <c r="FPS45" s="10"/>
      <c r="FPT45" s="10"/>
      <c r="FPU45" s="10"/>
      <c r="FPV45" s="10"/>
      <c r="FPW45" s="10"/>
      <c r="FPX45" s="10"/>
      <c r="FPY45" s="10"/>
      <c r="FPZ45" s="10"/>
      <c r="FQA45" s="10"/>
      <c r="FQB45" s="10"/>
      <c r="FQC45" s="10"/>
      <c r="FQD45" s="10"/>
      <c r="FQE45" s="10"/>
      <c r="FQF45" s="10"/>
      <c r="FQG45" s="10"/>
      <c r="FQH45" s="10"/>
      <c r="FQI45" s="10"/>
      <c r="FQJ45" s="10"/>
      <c r="FQK45" s="10"/>
      <c r="FQL45" s="10"/>
      <c r="FQM45" s="10"/>
      <c r="FQN45" s="10"/>
      <c r="FQO45" s="10"/>
      <c r="FQP45" s="10"/>
      <c r="FQQ45" s="10"/>
      <c r="FQR45" s="10"/>
      <c r="FQS45" s="10"/>
      <c r="FQT45" s="10"/>
      <c r="FQU45" s="10"/>
      <c r="FQV45" s="10"/>
      <c r="FQW45" s="10"/>
      <c r="FQX45" s="10"/>
      <c r="FQY45" s="10"/>
      <c r="FQZ45" s="10"/>
      <c r="FRA45" s="10"/>
      <c r="FRB45" s="10"/>
      <c r="FRC45" s="10"/>
      <c r="FRD45" s="10"/>
      <c r="FRE45" s="10"/>
      <c r="FRF45" s="10"/>
      <c r="FRG45" s="10"/>
      <c r="FRH45" s="10"/>
      <c r="FRI45" s="10"/>
      <c r="FRJ45" s="10"/>
      <c r="FRK45" s="10"/>
      <c r="FRL45" s="10"/>
      <c r="FRM45" s="10"/>
      <c r="FRN45" s="10"/>
      <c r="FRO45" s="10"/>
      <c r="FRP45" s="10"/>
      <c r="FRQ45" s="10"/>
      <c r="FRR45" s="10"/>
      <c r="FRS45" s="10"/>
      <c r="FRT45" s="10"/>
      <c r="FRU45" s="10"/>
      <c r="FRV45" s="10"/>
      <c r="FRW45" s="10"/>
      <c r="FRX45" s="10"/>
      <c r="FRY45" s="10"/>
      <c r="FRZ45" s="10"/>
      <c r="FSA45" s="10"/>
      <c r="FSB45" s="10"/>
      <c r="FSC45" s="10"/>
      <c r="FSD45" s="10"/>
      <c r="FSE45" s="10"/>
      <c r="FSF45" s="10"/>
      <c r="FSG45" s="10"/>
      <c r="FSH45" s="10"/>
      <c r="FSI45" s="10"/>
      <c r="FSJ45" s="10"/>
      <c r="FSK45" s="10"/>
      <c r="FSL45" s="10"/>
      <c r="FSM45" s="10"/>
      <c r="FSN45" s="10"/>
      <c r="FSO45" s="10"/>
      <c r="FSP45" s="10"/>
      <c r="FSQ45" s="10"/>
      <c r="FSR45" s="10"/>
      <c r="FSS45" s="10"/>
      <c r="FST45" s="10"/>
      <c r="FSU45" s="10"/>
      <c r="FSV45" s="10"/>
      <c r="FSW45" s="10"/>
      <c r="FSX45" s="10"/>
      <c r="FSY45" s="10"/>
      <c r="FSZ45" s="10"/>
      <c r="FTA45" s="10"/>
      <c r="FTB45" s="10"/>
      <c r="FTC45" s="10"/>
      <c r="FTD45" s="10"/>
      <c r="FTE45" s="10"/>
      <c r="FTF45" s="10"/>
      <c r="FTG45" s="10"/>
      <c r="FTH45" s="10"/>
      <c r="FTI45" s="10"/>
      <c r="FTJ45" s="10"/>
      <c r="FTK45" s="10"/>
      <c r="FTL45" s="10"/>
      <c r="FTM45" s="10"/>
      <c r="FTN45" s="10"/>
      <c r="FTO45" s="10"/>
      <c r="FTP45" s="10"/>
      <c r="FTQ45" s="10"/>
      <c r="FTR45" s="10"/>
      <c r="FTS45" s="10"/>
      <c r="FTT45" s="10"/>
      <c r="FTU45" s="10"/>
      <c r="FTV45" s="10"/>
      <c r="FTW45" s="10"/>
      <c r="FTX45" s="10"/>
      <c r="FTY45" s="10"/>
      <c r="FTZ45" s="10"/>
      <c r="FUA45" s="10"/>
      <c r="FUB45" s="10"/>
      <c r="FUC45" s="10"/>
      <c r="FUD45" s="10"/>
      <c r="FUE45" s="10"/>
      <c r="FUF45" s="10"/>
      <c r="FUG45" s="10"/>
      <c r="FUH45" s="10"/>
      <c r="FUI45" s="10"/>
      <c r="FUJ45" s="10"/>
      <c r="FUK45" s="10"/>
      <c r="FUL45" s="10"/>
      <c r="FUM45" s="10"/>
      <c r="FUN45" s="10"/>
      <c r="FUO45" s="10"/>
      <c r="FUP45" s="10"/>
      <c r="FUQ45" s="10"/>
      <c r="FUR45" s="10"/>
      <c r="FUS45" s="10"/>
      <c r="FUT45" s="10"/>
      <c r="FUU45" s="10"/>
      <c r="FUV45" s="10"/>
      <c r="FUW45" s="10"/>
      <c r="FUX45" s="10"/>
      <c r="FUY45" s="10"/>
      <c r="FUZ45" s="10"/>
      <c r="FVA45" s="10"/>
      <c r="FVB45" s="10"/>
      <c r="FVC45" s="10"/>
      <c r="FVD45" s="10"/>
      <c r="FVE45" s="10"/>
      <c r="FVF45" s="10"/>
      <c r="FVG45" s="10"/>
      <c r="FVH45" s="10"/>
      <c r="FVI45" s="10"/>
      <c r="FVJ45" s="10"/>
      <c r="FVK45" s="10"/>
      <c r="FVL45" s="10"/>
      <c r="FVM45" s="10"/>
      <c r="FVN45" s="10"/>
      <c r="FVO45" s="10"/>
      <c r="FVP45" s="10"/>
      <c r="FVQ45" s="10"/>
      <c r="FVR45" s="10"/>
      <c r="FVS45" s="10"/>
      <c r="FVT45" s="10"/>
      <c r="FVU45" s="10"/>
      <c r="FVV45" s="10"/>
      <c r="FVW45" s="10"/>
      <c r="FVX45" s="10"/>
      <c r="FVY45" s="10"/>
      <c r="FVZ45" s="10"/>
      <c r="FWA45" s="10"/>
      <c r="FWB45" s="10"/>
      <c r="FWC45" s="10"/>
      <c r="FWD45" s="10"/>
      <c r="FWE45" s="10"/>
      <c r="FWF45" s="10"/>
      <c r="FWG45" s="10"/>
      <c r="FWH45" s="10"/>
      <c r="FWI45" s="10"/>
      <c r="FWJ45" s="10"/>
      <c r="FWK45" s="10"/>
      <c r="FWL45" s="10"/>
      <c r="FWM45" s="10"/>
      <c r="FWN45" s="10"/>
      <c r="FWO45" s="10"/>
      <c r="FWP45" s="10"/>
      <c r="FWQ45" s="10"/>
      <c r="FWR45" s="10"/>
      <c r="FWS45" s="10"/>
      <c r="FWT45" s="10"/>
      <c r="FWU45" s="10"/>
      <c r="FWV45" s="10"/>
      <c r="FWW45" s="10"/>
      <c r="FWX45" s="10"/>
      <c r="FWY45" s="10"/>
      <c r="FWZ45" s="10"/>
      <c r="FXA45" s="10"/>
      <c r="FXB45" s="10"/>
      <c r="FXC45" s="10"/>
      <c r="FXD45" s="10"/>
      <c r="FXE45" s="10"/>
      <c r="FXF45" s="10"/>
      <c r="FXG45" s="10"/>
      <c r="FXH45" s="10"/>
      <c r="FXI45" s="10"/>
      <c r="FXJ45" s="10"/>
      <c r="FXK45" s="10"/>
      <c r="FXL45" s="10"/>
      <c r="FXM45" s="10"/>
      <c r="FXN45" s="10"/>
      <c r="FXO45" s="10"/>
      <c r="FXP45" s="10"/>
      <c r="FXQ45" s="10"/>
      <c r="FXR45" s="10"/>
      <c r="FXS45" s="10"/>
      <c r="FXT45" s="10"/>
      <c r="FXU45" s="10"/>
      <c r="FXV45" s="10"/>
      <c r="FXW45" s="10"/>
      <c r="FXX45" s="10"/>
      <c r="FXY45" s="10"/>
      <c r="FXZ45" s="10"/>
      <c r="FYA45" s="10"/>
      <c r="FYB45" s="10"/>
      <c r="FYC45" s="10"/>
      <c r="FYD45" s="10"/>
      <c r="FYE45" s="10"/>
      <c r="FYF45" s="10"/>
      <c r="FYG45" s="10"/>
      <c r="FYH45" s="10"/>
      <c r="FYI45" s="10"/>
      <c r="FYJ45" s="10"/>
      <c r="FYK45" s="10"/>
      <c r="FYL45" s="10"/>
      <c r="FYM45" s="10"/>
      <c r="FYN45" s="10"/>
      <c r="FYO45" s="10"/>
      <c r="FYP45" s="10"/>
      <c r="FYQ45" s="10"/>
      <c r="FYR45" s="10"/>
      <c r="FYS45" s="10"/>
      <c r="FYT45" s="10"/>
      <c r="FYU45" s="10"/>
      <c r="FYV45" s="10"/>
      <c r="FYW45" s="10"/>
      <c r="FYX45" s="10"/>
      <c r="FYY45" s="10"/>
      <c r="FYZ45" s="10"/>
      <c r="FZA45" s="10"/>
      <c r="FZB45" s="10"/>
      <c r="FZC45" s="10"/>
      <c r="FZD45" s="10"/>
      <c r="FZE45" s="10"/>
      <c r="FZF45" s="10"/>
      <c r="FZG45" s="10"/>
      <c r="FZH45" s="10"/>
      <c r="FZI45" s="10"/>
      <c r="FZJ45" s="10"/>
      <c r="FZK45" s="10"/>
      <c r="FZL45" s="10"/>
      <c r="FZM45" s="10"/>
      <c r="FZN45" s="10"/>
      <c r="FZO45" s="10"/>
      <c r="FZP45" s="10"/>
      <c r="FZQ45" s="10"/>
      <c r="FZR45" s="10"/>
      <c r="FZS45" s="10"/>
      <c r="FZT45" s="10"/>
      <c r="FZU45" s="10"/>
      <c r="FZV45" s="10"/>
      <c r="FZW45" s="10"/>
      <c r="FZX45" s="10"/>
      <c r="FZY45" s="10"/>
      <c r="FZZ45" s="10"/>
      <c r="GAA45" s="10"/>
      <c r="GAB45" s="10"/>
      <c r="GAC45" s="10"/>
      <c r="GAD45" s="10"/>
      <c r="GAE45" s="10"/>
      <c r="GAF45" s="10"/>
      <c r="GAG45" s="10"/>
      <c r="GAH45" s="10"/>
      <c r="GAI45" s="10"/>
      <c r="GAJ45" s="10"/>
      <c r="GAK45" s="10"/>
      <c r="GAL45" s="10"/>
      <c r="GAM45" s="10"/>
      <c r="GAN45" s="10"/>
      <c r="GAO45" s="10"/>
      <c r="GAP45" s="10"/>
      <c r="GAQ45" s="10"/>
      <c r="GAR45" s="10"/>
      <c r="GAS45" s="10"/>
      <c r="GAT45" s="10"/>
      <c r="GAU45" s="10"/>
      <c r="GAV45" s="10"/>
      <c r="GAW45" s="10"/>
      <c r="GAX45" s="10"/>
      <c r="GAY45" s="10"/>
      <c r="GAZ45" s="10"/>
      <c r="GBA45" s="10"/>
      <c r="GBB45" s="10"/>
      <c r="GBC45" s="10"/>
      <c r="GBD45" s="10"/>
      <c r="GBE45" s="10"/>
      <c r="GBF45" s="10"/>
      <c r="GBG45" s="10"/>
      <c r="GBH45" s="10"/>
      <c r="GBI45" s="10"/>
      <c r="GBJ45" s="10"/>
      <c r="GBK45" s="10"/>
      <c r="GBL45" s="10"/>
      <c r="GBM45" s="10"/>
      <c r="GBN45" s="10"/>
      <c r="GBO45" s="10"/>
      <c r="GBP45" s="10"/>
      <c r="GBQ45" s="10"/>
      <c r="GBR45" s="10"/>
      <c r="GBS45" s="10"/>
      <c r="GBT45" s="10"/>
      <c r="GBU45" s="10"/>
      <c r="GBV45" s="10"/>
      <c r="GBW45" s="10"/>
      <c r="GBX45" s="10"/>
      <c r="GBY45" s="10"/>
      <c r="GBZ45" s="10"/>
      <c r="GCA45" s="10"/>
      <c r="GCB45" s="10"/>
      <c r="GCC45" s="10"/>
      <c r="GCD45" s="10"/>
      <c r="GCE45" s="10"/>
      <c r="GCF45" s="10"/>
      <c r="GCG45" s="10"/>
      <c r="GCH45" s="10"/>
      <c r="GCI45" s="10"/>
      <c r="GCJ45" s="10"/>
      <c r="GCK45" s="10"/>
      <c r="GCL45" s="10"/>
      <c r="GCM45" s="10"/>
      <c r="GCN45" s="10"/>
      <c r="GCO45" s="10"/>
      <c r="GCP45" s="10"/>
      <c r="GCQ45" s="10"/>
      <c r="GCR45" s="10"/>
      <c r="GCS45" s="10"/>
      <c r="GCT45" s="10"/>
      <c r="GCU45" s="10"/>
      <c r="GCV45" s="10"/>
      <c r="GCW45" s="10"/>
      <c r="GCX45" s="10"/>
      <c r="GCY45" s="10"/>
      <c r="GCZ45" s="10"/>
      <c r="GDA45" s="10"/>
      <c r="GDB45" s="10"/>
      <c r="GDC45" s="10"/>
      <c r="GDD45" s="10"/>
      <c r="GDE45" s="10"/>
      <c r="GDF45" s="10"/>
      <c r="GDG45" s="10"/>
      <c r="GDH45" s="10"/>
      <c r="GDI45" s="10"/>
      <c r="GDJ45" s="10"/>
      <c r="GDK45" s="10"/>
      <c r="GDL45" s="10"/>
      <c r="GDM45" s="10"/>
      <c r="GDN45" s="10"/>
      <c r="GDO45" s="10"/>
      <c r="GDP45" s="10"/>
      <c r="GDQ45" s="10"/>
      <c r="GDR45" s="10"/>
      <c r="GDS45" s="10"/>
      <c r="GDT45" s="10"/>
      <c r="GDU45" s="10"/>
      <c r="GDV45" s="10"/>
      <c r="GDW45" s="10"/>
      <c r="GDX45" s="10"/>
      <c r="GDY45" s="10"/>
      <c r="GDZ45" s="10"/>
      <c r="GEA45" s="10"/>
      <c r="GEB45" s="10"/>
      <c r="GEC45" s="10"/>
      <c r="GED45" s="10"/>
      <c r="GEE45" s="10"/>
      <c r="GEF45" s="10"/>
      <c r="GEG45" s="10"/>
      <c r="GEH45" s="10"/>
      <c r="GEI45" s="10"/>
      <c r="GEJ45" s="10"/>
      <c r="GEK45" s="10"/>
      <c r="GEL45" s="10"/>
      <c r="GEM45" s="10"/>
      <c r="GEN45" s="10"/>
      <c r="GEO45" s="10"/>
      <c r="GEP45" s="10"/>
      <c r="GEQ45" s="10"/>
      <c r="GER45" s="10"/>
      <c r="GES45" s="10"/>
      <c r="GET45" s="10"/>
      <c r="GEU45" s="10"/>
      <c r="GEV45" s="10"/>
      <c r="GEW45" s="10"/>
      <c r="GEX45" s="10"/>
      <c r="GEY45" s="10"/>
      <c r="GEZ45" s="10"/>
      <c r="GFA45" s="10"/>
      <c r="GFB45" s="10"/>
      <c r="GFC45" s="10"/>
      <c r="GFD45" s="10"/>
      <c r="GFE45" s="10"/>
      <c r="GFF45" s="10"/>
      <c r="GFG45" s="10"/>
      <c r="GFH45" s="10"/>
      <c r="GFI45" s="10"/>
      <c r="GFJ45" s="10"/>
      <c r="GFK45" s="10"/>
      <c r="GFL45" s="10"/>
      <c r="GFM45" s="10"/>
      <c r="GFN45" s="10"/>
      <c r="GFO45" s="10"/>
      <c r="GFP45" s="10"/>
      <c r="GFQ45" s="10"/>
      <c r="GFR45" s="10"/>
      <c r="GFS45" s="10"/>
      <c r="GFT45" s="10"/>
      <c r="GFU45" s="10"/>
      <c r="GFV45" s="10"/>
      <c r="GFW45" s="10"/>
      <c r="GFX45" s="10"/>
      <c r="GFY45" s="10"/>
      <c r="GFZ45" s="10"/>
      <c r="GGA45" s="10"/>
      <c r="GGB45" s="10"/>
      <c r="GGC45" s="10"/>
      <c r="GGD45" s="10"/>
      <c r="GGE45" s="10"/>
      <c r="GGF45" s="10"/>
      <c r="GGG45" s="10"/>
      <c r="GGH45" s="10"/>
      <c r="GGI45" s="10"/>
      <c r="GGJ45" s="10"/>
      <c r="GGK45" s="10"/>
      <c r="GGL45" s="10"/>
      <c r="GGM45" s="10"/>
      <c r="GGN45" s="10"/>
      <c r="GGO45" s="10"/>
      <c r="GGP45" s="10"/>
      <c r="GGQ45" s="10"/>
      <c r="GGR45" s="10"/>
      <c r="GGS45" s="10"/>
      <c r="GGT45" s="10"/>
      <c r="GGU45" s="10"/>
      <c r="GGV45" s="10"/>
      <c r="GGW45" s="10"/>
      <c r="GGX45" s="10"/>
      <c r="GGY45" s="10"/>
      <c r="GGZ45" s="10"/>
      <c r="GHA45" s="10"/>
      <c r="GHB45" s="10"/>
      <c r="GHC45" s="10"/>
      <c r="GHD45" s="10"/>
      <c r="GHE45" s="10"/>
      <c r="GHF45" s="10"/>
      <c r="GHG45" s="10"/>
      <c r="GHH45" s="10"/>
      <c r="GHI45" s="10"/>
      <c r="GHJ45" s="10"/>
      <c r="GHK45" s="10"/>
      <c r="GHL45" s="10"/>
      <c r="GHM45" s="10"/>
      <c r="GHN45" s="10"/>
      <c r="GHO45" s="10"/>
      <c r="GHP45" s="10"/>
      <c r="GHQ45" s="10"/>
      <c r="GHR45" s="10"/>
      <c r="GHS45" s="10"/>
      <c r="GHT45" s="10"/>
      <c r="GHU45" s="10"/>
      <c r="GHV45" s="10"/>
      <c r="GHW45" s="10"/>
      <c r="GHX45" s="10"/>
      <c r="GHY45" s="10"/>
      <c r="GHZ45" s="10"/>
      <c r="GIA45" s="10"/>
      <c r="GIB45" s="10"/>
      <c r="GIC45" s="10"/>
      <c r="GID45" s="10"/>
      <c r="GIE45" s="10"/>
      <c r="GIF45" s="10"/>
      <c r="GIG45" s="10"/>
      <c r="GIH45" s="10"/>
      <c r="GII45" s="10"/>
      <c r="GIJ45" s="10"/>
      <c r="GIK45" s="10"/>
      <c r="GIL45" s="10"/>
      <c r="GIM45" s="10"/>
      <c r="GIN45" s="10"/>
      <c r="GIO45" s="10"/>
      <c r="GIP45" s="10"/>
      <c r="GIQ45" s="10"/>
      <c r="GIR45" s="10"/>
      <c r="GIS45" s="10"/>
      <c r="GIT45" s="10"/>
      <c r="GIU45" s="10"/>
      <c r="GIV45" s="10"/>
      <c r="GIW45" s="10"/>
      <c r="GIX45" s="10"/>
      <c r="GIY45" s="10"/>
      <c r="GIZ45" s="10"/>
      <c r="GJA45" s="10"/>
      <c r="GJB45" s="10"/>
      <c r="GJC45" s="10"/>
      <c r="GJD45" s="10"/>
      <c r="GJE45" s="10"/>
      <c r="GJF45" s="10"/>
      <c r="GJG45" s="10"/>
      <c r="GJH45" s="10"/>
      <c r="GJI45" s="10"/>
      <c r="GJJ45" s="10"/>
      <c r="GJK45" s="10"/>
      <c r="GJL45" s="10"/>
      <c r="GJM45" s="10"/>
      <c r="GJN45" s="10"/>
      <c r="GJO45" s="10"/>
      <c r="GJP45" s="10"/>
      <c r="GJQ45" s="10"/>
      <c r="GJR45" s="10"/>
      <c r="GJS45" s="10"/>
      <c r="GJT45" s="10"/>
      <c r="GJU45" s="10"/>
      <c r="GJV45" s="10"/>
      <c r="GJW45" s="10"/>
      <c r="GJX45" s="10"/>
      <c r="GJY45" s="10"/>
      <c r="GJZ45" s="10"/>
      <c r="GKA45" s="10"/>
      <c r="GKB45" s="10"/>
      <c r="GKC45" s="10"/>
      <c r="GKD45" s="10"/>
      <c r="GKE45" s="10"/>
      <c r="GKF45" s="10"/>
      <c r="GKG45" s="10"/>
      <c r="GKH45" s="10"/>
      <c r="GKI45" s="10"/>
      <c r="GKJ45" s="10"/>
      <c r="GKK45" s="10"/>
      <c r="GKL45" s="10"/>
      <c r="GKM45" s="10"/>
      <c r="GKN45" s="10"/>
      <c r="GKO45" s="10"/>
      <c r="GKP45" s="10"/>
      <c r="GKQ45" s="10"/>
      <c r="GKR45" s="10"/>
      <c r="GKS45" s="10"/>
      <c r="GKT45" s="10"/>
      <c r="GKU45" s="10"/>
      <c r="GKV45" s="10"/>
      <c r="GKW45" s="10"/>
      <c r="GKX45" s="10"/>
      <c r="GKY45" s="10"/>
      <c r="GKZ45" s="10"/>
      <c r="GLA45" s="10"/>
      <c r="GLB45" s="10"/>
      <c r="GLC45" s="10"/>
      <c r="GLD45" s="10"/>
      <c r="GLE45" s="10"/>
      <c r="GLF45" s="10"/>
      <c r="GLG45" s="10"/>
      <c r="GLH45" s="10"/>
      <c r="GLI45" s="10"/>
      <c r="GLJ45" s="10"/>
      <c r="GLK45" s="10"/>
      <c r="GLL45" s="10"/>
      <c r="GLM45" s="10"/>
      <c r="GLN45" s="10"/>
      <c r="GLO45" s="10"/>
      <c r="GLP45" s="10"/>
      <c r="GLQ45" s="10"/>
      <c r="GLR45" s="10"/>
      <c r="GLS45" s="10"/>
      <c r="GLT45" s="10"/>
      <c r="GLU45" s="10"/>
      <c r="GLV45" s="10"/>
      <c r="GLW45" s="10"/>
      <c r="GLX45" s="10"/>
      <c r="GLY45" s="10"/>
      <c r="GLZ45" s="10"/>
      <c r="GMA45" s="10"/>
      <c r="GMB45" s="10"/>
      <c r="GMC45" s="10"/>
      <c r="GMD45" s="10"/>
      <c r="GME45" s="10"/>
      <c r="GMF45" s="10"/>
      <c r="GMG45" s="10"/>
      <c r="GMH45" s="10"/>
      <c r="GMI45" s="10"/>
      <c r="GMJ45" s="10"/>
      <c r="GMK45" s="10"/>
      <c r="GML45" s="10"/>
      <c r="GMM45" s="10"/>
      <c r="GMN45" s="10"/>
      <c r="GMO45" s="10"/>
      <c r="GMP45" s="10"/>
      <c r="GMQ45" s="10"/>
      <c r="GMR45" s="10"/>
      <c r="GMS45" s="10"/>
      <c r="GMT45" s="10"/>
      <c r="GMU45" s="10"/>
      <c r="GMV45" s="10"/>
      <c r="GMW45" s="10"/>
      <c r="GMX45" s="10"/>
      <c r="GMY45" s="10"/>
      <c r="GMZ45" s="10"/>
      <c r="GNA45" s="10"/>
      <c r="GNB45" s="10"/>
      <c r="GNC45" s="10"/>
      <c r="GND45" s="10"/>
      <c r="GNE45" s="10"/>
      <c r="GNF45" s="10"/>
      <c r="GNG45" s="10"/>
      <c r="GNH45" s="10"/>
      <c r="GNI45" s="10"/>
      <c r="GNJ45" s="10"/>
      <c r="GNK45" s="10"/>
      <c r="GNL45" s="10"/>
      <c r="GNM45" s="10"/>
      <c r="GNN45" s="10"/>
      <c r="GNO45" s="10"/>
      <c r="GNP45" s="10"/>
      <c r="GNQ45" s="10"/>
      <c r="GNR45" s="10"/>
      <c r="GNS45" s="10"/>
      <c r="GNT45" s="10"/>
      <c r="GNU45" s="10"/>
      <c r="GNV45" s="10"/>
      <c r="GNW45" s="10"/>
      <c r="GNX45" s="10"/>
      <c r="GNY45" s="10"/>
      <c r="GNZ45" s="10"/>
      <c r="GOA45" s="10"/>
      <c r="GOB45" s="10"/>
      <c r="GOC45" s="10"/>
      <c r="GOD45" s="10"/>
      <c r="GOE45" s="10"/>
      <c r="GOF45" s="10"/>
      <c r="GOG45" s="10"/>
      <c r="GOH45" s="10"/>
      <c r="GOI45" s="10"/>
      <c r="GOJ45" s="10"/>
      <c r="GOK45" s="10"/>
      <c r="GOL45" s="10"/>
      <c r="GOM45" s="10"/>
      <c r="GON45" s="10"/>
      <c r="GOO45" s="10"/>
      <c r="GOP45" s="10"/>
      <c r="GOQ45" s="10"/>
      <c r="GOR45" s="10"/>
      <c r="GOS45" s="10"/>
      <c r="GOT45" s="10"/>
      <c r="GOU45" s="10"/>
      <c r="GOV45" s="10"/>
      <c r="GOW45" s="10"/>
      <c r="GOX45" s="10"/>
      <c r="GOY45" s="10"/>
      <c r="GOZ45" s="10"/>
      <c r="GPA45" s="10"/>
      <c r="GPB45" s="10"/>
      <c r="GPC45" s="10"/>
      <c r="GPD45" s="10"/>
      <c r="GPE45" s="10"/>
      <c r="GPF45" s="10"/>
      <c r="GPG45" s="10"/>
      <c r="GPH45" s="10"/>
      <c r="GPI45" s="10"/>
      <c r="GPJ45" s="10"/>
      <c r="GPK45" s="10"/>
      <c r="GPL45" s="10"/>
      <c r="GPM45" s="10"/>
      <c r="GPN45" s="10"/>
      <c r="GPO45" s="10"/>
      <c r="GPP45" s="10"/>
      <c r="GPQ45" s="10"/>
      <c r="GPR45" s="10"/>
      <c r="GPS45" s="10"/>
      <c r="GPT45" s="10"/>
      <c r="GPU45" s="10"/>
      <c r="GPV45" s="10"/>
      <c r="GPW45" s="10"/>
      <c r="GPX45" s="10"/>
      <c r="GPY45" s="10"/>
      <c r="GPZ45" s="10"/>
      <c r="GQA45" s="10"/>
      <c r="GQB45" s="10"/>
      <c r="GQC45" s="10"/>
      <c r="GQD45" s="10"/>
      <c r="GQE45" s="10"/>
      <c r="GQF45" s="10"/>
      <c r="GQG45" s="10"/>
      <c r="GQH45" s="10"/>
      <c r="GQI45" s="10"/>
      <c r="GQJ45" s="10"/>
      <c r="GQK45" s="10"/>
      <c r="GQL45" s="10"/>
      <c r="GQM45" s="10"/>
      <c r="GQN45" s="10"/>
      <c r="GQO45" s="10"/>
      <c r="GQP45" s="10"/>
      <c r="GQQ45" s="10"/>
      <c r="GQR45" s="10"/>
      <c r="GQS45" s="10"/>
      <c r="GQT45" s="10"/>
      <c r="GQU45" s="10"/>
      <c r="GQV45" s="10"/>
      <c r="GQW45" s="10"/>
      <c r="GQX45" s="10"/>
      <c r="GQY45" s="10"/>
      <c r="GQZ45" s="10"/>
      <c r="GRA45" s="10"/>
      <c r="GRB45" s="10"/>
      <c r="GRC45" s="10"/>
      <c r="GRD45" s="10"/>
      <c r="GRE45" s="10"/>
      <c r="GRF45" s="10"/>
      <c r="GRG45" s="10"/>
      <c r="GRH45" s="10"/>
      <c r="GRI45" s="10"/>
      <c r="GRJ45" s="10"/>
      <c r="GRK45" s="10"/>
      <c r="GRL45" s="10"/>
      <c r="GRM45" s="10"/>
      <c r="GRN45" s="10"/>
      <c r="GRO45" s="10"/>
      <c r="GRP45" s="10"/>
      <c r="GRQ45" s="10"/>
      <c r="GRR45" s="10"/>
      <c r="GRS45" s="10"/>
      <c r="GRT45" s="10"/>
      <c r="GRU45" s="10"/>
      <c r="GRV45" s="10"/>
      <c r="GRW45" s="10"/>
      <c r="GRX45" s="10"/>
      <c r="GRY45" s="10"/>
      <c r="GRZ45" s="10"/>
      <c r="GSA45" s="10"/>
      <c r="GSB45" s="10"/>
      <c r="GSC45" s="10"/>
      <c r="GSD45" s="10"/>
      <c r="GSE45" s="10"/>
      <c r="GSF45" s="10"/>
      <c r="GSG45" s="10"/>
      <c r="GSH45" s="10"/>
      <c r="GSI45" s="10"/>
      <c r="GSJ45" s="10"/>
      <c r="GSK45" s="10"/>
      <c r="GSL45" s="10"/>
      <c r="GSM45" s="10"/>
      <c r="GSN45" s="10"/>
      <c r="GSO45" s="10"/>
      <c r="GSP45" s="10"/>
      <c r="GSQ45" s="10"/>
      <c r="GSR45" s="10"/>
      <c r="GSS45" s="10"/>
      <c r="GST45" s="10"/>
      <c r="GSU45" s="10"/>
      <c r="GSV45" s="10"/>
      <c r="GSW45" s="10"/>
      <c r="GSX45" s="10"/>
      <c r="GSY45" s="10"/>
      <c r="GSZ45" s="10"/>
      <c r="GTA45" s="10"/>
      <c r="GTB45" s="10"/>
      <c r="GTC45" s="10"/>
      <c r="GTD45" s="10"/>
      <c r="GTE45" s="10"/>
      <c r="GTF45" s="10"/>
      <c r="GTG45" s="10"/>
      <c r="GTH45" s="10"/>
      <c r="GTI45" s="10"/>
      <c r="GTJ45" s="10"/>
      <c r="GTK45" s="10"/>
      <c r="GTL45" s="10"/>
      <c r="GTM45" s="10"/>
      <c r="GTN45" s="10"/>
      <c r="GTO45" s="10"/>
      <c r="GTP45" s="10"/>
      <c r="GTQ45" s="10"/>
      <c r="GTR45" s="10"/>
      <c r="GTS45" s="10"/>
      <c r="GTT45" s="10"/>
      <c r="GTU45" s="10"/>
      <c r="GTV45" s="10"/>
      <c r="GTW45" s="10"/>
      <c r="GTX45" s="10"/>
      <c r="GTY45" s="10"/>
      <c r="GTZ45" s="10"/>
      <c r="GUA45" s="10"/>
      <c r="GUB45" s="10"/>
      <c r="GUC45" s="10"/>
      <c r="GUD45" s="10"/>
      <c r="GUE45" s="10"/>
      <c r="GUF45" s="10"/>
      <c r="GUG45" s="10"/>
      <c r="GUH45" s="10"/>
      <c r="GUI45" s="10"/>
      <c r="GUJ45" s="10"/>
      <c r="GUK45" s="10"/>
      <c r="GUL45" s="10"/>
      <c r="GUM45" s="10"/>
      <c r="GUN45" s="10"/>
      <c r="GUO45" s="10"/>
      <c r="GUP45" s="10"/>
      <c r="GUQ45" s="10"/>
      <c r="GUR45" s="10"/>
      <c r="GUS45" s="10"/>
      <c r="GUT45" s="10"/>
      <c r="GUU45" s="10"/>
      <c r="GUV45" s="10"/>
      <c r="GUW45" s="10"/>
      <c r="GUX45" s="10"/>
      <c r="GUY45" s="10"/>
      <c r="GUZ45" s="10"/>
      <c r="GVA45" s="10"/>
      <c r="GVB45" s="10"/>
      <c r="GVC45" s="10"/>
      <c r="GVD45" s="10"/>
      <c r="GVE45" s="10"/>
      <c r="GVF45" s="10"/>
      <c r="GVG45" s="10"/>
      <c r="GVH45" s="10"/>
      <c r="GVI45" s="10"/>
      <c r="GVJ45" s="10"/>
      <c r="GVK45" s="10"/>
      <c r="GVL45" s="10"/>
      <c r="GVM45" s="10"/>
      <c r="GVN45" s="10"/>
      <c r="GVO45" s="10"/>
      <c r="GVP45" s="10"/>
      <c r="GVQ45" s="10"/>
      <c r="GVR45" s="10"/>
      <c r="GVS45" s="10"/>
      <c r="GVT45" s="10"/>
      <c r="GVU45" s="10"/>
      <c r="GVV45" s="10"/>
      <c r="GVW45" s="10"/>
      <c r="GVX45" s="10"/>
      <c r="GVY45" s="10"/>
      <c r="GVZ45" s="10"/>
      <c r="GWA45" s="10"/>
      <c r="GWB45" s="10"/>
      <c r="GWC45" s="10"/>
      <c r="GWD45" s="10"/>
      <c r="GWE45" s="10"/>
      <c r="GWF45" s="10"/>
      <c r="GWG45" s="10"/>
      <c r="GWH45" s="10"/>
      <c r="GWI45" s="10"/>
      <c r="GWJ45" s="10"/>
      <c r="GWK45" s="10"/>
      <c r="GWL45" s="10"/>
      <c r="GWM45" s="10"/>
      <c r="GWN45" s="10"/>
      <c r="GWO45" s="10"/>
      <c r="GWP45" s="10"/>
      <c r="GWQ45" s="10"/>
      <c r="GWR45" s="10"/>
      <c r="GWS45" s="10"/>
      <c r="GWT45" s="10"/>
      <c r="GWU45" s="10"/>
      <c r="GWV45" s="10"/>
      <c r="GWW45" s="10"/>
      <c r="GWX45" s="10"/>
      <c r="GWY45" s="10"/>
      <c r="GWZ45" s="10"/>
      <c r="GXA45" s="10"/>
      <c r="GXB45" s="10"/>
      <c r="GXC45" s="10"/>
      <c r="GXD45" s="10"/>
      <c r="GXE45" s="10"/>
      <c r="GXF45" s="10"/>
      <c r="GXG45" s="10"/>
      <c r="GXH45" s="10"/>
      <c r="GXI45" s="10"/>
      <c r="GXJ45" s="10"/>
      <c r="GXK45" s="10"/>
      <c r="GXL45" s="10"/>
      <c r="GXM45" s="10"/>
      <c r="GXN45" s="10"/>
      <c r="GXO45" s="10"/>
      <c r="GXP45" s="10"/>
      <c r="GXQ45" s="10"/>
      <c r="GXR45" s="10"/>
      <c r="GXS45" s="10"/>
      <c r="GXT45" s="10"/>
      <c r="GXU45" s="10"/>
      <c r="GXV45" s="10"/>
      <c r="GXW45" s="10"/>
      <c r="GXX45" s="10"/>
      <c r="GXY45" s="10"/>
      <c r="GXZ45" s="10"/>
      <c r="GYA45" s="10"/>
      <c r="GYB45" s="10"/>
      <c r="GYC45" s="10"/>
      <c r="GYD45" s="10"/>
      <c r="GYE45" s="10"/>
      <c r="GYF45" s="10"/>
      <c r="GYG45" s="10"/>
      <c r="GYH45" s="10"/>
      <c r="GYI45" s="10"/>
      <c r="GYJ45" s="10"/>
      <c r="GYK45" s="10"/>
      <c r="GYL45" s="10"/>
      <c r="GYM45" s="10"/>
      <c r="GYN45" s="10"/>
      <c r="GYO45" s="10"/>
      <c r="GYP45" s="10"/>
      <c r="GYQ45" s="10"/>
      <c r="GYR45" s="10"/>
      <c r="GYS45" s="10"/>
      <c r="GYT45" s="10"/>
      <c r="GYU45" s="10"/>
      <c r="GYV45" s="10"/>
      <c r="GYW45" s="10"/>
      <c r="GYX45" s="10"/>
      <c r="GYY45" s="10"/>
      <c r="GYZ45" s="10"/>
      <c r="GZA45" s="10"/>
      <c r="GZB45" s="10"/>
      <c r="GZC45" s="10"/>
      <c r="GZD45" s="10"/>
      <c r="GZE45" s="10"/>
      <c r="GZF45" s="10"/>
      <c r="GZG45" s="10"/>
      <c r="GZH45" s="10"/>
      <c r="GZI45" s="10"/>
      <c r="GZJ45" s="10"/>
      <c r="GZK45" s="10"/>
      <c r="GZL45" s="10"/>
      <c r="GZM45" s="10"/>
      <c r="GZN45" s="10"/>
      <c r="GZO45" s="10"/>
      <c r="GZP45" s="10"/>
      <c r="GZQ45" s="10"/>
      <c r="GZR45" s="10"/>
      <c r="GZS45" s="10"/>
      <c r="GZT45" s="10"/>
      <c r="GZU45" s="10"/>
      <c r="GZV45" s="10"/>
      <c r="GZW45" s="10"/>
      <c r="GZX45" s="10"/>
      <c r="GZY45" s="10"/>
      <c r="GZZ45" s="10"/>
      <c r="HAA45" s="10"/>
      <c r="HAB45" s="10"/>
      <c r="HAC45" s="10"/>
      <c r="HAD45" s="10"/>
      <c r="HAE45" s="10"/>
      <c r="HAF45" s="10"/>
      <c r="HAG45" s="10"/>
      <c r="HAH45" s="10"/>
      <c r="HAI45" s="10"/>
      <c r="HAJ45" s="10"/>
      <c r="HAK45" s="10"/>
      <c r="HAL45" s="10"/>
      <c r="HAM45" s="10"/>
      <c r="HAN45" s="10"/>
      <c r="HAO45" s="10"/>
      <c r="HAP45" s="10"/>
      <c r="HAQ45" s="10"/>
      <c r="HAR45" s="10"/>
      <c r="HAS45" s="10"/>
      <c r="HAT45" s="10"/>
      <c r="HAU45" s="10"/>
      <c r="HAV45" s="10"/>
      <c r="HAW45" s="10"/>
      <c r="HAX45" s="10"/>
      <c r="HAY45" s="10"/>
      <c r="HAZ45" s="10"/>
      <c r="HBA45" s="10"/>
      <c r="HBB45" s="10"/>
      <c r="HBC45" s="10"/>
      <c r="HBD45" s="10"/>
      <c r="HBE45" s="10"/>
      <c r="HBF45" s="10"/>
      <c r="HBG45" s="10"/>
      <c r="HBH45" s="10"/>
      <c r="HBI45" s="10"/>
      <c r="HBJ45" s="10"/>
      <c r="HBK45" s="10"/>
      <c r="HBL45" s="10"/>
      <c r="HBM45" s="10"/>
      <c r="HBN45" s="10"/>
      <c r="HBO45" s="10"/>
      <c r="HBP45" s="10"/>
      <c r="HBQ45" s="10"/>
      <c r="HBR45" s="10"/>
      <c r="HBS45" s="10"/>
      <c r="HBT45" s="10"/>
      <c r="HBU45" s="10"/>
      <c r="HBV45" s="10"/>
      <c r="HBW45" s="10"/>
      <c r="HBX45" s="10"/>
      <c r="HBY45" s="10"/>
      <c r="HBZ45" s="10"/>
      <c r="HCA45" s="10"/>
      <c r="HCB45" s="10"/>
      <c r="HCC45" s="10"/>
      <c r="HCD45" s="10"/>
      <c r="HCE45" s="10"/>
      <c r="HCF45" s="10"/>
      <c r="HCG45" s="10"/>
      <c r="HCH45" s="10"/>
      <c r="HCI45" s="10"/>
      <c r="HCJ45" s="10"/>
      <c r="HCK45" s="10"/>
      <c r="HCL45" s="10"/>
      <c r="HCM45" s="10"/>
      <c r="HCN45" s="10"/>
      <c r="HCO45" s="10"/>
      <c r="HCP45" s="10"/>
      <c r="HCQ45" s="10"/>
      <c r="HCR45" s="10"/>
      <c r="HCS45" s="10"/>
      <c r="HCT45" s="10"/>
      <c r="HCU45" s="10"/>
      <c r="HCV45" s="10"/>
      <c r="HCW45" s="10"/>
      <c r="HCX45" s="10"/>
      <c r="HCY45" s="10"/>
      <c r="HCZ45" s="10"/>
      <c r="HDA45" s="10"/>
      <c r="HDB45" s="10"/>
      <c r="HDC45" s="10"/>
      <c r="HDD45" s="10"/>
      <c r="HDE45" s="10"/>
      <c r="HDF45" s="10"/>
      <c r="HDG45" s="10"/>
      <c r="HDH45" s="10"/>
      <c r="HDI45" s="10"/>
      <c r="HDJ45" s="10"/>
      <c r="HDK45" s="10"/>
      <c r="HDL45" s="10"/>
      <c r="HDM45" s="10"/>
      <c r="HDN45" s="10"/>
      <c r="HDO45" s="10"/>
      <c r="HDP45" s="10"/>
      <c r="HDQ45" s="10"/>
      <c r="HDR45" s="10"/>
      <c r="HDS45" s="10"/>
      <c r="HDT45" s="10"/>
      <c r="HDU45" s="10"/>
      <c r="HDV45" s="10"/>
      <c r="HDW45" s="10"/>
      <c r="HDX45" s="10"/>
      <c r="HDY45" s="10"/>
      <c r="HDZ45" s="10"/>
      <c r="HEA45" s="10"/>
      <c r="HEB45" s="10"/>
      <c r="HEC45" s="10"/>
      <c r="HED45" s="10"/>
      <c r="HEE45" s="10"/>
      <c r="HEF45" s="10"/>
      <c r="HEG45" s="10"/>
      <c r="HEH45" s="10"/>
      <c r="HEI45" s="10"/>
      <c r="HEJ45" s="10"/>
      <c r="HEK45" s="10"/>
      <c r="HEL45" s="10"/>
      <c r="HEM45" s="10"/>
      <c r="HEN45" s="10"/>
      <c r="HEO45" s="10"/>
      <c r="HEP45" s="10"/>
      <c r="HEQ45" s="10"/>
      <c r="HER45" s="10"/>
      <c r="HES45" s="10"/>
      <c r="HET45" s="10"/>
      <c r="HEU45" s="10"/>
      <c r="HEV45" s="10"/>
      <c r="HEW45" s="10"/>
      <c r="HEX45" s="10"/>
      <c r="HEY45" s="10"/>
      <c r="HEZ45" s="10"/>
      <c r="HFA45" s="10"/>
      <c r="HFB45" s="10"/>
      <c r="HFC45" s="10"/>
      <c r="HFD45" s="10"/>
      <c r="HFE45" s="10"/>
      <c r="HFF45" s="10"/>
      <c r="HFG45" s="10"/>
      <c r="HFH45" s="10"/>
      <c r="HFI45" s="10"/>
      <c r="HFJ45" s="10"/>
      <c r="HFK45" s="10"/>
      <c r="HFL45" s="10"/>
      <c r="HFM45" s="10"/>
      <c r="HFN45" s="10"/>
      <c r="HFO45" s="10"/>
      <c r="HFP45" s="10"/>
      <c r="HFQ45" s="10"/>
      <c r="HFR45" s="10"/>
      <c r="HFS45" s="10"/>
      <c r="HFT45" s="10"/>
      <c r="HFU45" s="10"/>
      <c r="HFV45" s="10"/>
      <c r="HFW45" s="10"/>
      <c r="HFX45" s="10"/>
      <c r="HFY45" s="10"/>
      <c r="HFZ45" s="10"/>
      <c r="HGA45" s="10"/>
      <c r="HGB45" s="10"/>
      <c r="HGC45" s="10"/>
      <c r="HGD45" s="10"/>
      <c r="HGE45" s="10"/>
      <c r="HGF45" s="10"/>
      <c r="HGG45" s="10"/>
      <c r="HGH45" s="10"/>
      <c r="HGI45" s="10"/>
      <c r="HGJ45" s="10"/>
      <c r="HGK45" s="10"/>
      <c r="HGL45" s="10"/>
      <c r="HGM45" s="10"/>
      <c r="HGN45" s="10"/>
      <c r="HGO45" s="10"/>
      <c r="HGP45" s="10"/>
      <c r="HGQ45" s="10"/>
      <c r="HGR45" s="10"/>
      <c r="HGS45" s="10"/>
      <c r="HGT45" s="10"/>
      <c r="HGU45" s="10"/>
      <c r="HGV45" s="10"/>
      <c r="HGW45" s="10"/>
      <c r="HGX45" s="10"/>
      <c r="HGY45" s="10"/>
      <c r="HGZ45" s="10"/>
      <c r="HHA45" s="10"/>
      <c r="HHB45" s="10"/>
      <c r="HHC45" s="10"/>
      <c r="HHD45" s="10"/>
      <c r="HHE45" s="10"/>
      <c r="HHF45" s="10"/>
      <c r="HHG45" s="10"/>
      <c r="HHH45" s="10"/>
      <c r="HHI45" s="10"/>
      <c r="HHJ45" s="10"/>
      <c r="HHK45" s="10"/>
      <c r="HHL45" s="10"/>
      <c r="HHM45" s="10"/>
      <c r="HHN45" s="10"/>
      <c r="HHO45" s="10"/>
      <c r="HHP45" s="10"/>
      <c r="HHQ45" s="10"/>
      <c r="HHR45" s="10"/>
      <c r="HHS45" s="10"/>
      <c r="HHT45" s="10"/>
      <c r="HHU45" s="10"/>
      <c r="HHV45" s="10"/>
      <c r="HHW45" s="10"/>
      <c r="HHX45" s="10"/>
      <c r="HHY45" s="10"/>
      <c r="HHZ45" s="10"/>
      <c r="HIA45" s="10"/>
      <c r="HIB45" s="10"/>
      <c r="HIC45" s="10"/>
      <c r="HID45" s="10"/>
      <c r="HIE45" s="10"/>
      <c r="HIF45" s="10"/>
      <c r="HIG45" s="10"/>
      <c r="HIH45" s="10"/>
      <c r="HII45" s="10"/>
      <c r="HIJ45" s="10"/>
      <c r="HIK45" s="10"/>
      <c r="HIL45" s="10"/>
      <c r="HIM45" s="10"/>
      <c r="HIN45" s="10"/>
      <c r="HIO45" s="10"/>
      <c r="HIP45" s="10"/>
      <c r="HIQ45" s="10"/>
      <c r="HIR45" s="10"/>
      <c r="HIS45" s="10"/>
      <c r="HIT45" s="10"/>
      <c r="HIU45" s="10"/>
      <c r="HIV45" s="10"/>
      <c r="HIW45" s="10"/>
      <c r="HIX45" s="10"/>
      <c r="HIY45" s="10"/>
      <c r="HIZ45" s="10"/>
      <c r="HJA45" s="10"/>
      <c r="HJB45" s="10"/>
      <c r="HJC45" s="10"/>
      <c r="HJD45" s="10"/>
      <c r="HJE45" s="10"/>
      <c r="HJF45" s="10"/>
      <c r="HJG45" s="10"/>
      <c r="HJH45" s="10"/>
      <c r="HJI45" s="10"/>
      <c r="HJJ45" s="10"/>
      <c r="HJK45" s="10"/>
      <c r="HJL45" s="10"/>
      <c r="HJM45" s="10"/>
      <c r="HJN45" s="10"/>
      <c r="HJO45" s="10"/>
      <c r="HJP45" s="10"/>
      <c r="HJQ45" s="10"/>
      <c r="HJR45" s="10"/>
      <c r="HJS45" s="10"/>
      <c r="HJT45" s="10"/>
      <c r="HJU45" s="10"/>
      <c r="HJV45" s="10"/>
      <c r="HJW45" s="10"/>
      <c r="HJX45" s="10"/>
      <c r="HJY45" s="10"/>
      <c r="HJZ45" s="10"/>
      <c r="HKA45" s="10"/>
      <c r="HKB45" s="10"/>
      <c r="HKC45" s="10"/>
      <c r="HKD45" s="10"/>
      <c r="HKE45" s="10"/>
      <c r="HKF45" s="10"/>
      <c r="HKG45" s="10"/>
      <c r="HKH45" s="10"/>
      <c r="HKI45" s="10"/>
      <c r="HKJ45" s="10"/>
      <c r="HKK45" s="10"/>
      <c r="HKL45" s="10"/>
      <c r="HKM45" s="10"/>
      <c r="HKN45" s="10"/>
      <c r="HKO45" s="10"/>
      <c r="HKP45" s="10"/>
      <c r="HKQ45" s="10"/>
      <c r="HKR45" s="10"/>
      <c r="HKS45" s="10"/>
      <c r="HKT45" s="10"/>
      <c r="HKU45" s="10"/>
      <c r="HKV45" s="10"/>
      <c r="HKW45" s="10"/>
      <c r="HKX45" s="10"/>
      <c r="HKY45" s="10"/>
      <c r="HKZ45" s="10"/>
      <c r="HLA45" s="10"/>
      <c r="HLB45" s="10"/>
      <c r="HLC45" s="10"/>
      <c r="HLD45" s="10"/>
      <c r="HLE45" s="10"/>
      <c r="HLF45" s="10"/>
      <c r="HLG45" s="10"/>
      <c r="HLH45" s="10"/>
      <c r="HLI45" s="10"/>
      <c r="HLJ45" s="10"/>
      <c r="HLK45" s="10"/>
      <c r="HLL45" s="10"/>
      <c r="HLM45" s="10"/>
      <c r="HLN45" s="10"/>
      <c r="HLO45" s="10"/>
      <c r="HLP45" s="10"/>
      <c r="HLQ45" s="10"/>
      <c r="HLR45" s="10"/>
      <c r="HLS45" s="10"/>
      <c r="HLT45" s="10"/>
      <c r="HLU45" s="10"/>
      <c r="HLV45" s="10"/>
      <c r="HLW45" s="10"/>
      <c r="HLX45" s="10"/>
      <c r="HLY45" s="10"/>
      <c r="HLZ45" s="10"/>
      <c r="HMA45" s="10"/>
      <c r="HMB45" s="10"/>
      <c r="HMC45" s="10"/>
      <c r="HMD45" s="10"/>
      <c r="HME45" s="10"/>
      <c r="HMF45" s="10"/>
      <c r="HMG45" s="10"/>
      <c r="HMH45" s="10"/>
      <c r="HMI45" s="10"/>
      <c r="HMJ45" s="10"/>
      <c r="HMK45" s="10"/>
      <c r="HML45" s="10"/>
      <c r="HMM45" s="10"/>
      <c r="HMN45" s="10"/>
      <c r="HMO45" s="10"/>
      <c r="HMP45" s="10"/>
      <c r="HMQ45" s="10"/>
      <c r="HMR45" s="10"/>
      <c r="HMS45" s="10"/>
      <c r="HMT45" s="10"/>
      <c r="HMU45" s="10"/>
      <c r="HMV45" s="10"/>
      <c r="HMW45" s="10"/>
      <c r="HMX45" s="10"/>
      <c r="HMY45" s="10"/>
      <c r="HMZ45" s="10"/>
      <c r="HNA45" s="10"/>
      <c r="HNB45" s="10"/>
      <c r="HNC45" s="10"/>
      <c r="HND45" s="10"/>
      <c r="HNE45" s="10"/>
      <c r="HNF45" s="10"/>
      <c r="HNG45" s="10"/>
      <c r="HNH45" s="10"/>
      <c r="HNI45" s="10"/>
      <c r="HNJ45" s="10"/>
      <c r="HNK45" s="10"/>
      <c r="HNL45" s="10"/>
      <c r="HNM45" s="10"/>
      <c r="HNN45" s="10"/>
      <c r="HNO45" s="10"/>
      <c r="HNP45" s="10"/>
      <c r="HNQ45" s="10"/>
      <c r="HNR45" s="10"/>
      <c r="HNS45" s="10"/>
      <c r="HNT45" s="10"/>
      <c r="HNU45" s="10"/>
      <c r="HNV45" s="10"/>
      <c r="HNW45" s="10"/>
      <c r="HNX45" s="10"/>
      <c r="HNY45" s="10"/>
      <c r="HNZ45" s="10"/>
      <c r="HOA45" s="10"/>
      <c r="HOB45" s="10"/>
      <c r="HOC45" s="10"/>
      <c r="HOD45" s="10"/>
      <c r="HOE45" s="10"/>
      <c r="HOF45" s="10"/>
      <c r="HOG45" s="10"/>
      <c r="HOH45" s="10"/>
      <c r="HOI45" s="10"/>
      <c r="HOJ45" s="10"/>
      <c r="HOK45" s="10"/>
      <c r="HOL45" s="10"/>
      <c r="HOM45" s="10"/>
      <c r="HON45" s="10"/>
      <c r="HOO45" s="10"/>
      <c r="HOP45" s="10"/>
      <c r="HOQ45" s="10"/>
      <c r="HOR45" s="10"/>
      <c r="HOS45" s="10"/>
      <c r="HOT45" s="10"/>
      <c r="HOU45" s="10"/>
      <c r="HOV45" s="10"/>
      <c r="HOW45" s="10"/>
      <c r="HOX45" s="10"/>
      <c r="HOY45" s="10"/>
      <c r="HOZ45" s="10"/>
      <c r="HPA45" s="10"/>
      <c r="HPB45" s="10"/>
      <c r="HPC45" s="10"/>
      <c r="HPD45" s="10"/>
      <c r="HPE45" s="10"/>
      <c r="HPF45" s="10"/>
      <c r="HPG45" s="10"/>
      <c r="HPH45" s="10"/>
      <c r="HPI45" s="10"/>
      <c r="HPJ45" s="10"/>
      <c r="HPK45" s="10"/>
      <c r="HPL45" s="10"/>
      <c r="HPM45" s="10"/>
      <c r="HPN45" s="10"/>
      <c r="HPO45" s="10"/>
      <c r="HPP45" s="10"/>
      <c r="HPQ45" s="10"/>
      <c r="HPR45" s="10"/>
      <c r="HPS45" s="10"/>
      <c r="HPT45" s="10"/>
      <c r="HPU45" s="10"/>
      <c r="HPV45" s="10"/>
      <c r="HPW45" s="10"/>
      <c r="HPX45" s="10"/>
      <c r="HPY45" s="10"/>
      <c r="HPZ45" s="10"/>
      <c r="HQA45" s="10"/>
      <c r="HQB45" s="10"/>
      <c r="HQC45" s="10"/>
      <c r="HQD45" s="10"/>
      <c r="HQE45" s="10"/>
      <c r="HQF45" s="10"/>
      <c r="HQG45" s="10"/>
      <c r="HQH45" s="10"/>
      <c r="HQI45" s="10"/>
      <c r="HQJ45" s="10"/>
      <c r="HQK45" s="10"/>
      <c r="HQL45" s="10"/>
      <c r="HQM45" s="10"/>
      <c r="HQN45" s="10"/>
      <c r="HQO45" s="10"/>
      <c r="HQP45" s="10"/>
      <c r="HQQ45" s="10"/>
      <c r="HQR45" s="10"/>
      <c r="HQS45" s="10"/>
      <c r="HQT45" s="10"/>
      <c r="HQU45" s="10"/>
      <c r="HQV45" s="10"/>
      <c r="HQW45" s="10"/>
      <c r="HQX45" s="10"/>
      <c r="HQY45" s="10"/>
      <c r="HQZ45" s="10"/>
      <c r="HRA45" s="10"/>
      <c r="HRB45" s="10"/>
      <c r="HRC45" s="10"/>
      <c r="HRD45" s="10"/>
      <c r="HRE45" s="10"/>
      <c r="HRF45" s="10"/>
      <c r="HRG45" s="10"/>
      <c r="HRH45" s="10"/>
      <c r="HRI45" s="10"/>
      <c r="HRJ45" s="10"/>
      <c r="HRK45" s="10"/>
      <c r="HRL45" s="10"/>
      <c r="HRM45" s="10"/>
      <c r="HRN45" s="10"/>
      <c r="HRO45" s="10"/>
      <c r="HRP45" s="10"/>
      <c r="HRQ45" s="10"/>
      <c r="HRR45" s="10"/>
      <c r="HRS45" s="10"/>
      <c r="HRT45" s="10"/>
      <c r="HRU45" s="10"/>
      <c r="HRV45" s="10"/>
      <c r="HRW45" s="10"/>
      <c r="HRX45" s="10"/>
      <c r="HRY45" s="10"/>
      <c r="HRZ45" s="10"/>
      <c r="HSA45" s="10"/>
      <c r="HSB45" s="10"/>
      <c r="HSC45" s="10"/>
      <c r="HSD45" s="10"/>
      <c r="HSE45" s="10"/>
      <c r="HSF45" s="10"/>
      <c r="HSG45" s="10"/>
      <c r="HSH45" s="10"/>
      <c r="HSI45" s="10"/>
      <c r="HSJ45" s="10"/>
      <c r="HSK45" s="10"/>
      <c r="HSL45" s="10"/>
      <c r="HSM45" s="10"/>
      <c r="HSN45" s="10"/>
      <c r="HSO45" s="10"/>
      <c r="HSP45" s="10"/>
      <c r="HSQ45" s="10"/>
      <c r="HSR45" s="10"/>
      <c r="HSS45" s="10"/>
      <c r="HST45" s="10"/>
      <c r="HSU45" s="10"/>
      <c r="HSV45" s="10"/>
      <c r="HSW45" s="10"/>
      <c r="HSX45" s="10"/>
      <c r="HSY45" s="10"/>
      <c r="HSZ45" s="10"/>
      <c r="HTA45" s="10"/>
      <c r="HTB45" s="10"/>
      <c r="HTC45" s="10"/>
      <c r="HTD45" s="10"/>
      <c r="HTE45" s="10"/>
      <c r="HTF45" s="10"/>
      <c r="HTG45" s="10"/>
      <c r="HTH45" s="10"/>
      <c r="HTI45" s="10"/>
      <c r="HTJ45" s="10"/>
      <c r="HTK45" s="10"/>
      <c r="HTL45" s="10"/>
      <c r="HTM45" s="10"/>
      <c r="HTN45" s="10"/>
      <c r="HTO45" s="10"/>
      <c r="HTP45" s="10"/>
      <c r="HTQ45" s="10"/>
      <c r="HTR45" s="10"/>
      <c r="HTS45" s="10"/>
      <c r="HTT45" s="10"/>
      <c r="HTU45" s="10"/>
      <c r="HTV45" s="10"/>
      <c r="HTW45" s="10"/>
      <c r="HTX45" s="10"/>
      <c r="HTY45" s="10"/>
      <c r="HTZ45" s="10"/>
      <c r="HUA45" s="10"/>
      <c r="HUB45" s="10"/>
      <c r="HUC45" s="10"/>
      <c r="HUD45" s="10"/>
      <c r="HUE45" s="10"/>
      <c r="HUF45" s="10"/>
      <c r="HUG45" s="10"/>
      <c r="HUH45" s="10"/>
      <c r="HUI45" s="10"/>
      <c r="HUJ45" s="10"/>
      <c r="HUK45" s="10"/>
      <c r="HUL45" s="10"/>
      <c r="HUM45" s="10"/>
      <c r="HUN45" s="10"/>
      <c r="HUO45" s="10"/>
      <c r="HUP45" s="10"/>
      <c r="HUQ45" s="10"/>
      <c r="HUR45" s="10"/>
      <c r="HUS45" s="10"/>
      <c r="HUT45" s="10"/>
      <c r="HUU45" s="10"/>
      <c r="HUV45" s="10"/>
      <c r="HUW45" s="10"/>
      <c r="HUX45" s="10"/>
      <c r="HUY45" s="10"/>
      <c r="HUZ45" s="10"/>
      <c r="HVA45" s="10"/>
      <c r="HVB45" s="10"/>
      <c r="HVC45" s="10"/>
      <c r="HVD45" s="10"/>
      <c r="HVE45" s="10"/>
      <c r="HVF45" s="10"/>
      <c r="HVG45" s="10"/>
      <c r="HVH45" s="10"/>
      <c r="HVI45" s="10"/>
      <c r="HVJ45" s="10"/>
      <c r="HVK45" s="10"/>
      <c r="HVL45" s="10"/>
      <c r="HVM45" s="10"/>
      <c r="HVN45" s="10"/>
      <c r="HVO45" s="10"/>
      <c r="HVP45" s="10"/>
      <c r="HVQ45" s="10"/>
      <c r="HVR45" s="10"/>
      <c r="HVS45" s="10"/>
      <c r="HVT45" s="10"/>
      <c r="HVU45" s="10"/>
      <c r="HVV45" s="10"/>
      <c r="HVW45" s="10"/>
      <c r="HVX45" s="10"/>
      <c r="HVY45" s="10"/>
      <c r="HVZ45" s="10"/>
      <c r="HWA45" s="10"/>
      <c r="HWB45" s="10"/>
      <c r="HWC45" s="10"/>
      <c r="HWD45" s="10"/>
      <c r="HWE45" s="10"/>
      <c r="HWF45" s="10"/>
      <c r="HWG45" s="10"/>
      <c r="HWH45" s="10"/>
      <c r="HWI45" s="10"/>
      <c r="HWJ45" s="10"/>
      <c r="HWK45" s="10"/>
      <c r="HWL45" s="10"/>
      <c r="HWM45" s="10"/>
      <c r="HWN45" s="10"/>
      <c r="HWO45" s="10"/>
      <c r="HWP45" s="10"/>
      <c r="HWQ45" s="10"/>
      <c r="HWR45" s="10"/>
      <c r="HWS45" s="10"/>
      <c r="HWT45" s="10"/>
      <c r="HWU45" s="10"/>
      <c r="HWV45" s="10"/>
      <c r="HWW45" s="10"/>
      <c r="HWX45" s="10"/>
      <c r="HWY45" s="10"/>
      <c r="HWZ45" s="10"/>
      <c r="HXA45" s="10"/>
      <c r="HXB45" s="10"/>
      <c r="HXC45" s="10"/>
      <c r="HXD45" s="10"/>
      <c r="HXE45" s="10"/>
      <c r="HXF45" s="10"/>
      <c r="HXG45" s="10"/>
      <c r="HXH45" s="10"/>
      <c r="HXI45" s="10"/>
      <c r="HXJ45" s="10"/>
      <c r="HXK45" s="10"/>
      <c r="HXL45" s="10"/>
      <c r="HXM45" s="10"/>
      <c r="HXN45" s="10"/>
      <c r="HXO45" s="10"/>
      <c r="HXP45" s="10"/>
      <c r="HXQ45" s="10"/>
      <c r="HXR45" s="10"/>
      <c r="HXS45" s="10"/>
      <c r="HXT45" s="10"/>
      <c r="HXU45" s="10"/>
      <c r="HXV45" s="10"/>
      <c r="HXW45" s="10"/>
      <c r="HXX45" s="10"/>
      <c r="HXY45" s="10"/>
      <c r="HXZ45" s="10"/>
      <c r="HYA45" s="10"/>
      <c r="HYB45" s="10"/>
      <c r="HYC45" s="10"/>
      <c r="HYD45" s="10"/>
      <c r="HYE45" s="10"/>
      <c r="HYF45" s="10"/>
      <c r="HYG45" s="10"/>
      <c r="HYH45" s="10"/>
      <c r="HYI45" s="10"/>
      <c r="HYJ45" s="10"/>
      <c r="HYK45" s="10"/>
      <c r="HYL45" s="10"/>
      <c r="HYM45" s="10"/>
      <c r="HYN45" s="10"/>
      <c r="HYO45" s="10"/>
      <c r="HYP45" s="10"/>
      <c r="HYQ45" s="10"/>
      <c r="HYR45" s="10"/>
      <c r="HYS45" s="10"/>
      <c r="HYT45" s="10"/>
      <c r="HYU45" s="10"/>
      <c r="HYV45" s="10"/>
      <c r="HYW45" s="10"/>
      <c r="HYX45" s="10"/>
      <c r="HYY45" s="10"/>
      <c r="HYZ45" s="10"/>
      <c r="HZA45" s="10"/>
      <c r="HZB45" s="10"/>
      <c r="HZC45" s="10"/>
      <c r="HZD45" s="10"/>
      <c r="HZE45" s="10"/>
      <c r="HZF45" s="10"/>
      <c r="HZG45" s="10"/>
      <c r="HZH45" s="10"/>
      <c r="HZI45" s="10"/>
      <c r="HZJ45" s="10"/>
      <c r="HZK45" s="10"/>
      <c r="HZL45" s="10"/>
      <c r="HZM45" s="10"/>
      <c r="HZN45" s="10"/>
      <c r="HZO45" s="10"/>
      <c r="HZP45" s="10"/>
      <c r="HZQ45" s="10"/>
      <c r="HZR45" s="10"/>
      <c r="HZS45" s="10"/>
      <c r="HZT45" s="10"/>
      <c r="HZU45" s="10"/>
      <c r="HZV45" s="10"/>
      <c r="HZW45" s="10"/>
      <c r="HZX45" s="10"/>
      <c r="HZY45" s="10"/>
      <c r="HZZ45" s="10"/>
      <c r="IAA45" s="10"/>
      <c r="IAB45" s="10"/>
      <c r="IAC45" s="10"/>
      <c r="IAD45" s="10"/>
      <c r="IAE45" s="10"/>
      <c r="IAF45" s="10"/>
      <c r="IAG45" s="10"/>
      <c r="IAH45" s="10"/>
      <c r="IAI45" s="10"/>
      <c r="IAJ45" s="10"/>
      <c r="IAK45" s="10"/>
      <c r="IAL45" s="10"/>
      <c r="IAM45" s="10"/>
      <c r="IAN45" s="10"/>
      <c r="IAO45" s="10"/>
      <c r="IAP45" s="10"/>
      <c r="IAQ45" s="10"/>
      <c r="IAR45" s="10"/>
      <c r="IAS45" s="10"/>
      <c r="IAT45" s="10"/>
      <c r="IAU45" s="10"/>
      <c r="IAV45" s="10"/>
      <c r="IAW45" s="10"/>
      <c r="IAX45" s="10"/>
      <c r="IAY45" s="10"/>
      <c r="IAZ45" s="10"/>
      <c r="IBA45" s="10"/>
      <c r="IBB45" s="10"/>
      <c r="IBC45" s="10"/>
      <c r="IBD45" s="10"/>
      <c r="IBE45" s="10"/>
      <c r="IBF45" s="10"/>
      <c r="IBG45" s="10"/>
      <c r="IBH45" s="10"/>
      <c r="IBI45" s="10"/>
      <c r="IBJ45" s="10"/>
      <c r="IBK45" s="10"/>
      <c r="IBL45" s="10"/>
      <c r="IBM45" s="10"/>
      <c r="IBN45" s="10"/>
      <c r="IBO45" s="10"/>
      <c r="IBP45" s="10"/>
      <c r="IBQ45" s="10"/>
      <c r="IBR45" s="10"/>
      <c r="IBS45" s="10"/>
      <c r="IBT45" s="10"/>
      <c r="IBU45" s="10"/>
      <c r="IBV45" s="10"/>
      <c r="IBW45" s="10"/>
      <c r="IBX45" s="10"/>
      <c r="IBY45" s="10"/>
      <c r="IBZ45" s="10"/>
      <c r="ICA45" s="10"/>
      <c r="ICB45" s="10"/>
      <c r="ICC45" s="10"/>
      <c r="ICD45" s="10"/>
      <c r="ICE45" s="10"/>
      <c r="ICF45" s="10"/>
      <c r="ICG45" s="10"/>
      <c r="ICH45" s="10"/>
      <c r="ICI45" s="10"/>
      <c r="ICJ45" s="10"/>
      <c r="ICK45" s="10"/>
      <c r="ICL45" s="10"/>
      <c r="ICM45" s="10"/>
      <c r="ICN45" s="10"/>
      <c r="ICO45" s="10"/>
      <c r="ICP45" s="10"/>
      <c r="ICQ45" s="10"/>
      <c r="ICR45" s="10"/>
      <c r="ICS45" s="10"/>
      <c r="ICT45" s="10"/>
      <c r="ICU45" s="10"/>
      <c r="ICV45" s="10"/>
      <c r="ICW45" s="10"/>
      <c r="ICX45" s="10"/>
      <c r="ICY45" s="10"/>
      <c r="ICZ45" s="10"/>
      <c r="IDA45" s="10"/>
      <c r="IDB45" s="10"/>
      <c r="IDC45" s="10"/>
      <c r="IDD45" s="10"/>
      <c r="IDE45" s="10"/>
      <c r="IDF45" s="10"/>
      <c r="IDG45" s="10"/>
      <c r="IDH45" s="10"/>
      <c r="IDI45" s="10"/>
      <c r="IDJ45" s="10"/>
      <c r="IDK45" s="10"/>
      <c r="IDL45" s="10"/>
      <c r="IDM45" s="10"/>
      <c r="IDN45" s="10"/>
      <c r="IDO45" s="10"/>
      <c r="IDP45" s="10"/>
      <c r="IDQ45" s="10"/>
      <c r="IDR45" s="10"/>
      <c r="IDS45" s="10"/>
      <c r="IDT45" s="10"/>
      <c r="IDU45" s="10"/>
      <c r="IDV45" s="10"/>
      <c r="IDW45" s="10"/>
      <c r="IDX45" s="10"/>
      <c r="IDY45" s="10"/>
      <c r="IDZ45" s="10"/>
      <c r="IEA45" s="10"/>
      <c r="IEB45" s="10"/>
      <c r="IEC45" s="10"/>
      <c r="IED45" s="10"/>
      <c r="IEE45" s="10"/>
      <c r="IEF45" s="10"/>
      <c r="IEG45" s="10"/>
      <c r="IEH45" s="10"/>
      <c r="IEI45" s="10"/>
      <c r="IEJ45" s="10"/>
      <c r="IEK45" s="10"/>
      <c r="IEL45" s="10"/>
      <c r="IEM45" s="10"/>
      <c r="IEN45" s="10"/>
      <c r="IEO45" s="10"/>
      <c r="IEP45" s="10"/>
      <c r="IEQ45" s="10"/>
      <c r="IER45" s="10"/>
      <c r="IES45" s="10"/>
      <c r="IET45" s="10"/>
      <c r="IEU45" s="10"/>
      <c r="IEV45" s="10"/>
      <c r="IEW45" s="10"/>
      <c r="IEX45" s="10"/>
      <c r="IEY45" s="10"/>
      <c r="IEZ45" s="10"/>
      <c r="IFA45" s="10"/>
      <c r="IFB45" s="10"/>
      <c r="IFC45" s="10"/>
      <c r="IFD45" s="10"/>
      <c r="IFE45" s="10"/>
      <c r="IFF45" s="10"/>
      <c r="IFG45" s="10"/>
      <c r="IFH45" s="10"/>
      <c r="IFI45" s="10"/>
      <c r="IFJ45" s="10"/>
      <c r="IFK45" s="10"/>
      <c r="IFL45" s="10"/>
      <c r="IFM45" s="10"/>
      <c r="IFN45" s="10"/>
      <c r="IFO45" s="10"/>
      <c r="IFP45" s="10"/>
      <c r="IFQ45" s="10"/>
      <c r="IFR45" s="10"/>
      <c r="IFS45" s="10"/>
      <c r="IFT45" s="10"/>
      <c r="IFU45" s="10"/>
      <c r="IFV45" s="10"/>
      <c r="IFW45" s="10"/>
      <c r="IFX45" s="10"/>
      <c r="IFY45" s="10"/>
      <c r="IFZ45" s="10"/>
      <c r="IGA45" s="10"/>
      <c r="IGB45" s="10"/>
      <c r="IGC45" s="10"/>
      <c r="IGD45" s="10"/>
      <c r="IGE45" s="10"/>
      <c r="IGF45" s="10"/>
      <c r="IGG45" s="10"/>
      <c r="IGH45" s="10"/>
      <c r="IGI45" s="10"/>
      <c r="IGJ45" s="10"/>
      <c r="IGK45" s="10"/>
      <c r="IGL45" s="10"/>
      <c r="IGM45" s="10"/>
      <c r="IGN45" s="10"/>
      <c r="IGO45" s="10"/>
      <c r="IGP45" s="10"/>
      <c r="IGQ45" s="10"/>
      <c r="IGR45" s="10"/>
      <c r="IGS45" s="10"/>
      <c r="IGT45" s="10"/>
      <c r="IGU45" s="10"/>
      <c r="IGV45" s="10"/>
      <c r="IGW45" s="10"/>
      <c r="IGX45" s="10"/>
      <c r="IGY45" s="10"/>
      <c r="IGZ45" s="10"/>
      <c r="IHA45" s="10"/>
      <c r="IHB45" s="10"/>
      <c r="IHC45" s="10"/>
      <c r="IHD45" s="10"/>
      <c r="IHE45" s="10"/>
      <c r="IHF45" s="10"/>
      <c r="IHG45" s="10"/>
      <c r="IHH45" s="10"/>
      <c r="IHI45" s="10"/>
      <c r="IHJ45" s="10"/>
      <c r="IHK45" s="10"/>
      <c r="IHL45" s="10"/>
      <c r="IHM45" s="10"/>
      <c r="IHN45" s="10"/>
      <c r="IHO45" s="10"/>
      <c r="IHP45" s="10"/>
      <c r="IHQ45" s="10"/>
      <c r="IHR45" s="10"/>
      <c r="IHS45" s="10"/>
      <c r="IHT45" s="10"/>
      <c r="IHU45" s="10"/>
      <c r="IHV45" s="10"/>
      <c r="IHW45" s="10"/>
      <c r="IHX45" s="10"/>
      <c r="IHY45" s="10"/>
      <c r="IHZ45" s="10"/>
      <c r="IIA45" s="10"/>
      <c r="IIB45" s="10"/>
      <c r="IIC45" s="10"/>
      <c r="IID45" s="10"/>
      <c r="IIE45" s="10"/>
      <c r="IIF45" s="10"/>
      <c r="IIG45" s="10"/>
      <c r="IIH45" s="10"/>
      <c r="III45" s="10"/>
      <c r="IIJ45" s="10"/>
      <c r="IIK45" s="10"/>
      <c r="IIL45" s="10"/>
      <c r="IIM45" s="10"/>
      <c r="IIN45" s="10"/>
      <c r="IIO45" s="10"/>
      <c r="IIP45" s="10"/>
      <c r="IIQ45" s="10"/>
      <c r="IIR45" s="10"/>
      <c r="IIS45" s="10"/>
      <c r="IIT45" s="10"/>
      <c r="IIU45" s="10"/>
      <c r="IIV45" s="10"/>
      <c r="IIW45" s="10"/>
      <c r="IIX45" s="10"/>
      <c r="IIY45" s="10"/>
      <c r="IIZ45" s="10"/>
      <c r="IJA45" s="10"/>
      <c r="IJB45" s="10"/>
      <c r="IJC45" s="10"/>
      <c r="IJD45" s="10"/>
      <c r="IJE45" s="10"/>
      <c r="IJF45" s="10"/>
      <c r="IJG45" s="10"/>
      <c r="IJH45" s="10"/>
      <c r="IJI45" s="10"/>
      <c r="IJJ45" s="10"/>
      <c r="IJK45" s="10"/>
      <c r="IJL45" s="10"/>
      <c r="IJM45" s="10"/>
      <c r="IJN45" s="10"/>
      <c r="IJO45" s="10"/>
      <c r="IJP45" s="10"/>
      <c r="IJQ45" s="10"/>
      <c r="IJR45" s="10"/>
      <c r="IJS45" s="10"/>
      <c r="IJT45" s="10"/>
      <c r="IJU45" s="10"/>
      <c r="IJV45" s="10"/>
      <c r="IJW45" s="10"/>
      <c r="IJX45" s="10"/>
      <c r="IJY45" s="10"/>
      <c r="IJZ45" s="10"/>
      <c r="IKA45" s="10"/>
      <c r="IKB45" s="10"/>
      <c r="IKC45" s="10"/>
      <c r="IKD45" s="10"/>
      <c r="IKE45" s="10"/>
      <c r="IKF45" s="10"/>
      <c r="IKG45" s="10"/>
      <c r="IKH45" s="10"/>
      <c r="IKI45" s="10"/>
      <c r="IKJ45" s="10"/>
      <c r="IKK45" s="10"/>
      <c r="IKL45" s="10"/>
      <c r="IKM45" s="10"/>
      <c r="IKN45" s="10"/>
      <c r="IKO45" s="10"/>
      <c r="IKP45" s="10"/>
      <c r="IKQ45" s="10"/>
      <c r="IKR45" s="10"/>
      <c r="IKS45" s="10"/>
      <c r="IKT45" s="10"/>
      <c r="IKU45" s="10"/>
      <c r="IKV45" s="10"/>
      <c r="IKW45" s="10"/>
      <c r="IKX45" s="10"/>
      <c r="IKY45" s="10"/>
      <c r="IKZ45" s="10"/>
      <c r="ILA45" s="10"/>
      <c r="ILB45" s="10"/>
      <c r="ILC45" s="10"/>
      <c r="ILD45" s="10"/>
      <c r="ILE45" s="10"/>
      <c r="ILF45" s="10"/>
      <c r="ILG45" s="10"/>
      <c r="ILH45" s="10"/>
      <c r="ILI45" s="10"/>
      <c r="ILJ45" s="10"/>
      <c r="ILK45" s="10"/>
      <c r="ILL45" s="10"/>
      <c r="ILM45" s="10"/>
      <c r="ILN45" s="10"/>
      <c r="ILO45" s="10"/>
      <c r="ILP45" s="10"/>
      <c r="ILQ45" s="10"/>
      <c r="ILR45" s="10"/>
      <c r="ILS45" s="10"/>
      <c r="ILT45" s="10"/>
      <c r="ILU45" s="10"/>
      <c r="ILV45" s="10"/>
      <c r="ILW45" s="10"/>
      <c r="ILX45" s="10"/>
      <c r="ILY45" s="10"/>
      <c r="ILZ45" s="10"/>
      <c r="IMA45" s="10"/>
      <c r="IMB45" s="10"/>
      <c r="IMC45" s="10"/>
      <c r="IMD45" s="10"/>
      <c r="IME45" s="10"/>
      <c r="IMF45" s="10"/>
      <c r="IMG45" s="10"/>
      <c r="IMH45" s="10"/>
      <c r="IMI45" s="10"/>
      <c r="IMJ45" s="10"/>
      <c r="IMK45" s="10"/>
      <c r="IML45" s="10"/>
      <c r="IMM45" s="10"/>
      <c r="IMN45" s="10"/>
      <c r="IMO45" s="10"/>
      <c r="IMP45" s="10"/>
      <c r="IMQ45" s="10"/>
      <c r="IMR45" s="10"/>
      <c r="IMS45" s="10"/>
      <c r="IMT45" s="10"/>
      <c r="IMU45" s="10"/>
      <c r="IMV45" s="10"/>
      <c r="IMW45" s="10"/>
      <c r="IMX45" s="10"/>
      <c r="IMY45" s="10"/>
      <c r="IMZ45" s="10"/>
      <c r="INA45" s="10"/>
      <c r="INB45" s="10"/>
      <c r="INC45" s="10"/>
      <c r="IND45" s="10"/>
      <c r="INE45" s="10"/>
      <c r="INF45" s="10"/>
      <c r="ING45" s="10"/>
      <c r="INH45" s="10"/>
      <c r="INI45" s="10"/>
      <c r="INJ45" s="10"/>
      <c r="INK45" s="10"/>
      <c r="INL45" s="10"/>
      <c r="INM45" s="10"/>
      <c r="INN45" s="10"/>
      <c r="INO45" s="10"/>
      <c r="INP45" s="10"/>
      <c r="INQ45" s="10"/>
      <c r="INR45" s="10"/>
      <c r="INS45" s="10"/>
      <c r="INT45" s="10"/>
      <c r="INU45" s="10"/>
      <c r="INV45" s="10"/>
      <c r="INW45" s="10"/>
      <c r="INX45" s="10"/>
      <c r="INY45" s="10"/>
      <c r="INZ45" s="10"/>
      <c r="IOA45" s="10"/>
      <c r="IOB45" s="10"/>
      <c r="IOC45" s="10"/>
      <c r="IOD45" s="10"/>
      <c r="IOE45" s="10"/>
      <c r="IOF45" s="10"/>
      <c r="IOG45" s="10"/>
      <c r="IOH45" s="10"/>
      <c r="IOI45" s="10"/>
      <c r="IOJ45" s="10"/>
      <c r="IOK45" s="10"/>
      <c r="IOL45" s="10"/>
      <c r="IOM45" s="10"/>
      <c r="ION45" s="10"/>
      <c r="IOO45" s="10"/>
      <c r="IOP45" s="10"/>
      <c r="IOQ45" s="10"/>
      <c r="IOR45" s="10"/>
      <c r="IOS45" s="10"/>
      <c r="IOT45" s="10"/>
      <c r="IOU45" s="10"/>
      <c r="IOV45" s="10"/>
      <c r="IOW45" s="10"/>
      <c r="IOX45" s="10"/>
      <c r="IOY45" s="10"/>
      <c r="IOZ45" s="10"/>
      <c r="IPA45" s="10"/>
      <c r="IPB45" s="10"/>
      <c r="IPC45" s="10"/>
      <c r="IPD45" s="10"/>
      <c r="IPE45" s="10"/>
      <c r="IPF45" s="10"/>
      <c r="IPG45" s="10"/>
      <c r="IPH45" s="10"/>
      <c r="IPI45" s="10"/>
      <c r="IPJ45" s="10"/>
      <c r="IPK45" s="10"/>
      <c r="IPL45" s="10"/>
      <c r="IPM45" s="10"/>
      <c r="IPN45" s="10"/>
      <c r="IPO45" s="10"/>
      <c r="IPP45" s="10"/>
      <c r="IPQ45" s="10"/>
      <c r="IPR45" s="10"/>
      <c r="IPS45" s="10"/>
      <c r="IPT45" s="10"/>
      <c r="IPU45" s="10"/>
      <c r="IPV45" s="10"/>
      <c r="IPW45" s="10"/>
      <c r="IPX45" s="10"/>
      <c r="IPY45" s="10"/>
      <c r="IPZ45" s="10"/>
      <c r="IQA45" s="10"/>
      <c r="IQB45" s="10"/>
      <c r="IQC45" s="10"/>
      <c r="IQD45" s="10"/>
      <c r="IQE45" s="10"/>
      <c r="IQF45" s="10"/>
      <c r="IQG45" s="10"/>
      <c r="IQH45" s="10"/>
      <c r="IQI45" s="10"/>
      <c r="IQJ45" s="10"/>
      <c r="IQK45" s="10"/>
      <c r="IQL45" s="10"/>
      <c r="IQM45" s="10"/>
      <c r="IQN45" s="10"/>
      <c r="IQO45" s="10"/>
      <c r="IQP45" s="10"/>
      <c r="IQQ45" s="10"/>
      <c r="IQR45" s="10"/>
      <c r="IQS45" s="10"/>
      <c r="IQT45" s="10"/>
      <c r="IQU45" s="10"/>
      <c r="IQV45" s="10"/>
      <c r="IQW45" s="10"/>
      <c r="IQX45" s="10"/>
      <c r="IQY45" s="10"/>
      <c r="IQZ45" s="10"/>
      <c r="IRA45" s="10"/>
      <c r="IRB45" s="10"/>
      <c r="IRC45" s="10"/>
      <c r="IRD45" s="10"/>
      <c r="IRE45" s="10"/>
      <c r="IRF45" s="10"/>
      <c r="IRG45" s="10"/>
      <c r="IRH45" s="10"/>
      <c r="IRI45" s="10"/>
      <c r="IRJ45" s="10"/>
      <c r="IRK45" s="10"/>
      <c r="IRL45" s="10"/>
      <c r="IRM45" s="10"/>
      <c r="IRN45" s="10"/>
      <c r="IRO45" s="10"/>
      <c r="IRP45" s="10"/>
      <c r="IRQ45" s="10"/>
      <c r="IRR45" s="10"/>
      <c r="IRS45" s="10"/>
      <c r="IRT45" s="10"/>
      <c r="IRU45" s="10"/>
      <c r="IRV45" s="10"/>
      <c r="IRW45" s="10"/>
      <c r="IRX45" s="10"/>
      <c r="IRY45" s="10"/>
      <c r="IRZ45" s="10"/>
      <c r="ISA45" s="10"/>
      <c r="ISB45" s="10"/>
      <c r="ISC45" s="10"/>
      <c r="ISD45" s="10"/>
      <c r="ISE45" s="10"/>
      <c r="ISF45" s="10"/>
      <c r="ISG45" s="10"/>
      <c r="ISH45" s="10"/>
      <c r="ISI45" s="10"/>
      <c r="ISJ45" s="10"/>
      <c r="ISK45" s="10"/>
      <c r="ISL45" s="10"/>
      <c r="ISM45" s="10"/>
      <c r="ISN45" s="10"/>
      <c r="ISO45" s="10"/>
      <c r="ISP45" s="10"/>
      <c r="ISQ45" s="10"/>
      <c r="ISR45" s="10"/>
      <c r="ISS45" s="10"/>
      <c r="IST45" s="10"/>
      <c r="ISU45" s="10"/>
      <c r="ISV45" s="10"/>
      <c r="ISW45" s="10"/>
      <c r="ISX45" s="10"/>
      <c r="ISY45" s="10"/>
      <c r="ISZ45" s="10"/>
      <c r="ITA45" s="10"/>
      <c r="ITB45" s="10"/>
      <c r="ITC45" s="10"/>
      <c r="ITD45" s="10"/>
      <c r="ITE45" s="10"/>
      <c r="ITF45" s="10"/>
      <c r="ITG45" s="10"/>
      <c r="ITH45" s="10"/>
      <c r="ITI45" s="10"/>
      <c r="ITJ45" s="10"/>
      <c r="ITK45" s="10"/>
      <c r="ITL45" s="10"/>
      <c r="ITM45" s="10"/>
      <c r="ITN45" s="10"/>
      <c r="ITO45" s="10"/>
      <c r="ITP45" s="10"/>
      <c r="ITQ45" s="10"/>
      <c r="ITR45" s="10"/>
      <c r="ITS45" s="10"/>
      <c r="ITT45" s="10"/>
      <c r="ITU45" s="10"/>
      <c r="ITV45" s="10"/>
      <c r="ITW45" s="10"/>
      <c r="ITX45" s="10"/>
      <c r="ITY45" s="10"/>
      <c r="ITZ45" s="10"/>
      <c r="IUA45" s="10"/>
      <c r="IUB45" s="10"/>
      <c r="IUC45" s="10"/>
      <c r="IUD45" s="10"/>
      <c r="IUE45" s="10"/>
      <c r="IUF45" s="10"/>
      <c r="IUG45" s="10"/>
      <c r="IUH45" s="10"/>
      <c r="IUI45" s="10"/>
      <c r="IUJ45" s="10"/>
      <c r="IUK45" s="10"/>
      <c r="IUL45" s="10"/>
      <c r="IUM45" s="10"/>
      <c r="IUN45" s="10"/>
      <c r="IUO45" s="10"/>
      <c r="IUP45" s="10"/>
      <c r="IUQ45" s="10"/>
      <c r="IUR45" s="10"/>
      <c r="IUS45" s="10"/>
      <c r="IUT45" s="10"/>
      <c r="IUU45" s="10"/>
      <c r="IUV45" s="10"/>
      <c r="IUW45" s="10"/>
      <c r="IUX45" s="10"/>
      <c r="IUY45" s="10"/>
      <c r="IUZ45" s="10"/>
      <c r="IVA45" s="10"/>
      <c r="IVB45" s="10"/>
      <c r="IVC45" s="10"/>
      <c r="IVD45" s="10"/>
      <c r="IVE45" s="10"/>
      <c r="IVF45" s="10"/>
      <c r="IVG45" s="10"/>
      <c r="IVH45" s="10"/>
      <c r="IVI45" s="10"/>
      <c r="IVJ45" s="10"/>
      <c r="IVK45" s="10"/>
      <c r="IVL45" s="10"/>
      <c r="IVM45" s="10"/>
      <c r="IVN45" s="10"/>
      <c r="IVO45" s="10"/>
      <c r="IVP45" s="10"/>
      <c r="IVQ45" s="10"/>
      <c r="IVR45" s="10"/>
      <c r="IVS45" s="10"/>
      <c r="IVT45" s="10"/>
      <c r="IVU45" s="10"/>
      <c r="IVV45" s="10"/>
      <c r="IVW45" s="10"/>
      <c r="IVX45" s="10"/>
      <c r="IVY45" s="10"/>
      <c r="IVZ45" s="10"/>
      <c r="IWA45" s="10"/>
      <c r="IWB45" s="10"/>
      <c r="IWC45" s="10"/>
      <c r="IWD45" s="10"/>
      <c r="IWE45" s="10"/>
      <c r="IWF45" s="10"/>
      <c r="IWG45" s="10"/>
      <c r="IWH45" s="10"/>
      <c r="IWI45" s="10"/>
      <c r="IWJ45" s="10"/>
      <c r="IWK45" s="10"/>
      <c r="IWL45" s="10"/>
      <c r="IWM45" s="10"/>
      <c r="IWN45" s="10"/>
      <c r="IWO45" s="10"/>
      <c r="IWP45" s="10"/>
      <c r="IWQ45" s="10"/>
      <c r="IWR45" s="10"/>
      <c r="IWS45" s="10"/>
      <c r="IWT45" s="10"/>
      <c r="IWU45" s="10"/>
      <c r="IWV45" s="10"/>
      <c r="IWW45" s="10"/>
      <c r="IWX45" s="10"/>
      <c r="IWY45" s="10"/>
      <c r="IWZ45" s="10"/>
      <c r="IXA45" s="10"/>
      <c r="IXB45" s="10"/>
      <c r="IXC45" s="10"/>
      <c r="IXD45" s="10"/>
      <c r="IXE45" s="10"/>
      <c r="IXF45" s="10"/>
      <c r="IXG45" s="10"/>
      <c r="IXH45" s="10"/>
      <c r="IXI45" s="10"/>
      <c r="IXJ45" s="10"/>
      <c r="IXK45" s="10"/>
      <c r="IXL45" s="10"/>
      <c r="IXM45" s="10"/>
      <c r="IXN45" s="10"/>
      <c r="IXO45" s="10"/>
      <c r="IXP45" s="10"/>
      <c r="IXQ45" s="10"/>
      <c r="IXR45" s="10"/>
      <c r="IXS45" s="10"/>
      <c r="IXT45" s="10"/>
      <c r="IXU45" s="10"/>
      <c r="IXV45" s="10"/>
      <c r="IXW45" s="10"/>
      <c r="IXX45" s="10"/>
      <c r="IXY45" s="10"/>
      <c r="IXZ45" s="10"/>
      <c r="IYA45" s="10"/>
      <c r="IYB45" s="10"/>
      <c r="IYC45" s="10"/>
      <c r="IYD45" s="10"/>
      <c r="IYE45" s="10"/>
      <c r="IYF45" s="10"/>
      <c r="IYG45" s="10"/>
      <c r="IYH45" s="10"/>
      <c r="IYI45" s="10"/>
      <c r="IYJ45" s="10"/>
      <c r="IYK45" s="10"/>
      <c r="IYL45" s="10"/>
      <c r="IYM45" s="10"/>
      <c r="IYN45" s="10"/>
      <c r="IYO45" s="10"/>
      <c r="IYP45" s="10"/>
      <c r="IYQ45" s="10"/>
      <c r="IYR45" s="10"/>
      <c r="IYS45" s="10"/>
      <c r="IYT45" s="10"/>
      <c r="IYU45" s="10"/>
      <c r="IYV45" s="10"/>
      <c r="IYW45" s="10"/>
      <c r="IYX45" s="10"/>
      <c r="IYY45" s="10"/>
      <c r="IYZ45" s="10"/>
      <c r="IZA45" s="10"/>
      <c r="IZB45" s="10"/>
      <c r="IZC45" s="10"/>
      <c r="IZD45" s="10"/>
      <c r="IZE45" s="10"/>
      <c r="IZF45" s="10"/>
      <c r="IZG45" s="10"/>
      <c r="IZH45" s="10"/>
      <c r="IZI45" s="10"/>
      <c r="IZJ45" s="10"/>
      <c r="IZK45" s="10"/>
      <c r="IZL45" s="10"/>
      <c r="IZM45" s="10"/>
      <c r="IZN45" s="10"/>
      <c r="IZO45" s="10"/>
      <c r="IZP45" s="10"/>
      <c r="IZQ45" s="10"/>
      <c r="IZR45" s="10"/>
      <c r="IZS45" s="10"/>
      <c r="IZT45" s="10"/>
      <c r="IZU45" s="10"/>
      <c r="IZV45" s="10"/>
      <c r="IZW45" s="10"/>
      <c r="IZX45" s="10"/>
      <c r="IZY45" s="10"/>
      <c r="IZZ45" s="10"/>
      <c r="JAA45" s="10"/>
      <c r="JAB45" s="10"/>
      <c r="JAC45" s="10"/>
      <c r="JAD45" s="10"/>
      <c r="JAE45" s="10"/>
      <c r="JAF45" s="10"/>
      <c r="JAG45" s="10"/>
      <c r="JAH45" s="10"/>
      <c r="JAI45" s="10"/>
      <c r="JAJ45" s="10"/>
      <c r="JAK45" s="10"/>
      <c r="JAL45" s="10"/>
      <c r="JAM45" s="10"/>
      <c r="JAN45" s="10"/>
      <c r="JAO45" s="10"/>
      <c r="JAP45" s="10"/>
      <c r="JAQ45" s="10"/>
      <c r="JAR45" s="10"/>
      <c r="JAS45" s="10"/>
      <c r="JAT45" s="10"/>
      <c r="JAU45" s="10"/>
      <c r="JAV45" s="10"/>
      <c r="JAW45" s="10"/>
      <c r="JAX45" s="10"/>
      <c r="JAY45" s="10"/>
      <c r="JAZ45" s="10"/>
      <c r="JBA45" s="10"/>
      <c r="JBB45" s="10"/>
      <c r="JBC45" s="10"/>
      <c r="JBD45" s="10"/>
      <c r="JBE45" s="10"/>
      <c r="JBF45" s="10"/>
      <c r="JBG45" s="10"/>
      <c r="JBH45" s="10"/>
      <c r="JBI45" s="10"/>
      <c r="JBJ45" s="10"/>
      <c r="JBK45" s="10"/>
      <c r="JBL45" s="10"/>
      <c r="JBM45" s="10"/>
      <c r="JBN45" s="10"/>
      <c r="JBO45" s="10"/>
      <c r="JBP45" s="10"/>
      <c r="JBQ45" s="10"/>
      <c r="JBR45" s="10"/>
      <c r="JBS45" s="10"/>
      <c r="JBT45" s="10"/>
      <c r="JBU45" s="10"/>
      <c r="JBV45" s="10"/>
      <c r="JBW45" s="10"/>
      <c r="JBX45" s="10"/>
      <c r="JBY45" s="10"/>
      <c r="JBZ45" s="10"/>
      <c r="JCA45" s="10"/>
      <c r="JCB45" s="10"/>
      <c r="JCC45" s="10"/>
      <c r="JCD45" s="10"/>
      <c r="JCE45" s="10"/>
      <c r="JCF45" s="10"/>
      <c r="JCG45" s="10"/>
      <c r="JCH45" s="10"/>
      <c r="JCI45" s="10"/>
      <c r="JCJ45" s="10"/>
      <c r="JCK45" s="10"/>
      <c r="JCL45" s="10"/>
      <c r="JCM45" s="10"/>
      <c r="JCN45" s="10"/>
      <c r="JCO45" s="10"/>
      <c r="JCP45" s="10"/>
      <c r="JCQ45" s="10"/>
      <c r="JCR45" s="10"/>
      <c r="JCS45" s="10"/>
      <c r="JCT45" s="10"/>
      <c r="JCU45" s="10"/>
      <c r="JCV45" s="10"/>
      <c r="JCW45" s="10"/>
      <c r="JCX45" s="10"/>
      <c r="JCY45" s="10"/>
      <c r="JCZ45" s="10"/>
      <c r="JDA45" s="10"/>
      <c r="JDB45" s="10"/>
      <c r="JDC45" s="10"/>
      <c r="JDD45" s="10"/>
      <c r="JDE45" s="10"/>
      <c r="JDF45" s="10"/>
      <c r="JDG45" s="10"/>
      <c r="JDH45" s="10"/>
      <c r="JDI45" s="10"/>
      <c r="JDJ45" s="10"/>
      <c r="JDK45" s="10"/>
      <c r="JDL45" s="10"/>
      <c r="JDM45" s="10"/>
      <c r="JDN45" s="10"/>
      <c r="JDO45" s="10"/>
      <c r="JDP45" s="10"/>
      <c r="JDQ45" s="10"/>
      <c r="JDR45" s="10"/>
      <c r="JDS45" s="10"/>
      <c r="JDT45" s="10"/>
      <c r="JDU45" s="10"/>
      <c r="JDV45" s="10"/>
      <c r="JDW45" s="10"/>
      <c r="JDX45" s="10"/>
      <c r="JDY45" s="10"/>
      <c r="JDZ45" s="10"/>
      <c r="JEA45" s="10"/>
      <c r="JEB45" s="10"/>
      <c r="JEC45" s="10"/>
      <c r="JED45" s="10"/>
      <c r="JEE45" s="10"/>
      <c r="JEF45" s="10"/>
      <c r="JEG45" s="10"/>
      <c r="JEH45" s="10"/>
      <c r="JEI45" s="10"/>
      <c r="JEJ45" s="10"/>
      <c r="JEK45" s="10"/>
      <c r="JEL45" s="10"/>
      <c r="JEM45" s="10"/>
      <c r="JEN45" s="10"/>
      <c r="JEO45" s="10"/>
      <c r="JEP45" s="10"/>
      <c r="JEQ45" s="10"/>
      <c r="JER45" s="10"/>
      <c r="JES45" s="10"/>
      <c r="JET45" s="10"/>
      <c r="JEU45" s="10"/>
      <c r="JEV45" s="10"/>
      <c r="JEW45" s="10"/>
      <c r="JEX45" s="10"/>
      <c r="JEY45" s="10"/>
      <c r="JEZ45" s="10"/>
      <c r="JFA45" s="10"/>
      <c r="JFB45" s="10"/>
      <c r="JFC45" s="10"/>
      <c r="JFD45" s="10"/>
      <c r="JFE45" s="10"/>
      <c r="JFF45" s="10"/>
      <c r="JFG45" s="10"/>
      <c r="JFH45" s="10"/>
      <c r="JFI45" s="10"/>
      <c r="JFJ45" s="10"/>
      <c r="JFK45" s="10"/>
      <c r="JFL45" s="10"/>
      <c r="JFM45" s="10"/>
      <c r="JFN45" s="10"/>
      <c r="JFO45" s="10"/>
      <c r="JFP45" s="10"/>
      <c r="JFQ45" s="10"/>
      <c r="JFR45" s="10"/>
      <c r="JFS45" s="10"/>
      <c r="JFT45" s="10"/>
      <c r="JFU45" s="10"/>
      <c r="JFV45" s="10"/>
      <c r="JFW45" s="10"/>
      <c r="JFX45" s="10"/>
      <c r="JFY45" s="10"/>
      <c r="JFZ45" s="10"/>
      <c r="JGA45" s="10"/>
      <c r="JGB45" s="10"/>
      <c r="JGC45" s="10"/>
      <c r="JGD45" s="10"/>
      <c r="JGE45" s="10"/>
      <c r="JGF45" s="10"/>
      <c r="JGG45" s="10"/>
      <c r="JGH45" s="10"/>
      <c r="JGI45" s="10"/>
      <c r="JGJ45" s="10"/>
      <c r="JGK45" s="10"/>
      <c r="JGL45" s="10"/>
      <c r="JGM45" s="10"/>
      <c r="JGN45" s="10"/>
      <c r="JGO45" s="10"/>
      <c r="JGP45" s="10"/>
      <c r="JGQ45" s="10"/>
      <c r="JGR45" s="10"/>
      <c r="JGS45" s="10"/>
      <c r="JGT45" s="10"/>
      <c r="JGU45" s="10"/>
      <c r="JGV45" s="10"/>
      <c r="JGW45" s="10"/>
      <c r="JGX45" s="10"/>
      <c r="JGY45" s="10"/>
      <c r="JGZ45" s="10"/>
      <c r="JHA45" s="10"/>
      <c r="JHB45" s="10"/>
      <c r="JHC45" s="10"/>
      <c r="JHD45" s="10"/>
      <c r="JHE45" s="10"/>
      <c r="JHF45" s="10"/>
      <c r="JHG45" s="10"/>
      <c r="JHH45" s="10"/>
      <c r="JHI45" s="10"/>
      <c r="JHJ45" s="10"/>
      <c r="JHK45" s="10"/>
      <c r="JHL45" s="10"/>
      <c r="JHM45" s="10"/>
      <c r="JHN45" s="10"/>
      <c r="JHO45" s="10"/>
      <c r="JHP45" s="10"/>
      <c r="JHQ45" s="10"/>
      <c r="JHR45" s="10"/>
      <c r="JHS45" s="10"/>
      <c r="JHT45" s="10"/>
      <c r="JHU45" s="10"/>
      <c r="JHV45" s="10"/>
      <c r="JHW45" s="10"/>
      <c r="JHX45" s="10"/>
      <c r="JHY45" s="10"/>
      <c r="JHZ45" s="10"/>
      <c r="JIA45" s="10"/>
      <c r="JIB45" s="10"/>
      <c r="JIC45" s="10"/>
      <c r="JID45" s="10"/>
      <c r="JIE45" s="10"/>
      <c r="JIF45" s="10"/>
      <c r="JIG45" s="10"/>
      <c r="JIH45" s="10"/>
      <c r="JII45" s="10"/>
      <c r="JIJ45" s="10"/>
      <c r="JIK45" s="10"/>
      <c r="JIL45" s="10"/>
      <c r="JIM45" s="10"/>
      <c r="JIN45" s="10"/>
      <c r="JIO45" s="10"/>
      <c r="JIP45" s="10"/>
      <c r="JIQ45" s="10"/>
      <c r="JIR45" s="10"/>
      <c r="JIS45" s="10"/>
      <c r="JIT45" s="10"/>
      <c r="JIU45" s="10"/>
      <c r="JIV45" s="10"/>
      <c r="JIW45" s="10"/>
      <c r="JIX45" s="10"/>
      <c r="JIY45" s="10"/>
      <c r="JIZ45" s="10"/>
      <c r="JJA45" s="10"/>
      <c r="JJB45" s="10"/>
      <c r="JJC45" s="10"/>
      <c r="JJD45" s="10"/>
      <c r="JJE45" s="10"/>
      <c r="JJF45" s="10"/>
      <c r="JJG45" s="10"/>
      <c r="JJH45" s="10"/>
      <c r="JJI45" s="10"/>
      <c r="JJJ45" s="10"/>
      <c r="JJK45" s="10"/>
      <c r="JJL45" s="10"/>
      <c r="JJM45" s="10"/>
      <c r="JJN45" s="10"/>
      <c r="JJO45" s="10"/>
      <c r="JJP45" s="10"/>
      <c r="JJQ45" s="10"/>
      <c r="JJR45" s="10"/>
      <c r="JJS45" s="10"/>
      <c r="JJT45" s="10"/>
      <c r="JJU45" s="10"/>
      <c r="JJV45" s="10"/>
      <c r="JJW45" s="10"/>
      <c r="JJX45" s="10"/>
      <c r="JJY45" s="10"/>
      <c r="JJZ45" s="10"/>
      <c r="JKA45" s="10"/>
      <c r="JKB45" s="10"/>
      <c r="JKC45" s="10"/>
      <c r="JKD45" s="10"/>
      <c r="JKE45" s="10"/>
      <c r="JKF45" s="10"/>
      <c r="JKG45" s="10"/>
      <c r="JKH45" s="10"/>
      <c r="JKI45" s="10"/>
      <c r="JKJ45" s="10"/>
      <c r="JKK45" s="10"/>
      <c r="JKL45" s="10"/>
      <c r="JKM45" s="10"/>
      <c r="JKN45" s="10"/>
      <c r="JKO45" s="10"/>
      <c r="JKP45" s="10"/>
      <c r="JKQ45" s="10"/>
      <c r="JKR45" s="10"/>
      <c r="JKS45" s="10"/>
      <c r="JKT45" s="10"/>
      <c r="JKU45" s="10"/>
      <c r="JKV45" s="10"/>
      <c r="JKW45" s="10"/>
      <c r="JKX45" s="10"/>
      <c r="JKY45" s="10"/>
      <c r="JKZ45" s="10"/>
      <c r="JLA45" s="10"/>
      <c r="JLB45" s="10"/>
      <c r="JLC45" s="10"/>
      <c r="JLD45" s="10"/>
      <c r="JLE45" s="10"/>
      <c r="JLF45" s="10"/>
      <c r="JLG45" s="10"/>
      <c r="JLH45" s="10"/>
      <c r="JLI45" s="10"/>
      <c r="JLJ45" s="10"/>
      <c r="JLK45" s="10"/>
      <c r="JLL45" s="10"/>
      <c r="JLM45" s="10"/>
      <c r="JLN45" s="10"/>
      <c r="JLO45" s="10"/>
      <c r="JLP45" s="10"/>
      <c r="JLQ45" s="10"/>
      <c r="JLR45" s="10"/>
      <c r="JLS45" s="10"/>
      <c r="JLT45" s="10"/>
      <c r="JLU45" s="10"/>
      <c r="JLV45" s="10"/>
      <c r="JLW45" s="10"/>
      <c r="JLX45" s="10"/>
      <c r="JLY45" s="10"/>
      <c r="JLZ45" s="10"/>
      <c r="JMA45" s="10"/>
      <c r="JMB45" s="10"/>
      <c r="JMC45" s="10"/>
      <c r="JMD45" s="10"/>
      <c r="JME45" s="10"/>
      <c r="JMF45" s="10"/>
      <c r="JMG45" s="10"/>
      <c r="JMH45" s="10"/>
      <c r="JMI45" s="10"/>
      <c r="JMJ45" s="10"/>
      <c r="JMK45" s="10"/>
      <c r="JML45" s="10"/>
      <c r="JMM45" s="10"/>
      <c r="JMN45" s="10"/>
      <c r="JMO45" s="10"/>
      <c r="JMP45" s="10"/>
      <c r="JMQ45" s="10"/>
      <c r="JMR45" s="10"/>
      <c r="JMS45" s="10"/>
      <c r="JMT45" s="10"/>
      <c r="JMU45" s="10"/>
      <c r="JMV45" s="10"/>
      <c r="JMW45" s="10"/>
      <c r="JMX45" s="10"/>
      <c r="JMY45" s="10"/>
      <c r="JMZ45" s="10"/>
      <c r="JNA45" s="10"/>
      <c r="JNB45" s="10"/>
      <c r="JNC45" s="10"/>
      <c r="JND45" s="10"/>
      <c r="JNE45" s="10"/>
      <c r="JNF45" s="10"/>
      <c r="JNG45" s="10"/>
      <c r="JNH45" s="10"/>
      <c r="JNI45" s="10"/>
      <c r="JNJ45" s="10"/>
      <c r="JNK45" s="10"/>
      <c r="JNL45" s="10"/>
      <c r="JNM45" s="10"/>
      <c r="JNN45" s="10"/>
      <c r="JNO45" s="10"/>
      <c r="JNP45" s="10"/>
      <c r="JNQ45" s="10"/>
      <c r="JNR45" s="10"/>
      <c r="JNS45" s="10"/>
      <c r="JNT45" s="10"/>
      <c r="JNU45" s="10"/>
      <c r="JNV45" s="10"/>
      <c r="JNW45" s="10"/>
      <c r="JNX45" s="10"/>
      <c r="JNY45" s="10"/>
      <c r="JNZ45" s="10"/>
      <c r="JOA45" s="10"/>
      <c r="JOB45" s="10"/>
      <c r="JOC45" s="10"/>
      <c r="JOD45" s="10"/>
      <c r="JOE45" s="10"/>
      <c r="JOF45" s="10"/>
      <c r="JOG45" s="10"/>
      <c r="JOH45" s="10"/>
      <c r="JOI45" s="10"/>
      <c r="JOJ45" s="10"/>
      <c r="JOK45" s="10"/>
      <c r="JOL45" s="10"/>
      <c r="JOM45" s="10"/>
      <c r="JON45" s="10"/>
      <c r="JOO45" s="10"/>
      <c r="JOP45" s="10"/>
      <c r="JOQ45" s="10"/>
      <c r="JOR45" s="10"/>
      <c r="JOS45" s="10"/>
      <c r="JOT45" s="10"/>
      <c r="JOU45" s="10"/>
      <c r="JOV45" s="10"/>
      <c r="JOW45" s="10"/>
      <c r="JOX45" s="10"/>
      <c r="JOY45" s="10"/>
      <c r="JOZ45" s="10"/>
      <c r="JPA45" s="10"/>
      <c r="JPB45" s="10"/>
      <c r="JPC45" s="10"/>
      <c r="JPD45" s="10"/>
      <c r="JPE45" s="10"/>
      <c r="JPF45" s="10"/>
      <c r="JPG45" s="10"/>
      <c r="JPH45" s="10"/>
      <c r="JPI45" s="10"/>
      <c r="JPJ45" s="10"/>
      <c r="JPK45" s="10"/>
      <c r="JPL45" s="10"/>
      <c r="JPM45" s="10"/>
      <c r="JPN45" s="10"/>
      <c r="JPO45" s="10"/>
      <c r="JPP45" s="10"/>
      <c r="JPQ45" s="10"/>
      <c r="JPR45" s="10"/>
      <c r="JPS45" s="10"/>
      <c r="JPT45" s="10"/>
      <c r="JPU45" s="10"/>
      <c r="JPV45" s="10"/>
      <c r="JPW45" s="10"/>
      <c r="JPX45" s="10"/>
      <c r="JPY45" s="10"/>
      <c r="JPZ45" s="10"/>
      <c r="JQA45" s="10"/>
      <c r="JQB45" s="10"/>
      <c r="JQC45" s="10"/>
      <c r="JQD45" s="10"/>
      <c r="JQE45" s="10"/>
      <c r="JQF45" s="10"/>
      <c r="JQG45" s="10"/>
      <c r="JQH45" s="10"/>
      <c r="JQI45" s="10"/>
      <c r="JQJ45" s="10"/>
      <c r="JQK45" s="10"/>
      <c r="JQL45" s="10"/>
      <c r="JQM45" s="10"/>
      <c r="JQN45" s="10"/>
      <c r="JQO45" s="10"/>
      <c r="JQP45" s="10"/>
      <c r="JQQ45" s="10"/>
      <c r="JQR45" s="10"/>
      <c r="JQS45" s="10"/>
      <c r="JQT45" s="10"/>
      <c r="JQU45" s="10"/>
      <c r="JQV45" s="10"/>
      <c r="JQW45" s="10"/>
      <c r="JQX45" s="10"/>
      <c r="JQY45" s="10"/>
      <c r="JQZ45" s="10"/>
      <c r="JRA45" s="10"/>
      <c r="JRB45" s="10"/>
      <c r="JRC45" s="10"/>
      <c r="JRD45" s="10"/>
      <c r="JRE45" s="10"/>
      <c r="JRF45" s="10"/>
      <c r="JRG45" s="10"/>
      <c r="JRH45" s="10"/>
      <c r="JRI45" s="10"/>
      <c r="JRJ45" s="10"/>
      <c r="JRK45" s="10"/>
      <c r="JRL45" s="10"/>
      <c r="JRM45" s="10"/>
      <c r="JRN45" s="10"/>
      <c r="JRO45" s="10"/>
      <c r="JRP45" s="10"/>
      <c r="JRQ45" s="10"/>
      <c r="JRR45" s="10"/>
      <c r="JRS45" s="10"/>
      <c r="JRT45" s="10"/>
      <c r="JRU45" s="10"/>
      <c r="JRV45" s="10"/>
      <c r="JRW45" s="10"/>
      <c r="JRX45" s="10"/>
      <c r="JRY45" s="10"/>
      <c r="JRZ45" s="10"/>
      <c r="JSA45" s="10"/>
      <c r="JSB45" s="10"/>
      <c r="JSC45" s="10"/>
      <c r="JSD45" s="10"/>
      <c r="JSE45" s="10"/>
      <c r="JSF45" s="10"/>
      <c r="JSG45" s="10"/>
      <c r="JSH45" s="10"/>
      <c r="JSI45" s="10"/>
      <c r="JSJ45" s="10"/>
      <c r="JSK45" s="10"/>
      <c r="JSL45" s="10"/>
      <c r="JSM45" s="10"/>
      <c r="JSN45" s="10"/>
      <c r="JSO45" s="10"/>
      <c r="JSP45" s="10"/>
      <c r="JSQ45" s="10"/>
      <c r="JSR45" s="10"/>
      <c r="JSS45" s="10"/>
      <c r="JST45" s="10"/>
      <c r="JSU45" s="10"/>
      <c r="JSV45" s="10"/>
      <c r="JSW45" s="10"/>
      <c r="JSX45" s="10"/>
      <c r="JSY45" s="10"/>
      <c r="JSZ45" s="10"/>
      <c r="JTA45" s="10"/>
      <c r="JTB45" s="10"/>
      <c r="JTC45" s="10"/>
      <c r="JTD45" s="10"/>
      <c r="JTE45" s="10"/>
      <c r="JTF45" s="10"/>
      <c r="JTG45" s="10"/>
      <c r="JTH45" s="10"/>
      <c r="JTI45" s="10"/>
      <c r="JTJ45" s="10"/>
      <c r="JTK45" s="10"/>
      <c r="JTL45" s="10"/>
      <c r="JTM45" s="10"/>
      <c r="JTN45" s="10"/>
      <c r="JTO45" s="10"/>
      <c r="JTP45" s="10"/>
      <c r="JTQ45" s="10"/>
      <c r="JTR45" s="10"/>
      <c r="JTS45" s="10"/>
      <c r="JTT45" s="10"/>
      <c r="JTU45" s="10"/>
      <c r="JTV45" s="10"/>
      <c r="JTW45" s="10"/>
      <c r="JTX45" s="10"/>
      <c r="JTY45" s="10"/>
      <c r="JTZ45" s="10"/>
      <c r="JUA45" s="10"/>
      <c r="JUB45" s="10"/>
      <c r="JUC45" s="10"/>
      <c r="JUD45" s="10"/>
      <c r="JUE45" s="10"/>
      <c r="JUF45" s="10"/>
      <c r="JUG45" s="10"/>
      <c r="JUH45" s="10"/>
      <c r="JUI45" s="10"/>
      <c r="JUJ45" s="10"/>
      <c r="JUK45" s="10"/>
      <c r="JUL45" s="10"/>
      <c r="JUM45" s="10"/>
      <c r="JUN45" s="10"/>
      <c r="JUO45" s="10"/>
      <c r="JUP45" s="10"/>
      <c r="JUQ45" s="10"/>
      <c r="JUR45" s="10"/>
      <c r="JUS45" s="10"/>
      <c r="JUT45" s="10"/>
      <c r="JUU45" s="10"/>
      <c r="JUV45" s="10"/>
      <c r="JUW45" s="10"/>
      <c r="JUX45" s="10"/>
      <c r="JUY45" s="10"/>
      <c r="JUZ45" s="10"/>
      <c r="JVA45" s="10"/>
      <c r="JVB45" s="10"/>
      <c r="JVC45" s="10"/>
      <c r="JVD45" s="10"/>
      <c r="JVE45" s="10"/>
      <c r="JVF45" s="10"/>
      <c r="JVG45" s="10"/>
      <c r="JVH45" s="10"/>
      <c r="JVI45" s="10"/>
      <c r="JVJ45" s="10"/>
      <c r="JVK45" s="10"/>
      <c r="JVL45" s="10"/>
      <c r="JVM45" s="10"/>
      <c r="JVN45" s="10"/>
      <c r="JVO45" s="10"/>
      <c r="JVP45" s="10"/>
      <c r="JVQ45" s="10"/>
      <c r="JVR45" s="10"/>
      <c r="JVS45" s="10"/>
      <c r="JVT45" s="10"/>
      <c r="JVU45" s="10"/>
      <c r="JVV45" s="10"/>
      <c r="JVW45" s="10"/>
      <c r="JVX45" s="10"/>
      <c r="JVY45" s="10"/>
      <c r="JVZ45" s="10"/>
      <c r="JWA45" s="10"/>
      <c r="JWB45" s="10"/>
      <c r="JWC45" s="10"/>
      <c r="JWD45" s="10"/>
      <c r="JWE45" s="10"/>
      <c r="JWF45" s="10"/>
      <c r="JWG45" s="10"/>
      <c r="JWH45" s="10"/>
      <c r="JWI45" s="10"/>
      <c r="JWJ45" s="10"/>
      <c r="JWK45" s="10"/>
      <c r="JWL45" s="10"/>
      <c r="JWM45" s="10"/>
      <c r="JWN45" s="10"/>
      <c r="JWO45" s="10"/>
      <c r="JWP45" s="10"/>
      <c r="JWQ45" s="10"/>
      <c r="JWR45" s="10"/>
      <c r="JWS45" s="10"/>
      <c r="JWT45" s="10"/>
      <c r="JWU45" s="10"/>
      <c r="JWV45" s="10"/>
      <c r="JWW45" s="10"/>
      <c r="JWX45" s="10"/>
      <c r="JWY45" s="10"/>
      <c r="JWZ45" s="10"/>
      <c r="JXA45" s="10"/>
      <c r="JXB45" s="10"/>
      <c r="JXC45" s="10"/>
      <c r="JXD45" s="10"/>
      <c r="JXE45" s="10"/>
      <c r="JXF45" s="10"/>
      <c r="JXG45" s="10"/>
      <c r="JXH45" s="10"/>
      <c r="JXI45" s="10"/>
      <c r="JXJ45" s="10"/>
      <c r="JXK45" s="10"/>
      <c r="JXL45" s="10"/>
      <c r="JXM45" s="10"/>
      <c r="JXN45" s="10"/>
      <c r="JXO45" s="10"/>
      <c r="JXP45" s="10"/>
      <c r="JXQ45" s="10"/>
      <c r="JXR45" s="10"/>
      <c r="JXS45" s="10"/>
      <c r="JXT45" s="10"/>
      <c r="JXU45" s="10"/>
      <c r="JXV45" s="10"/>
      <c r="JXW45" s="10"/>
      <c r="JXX45" s="10"/>
      <c r="JXY45" s="10"/>
      <c r="JXZ45" s="10"/>
      <c r="JYA45" s="10"/>
      <c r="JYB45" s="10"/>
      <c r="JYC45" s="10"/>
      <c r="JYD45" s="10"/>
      <c r="JYE45" s="10"/>
      <c r="JYF45" s="10"/>
      <c r="JYG45" s="10"/>
      <c r="JYH45" s="10"/>
      <c r="JYI45" s="10"/>
      <c r="JYJ45" s="10"/>
      <c r="JYK45" s="10"/>
      <c r="JYL45" s="10"/>
      <c r="JYM45" s="10"/>
      <c r="JYN45" s="10"/>
      <c r="JYO45" s="10"/>
      <c r="JYP45" s="10"/>
      <c r="JYQ45" s="10"/>
      <c r="JYR45" s="10"/>
      <c r="JYS45" s="10"/>
      <c r="JYT45" s="10"/>
      <c r="JYU45" s="10"/>
      <c r="JYV45" s="10"/>
      <c r="JYW45" s="10"/>
      <c r="JYX45" s="10"/>
      <c r="JYY45" s="10"/>
      <c r="JYZ45" s="10"/>
      <c r="JZA45" s="10"/>
      <c r="JZB45" s="10"/>
      <c r="JZC45" s="10"/>
      <c r="JZD45" s="10"/>
      <c r="JZE45" s="10"/>
      <c r="JZF45" s="10"/>
      <c r="JZG45" s="10"/>
      <c r="JZH45" s="10"/>
      <c r="JZI45" s="10"/>
      <c r="JZJ45" s="10"/>
      <c r="JZK45" s="10"/>
      <c r="JZL45" s="10"/>
      <c r="JZM45" s="10"/>
      <c r="JZN45" s="10"/>
      <c r="JZO45" s="10"/>
      <c r="JZP45" s="10"/>
      <c r="JZQ45" s="10"/>
      <c r="JZR45" s="10"/>
      <c r="JZS45" s="10"/>
      <c r="JZT45" s="10"/>
      <c r="JZU45" s="10"/>
      <c r="JZV45" s="10"/>
      <c r="JZW45" s="10"/>
      <c r="JZX45" s="10"/>
      <c r="JZY45" s="10"/>
      <c r="JZZ45" s="10"/>
      <c r="KAA45" s="10"/>
      <c r="KAB45" s="10"/>
      <c r="KAC45" s="10"/>
      <c r="KAD45" s="10"/>
      <c r="KAE45" s="10"/>
      <c r="KAF45" s="10"/>
      <c r="KAG45" s="10"/>
      <c r="KAH45" s="10"/>
      <c r="KAI45" s="10"/>
      <c r="KAJ45" s="10"/>
      <c r="KAK45" s="10"/>
      <c r="KAL45" s="10"/>
      <c r="KAM45" s="10"/>
      <c r="KAN45" s="10"/>
      <c r="KAO45" s="10"/>
      <c r="KAP45" s="10"/>
      <c r="KAQ45" s="10"/>
      <c r="KAR45" s="10"/>
      <c r="KAS45" s="10"/>
      <c r="KAT45" s="10"/>
      <c r="KAU45" s="10"/>
      <c r="KAV45" s="10"/>
      <c r="KAW45" s="10"/>
      <c r="KAX45" s="10"/>
      <c r="KAY45" s="10"/>
      <c r="KAZ45" s="10"/>
      <c r="KBA45" s="10"/>
      <c r="KBB45" s="10"/>
      <c r="KBC45" s="10"/>
      <c r="KBD45" s="10"/>
      <c r="KBE45" s="10"/>
      <c r="KBF45" s="10"/>
      <c r="KBG45" s="10"/>
      <c r="KBH45" s="10"/>
      <c r="KBI45" s="10"/>
      <c r="KBJ45" s="10"/>
      <c r="KBK45" s="10"/>
      <c r="KBL45" s="10"/>
      <c r="KBM45" s="10"/>
      <c r="KBN45" s="10"/>
      <c r="KBO45" s="10"/>
      <c r="KBP45" s="10"/>
      <c r="KBQ45" s="10"/>
      <c r="KBR45" s="10"/>
      <c r="KBS45" s="10"/>
      <c r="KBT45" s="10"/>
      <c r="KBU45" s="10"/>
      <c r="KBV45" s="10"/>
      <c r="KBW45" s="10"/>
      <c r="KBX45" s="10"/>
      <c r="KBY45" s="10"/>
      <c r="KBZ45" s="10"/>
      <c r="KCA45" s="10"/>
      <c r="KCB45" s="10"/>
      <c r="KCC45" s="10"/>
      <c r="KCD45" s="10"/>
      <c r="KCE45" s="10"/>
      <c r="KCF45" s="10"/>
      <c r="KCG45" s="10"/>
      <c r="KCH45" s="10"/>
      <c r="KCI45" s="10"/>
      <c r="KCJ45" s="10"/>
      <c r="KCK45" s="10"/>
      <c r="KCL45" s="10"/>
      <c r="KCM45" s="10"/>
      <c r="KCN45" s="10"/>
      <c r="KCO45" s="10"/>
      <c r="KCP45" s="10"/>
      <c r="KCQ45" s="10"/>
      <c r="KCR45" s="10"/>
      <c r="KCS45" s="10"/>
      <c r="KCT45" s="10"/>
      <c r="KCU45" s="10"/>
      <c r="KCV45" s="10"/>
      <c r="KCW45" s="10"/>
      <c r="KCX45" s="10"/>
      <c r="KCY45" s="10"/>
      <c r="KCZ45" s="10"/>
      <c r="KDA45" s="10"/>
      <c r="KDB45" s="10"/>
      <c r="KDC45" s="10"/>
      <c r="KDD45" s="10"/>
      <c r="KDE45" s="10"/>
      <c r="KDF45" s="10"/>
      <c r="KDG45" s="10"/>
      <c r="KDH45" s="10"/>
      <c r="KDI45" s="10"/>
      <c r="KDJ45" s="10"/>
      <c r="KDK45" s="10"/>
      <c r="KDL45" s="10"/>
      <c r="KDM45" s="10"/>
      <c r="KDN45" s="10"/>
      <c r="KDO45" s="10"/>
      <c r="KDP45" s="10"/>
      <c r="KDQ45" s="10"/>
      <c r="KDR45" s="10"/>
      <c r="KDS45" s="10"/>
      <c r="KDT45" s="10"/>
      <c r="KDU45" s="10"/>
      <c r="KDV45" s="10"/>
      <c r="KDW45" s="10"/>
      <c r="KDX45" s="10"/>
      <c r="KDY45" s="10"/>
      <c r="KDZ45" s="10"/>
      <c r="KEA45" s="10"/>
      <c r="KEB45" s="10"/>
      <c r="KEC45" s="10"/>
      <c r="KED45" s="10"/>
      <c r="KEE45" s="10"/>
      <c r="KEF45" s="10"/>
      <c r="KEG45" s="10"/>
      <c r="KEH45" s="10"/>
      <c r="KEI45" s="10"/>
      <c r="KEJ45" s="10"/>
      <c r="KEK45" s="10"/>
      <c r="KEL45" s="10"/>
      <c r="KEM45" s="10"/>
      <c r="KEN45" s="10"/>
      <c r="KEO45" s="10"/>
      <c r="KEP45" s="10"/>
      <c r="KEQ45" s="10"/>
      <c r="KER45" s="10"/>
      <c r="KES45" s="10"/>
      <c r="KET45" s="10"/>
      <c r="KEU45" s="10"/>
      <c r="KEV45" s="10"/>
      <c r="KEW45" s="10"/>
      <c r="KEX45" s="10"/>
      <c r="KEY45" s="10"/>
      <c r="KEZ45" s="10"/>
      <c r="KFA45" s="10"/>
      <c r="KFB45" s="10"/>
      <c r="KFC45" s="10"/>
      <c r="KFD45" s="10"/>
      <c r="KFE45" s="10"/>
      <c r="KFF45" s="10"/>
      <c r="KFG45" s="10"/>
      <c r="KFH45" s="10"/>
      <c r="KFI45" s="10"/>
      <c r="KFJ45" s="10"/>
      <c r="KFK45" s="10"/>
      <c r="KFL45" s="10"/>
      <c r="KFM45" s="10"/>
      <c r="KFN45" s="10"/>
      <c r="KFO45" s="10"/>
      <c r="KFP45" s="10"/>
      <c r="KFQ45" s="10"/>
      <c r="KFR45" s="10"/>
      <c r="KFS45" s="10"/>
      <c r="KFT45" s="10"/>
      <c r="KFU45" s="10"/>
      <c r="KFV45" s="10"/>
      <c r="KFW45" s="10"/>
      <c r="KFX45" s="10"/>
      <c r="KFY45" s="10"/>
      <c r="KFZ45" s="10"/>
      <c r="KGA45" s="10"/>
      <c r="KGB45" s="10"/>
      <c r="KGC45" s="10"/>
      <c r="KGD45" s="10"/>
      <c r="KGE45" s="10"/>
      <c r="KGF45" s="10"/>
      <c r="KGG45" s="10"/>
      <c r="KGH45" s="10"/>
      <c r="KGI45" s="10"/>
      <c r="KGJ45" s="10"/>
      <c r="KGK45" s="10"/>
      <c r="KGL45" s="10"/>
      <c r="KGM45" s="10"/>
      <c r="KGN45" s="10"/>
      <c r="KGO45" s="10"/>
      <c r="KGP45" s="10"/>
      <c r="KGQ45" s="10"/>
      <c r="KGR45" s="10"/>
      <c r="KGS45" s="10"/>
      <c r="KGT45" s="10"/>
      <c r="KGU45" s="10"/>
      <c r="KGV45" s="10"/>
      <c r="KGW45" s="10"/>
      <c r="KGX45" s="10"/>
      <c r="KGY45" s="10"/>
      <c r="KGZ45" s="10"/>
      <c r="KHA45" s="10"/>
      <c r="KHB45" s="10"/>
      <c r="KHC45" s="10"/>
      <c r="KHD45" s="10"/>
      <c r="KHE45" s="10"/>
      <c r="KHF45" s="10"/>
      <c r="KHG45" s="10"/>
      <c r="KHH45" s="10"/>
      <c r="KHI45" s="10"/>
      <c r="KHJ45" s="10"/>
      <c r="KHK45" s="10"/>
      <c r="KHL45" s="10"/>
      <c r="KHM45" s="10"/>
      <c r="KHN45" s="10"/>
      <c r="KHO45" s="10"/>
      <c r="KHP45" s="10"/>
      <c r="KHQ45" s="10"/>
      <c r="KHR45" s="10"/>
      <c r="KHS45" s="10"/>
      <c r="KHT45" s="10"/>
      <c r="KHU45" s="10"/>
      <c r="KHV45" s="10"/>
      <c r="KHW45" s="10"/>
      <c r="KHX45" s="10"/>
      <c r="KHY45" s="10"/>
      <c r="KHZ45" s="10"/>
      <c r="KIA45" s="10"/>
      <c r="KIB45" s="10"/>
      <c r="KIC45" s="10"/>
      <c r="KID45" s="10"/>
      <c r="KIE45" s="10"/>
      <c r="KIF45" s="10"/>
      <c r="KIG45" s="10"/>
      <c r="KIH45" s="10"/>
      <c r="KII45" s="10"/>
      <c r="KIJ45" s="10"/>
      <c r="KIK45" s="10"/>
      <c r="KIL45" s="10"/>
      <c r="KIM45" s="10"/>
      <c r="KIN45" s="10"/>
      <c r="KIO45" s="10"/>
      <c r="KIP45" s="10"/>
      <c r="KIQ45" s="10"/>
      <c r="KIR45" s="10"/>
      <c r="KIS45" s="10"/>
      <c r="KIT45" s="10"/>
      <c r="KIU45" s="10"/>
      <c r="KIV45" s="10"/>
      <c r="KIW45" s="10"/>
      <c r="KIX45" s="10"/>
      <c r="KIY45" s="10"/>
      <c r="KIZ45" s="10"/>
      <c r="KJA45" s="10"/>
      <c r="KJB45" s="10"/>
      <c r="KJC45" s="10"/>
      <c r="KJD45" s="10"/>
      <c r="KJE45" s="10"/>
      <c r="KJF45" s="10"/>
      <c r="KJG45" s="10"/>
      <c r="KJH45" s="10"/>
      <c r="KJI45" s="10"/>
      <c r="KJJ45" s="10"/>
      <c r="KJK45" s="10"/>
      <c r="KJL45" s="10"/>
      <c r="KJM45" s="10"/>
      <c r="KJN45" s="10"/>
      <c r="KJO45" s="10"/>
      <c r="KJP45" s="10"/>
      <c r="KJQ45" s="10"/>
      <c r="KJR45" s="10"/>
      <c r="KJS45" s="10"/>
      <c r="KJT45" s="10"/>
      <c r="KJU45" s="10"/>
      <c r="KJV45" s="10"/>
      <c r="KJW45" s="10"/>
      <c r="KJX45" s="10"/>
      <c r="KJY45" s="10"/>
      <c r="KJZ45" s="10"/>
      <c r="KKA45" s="10"/>
      <c r="KKB45" s="10"/>
      <c r="KKC45" s="10"/>
      <c r="KKD45" s="10"/>
      <c r="KKE45" s="10"/>
      <c r="KKF45" s="10"/>
      <c r="KKG45" s="10"/>
      <c r="KKH45" s="10"/>
      <c r="KKI45" s="10"/>
      <c r="KKJ45" s="10"/>
      <c r="KKK45" s="10"/>
      <c r="KKL45" s="10"/>
      <c r="KKM45" s="10"/>
      <c r="KKN45" s="10"/>
      <c r="KKO45" s="10"/>
      <c r="KKP45" s="10"/>
      <c r="KKQ45" s="10"/>
      <c r="KKR45" s="10"/>
      <c r="KKS45" s="10"/>
      <c r="KKT45" s="10"/>
      <c r="KKU45" s="10"/>
      <c r="KKV45" s="10"/>
      <c r="KKW45" s="10"/>
      <c r="KKX45" s="10"/>
      <c r="KKY45" s="10"/>
      <c r="KKZ45" s="10"/>
      <c r="KLA45" s="10"/>
      <c r="KLB45" s="10"/>
      <c r="KLC45" s="10"/>
      <c r="KLD45" s="10"/>
      <c r="KLE45" s="10"/>
      <c r="KLF45" s="10"/>
      <c r="KLG45" s="10"/>
      <c r="KLH45" s="10"/>
      <c r="KLI45" s="10"/>
      <c r="KLJ45" s="10"/>
      <c r="KLK45" s="10"/>
      <c r="KLL45" s="10"/>
      <c r="KLM45" s="10"/>
      <c r="KLN45" s="10"/>
      <c r="KLO45" s="10"/>
      <c r="KLP45" s="10"/>
      <c r="KLQ45" s="10"/>
      <c r="KLR45" s="10"/>
      <c r="KLS45" s="10"/>
      <c r="KLT45" s="10"/>
      <c r="KLU45" s="10"/>
      <c r="KLV45" s="10"/>
      <c r="KLW45" s="10"/>
      <c r="KLX45" s="10"/>
      <c r="KLY45" s="10"/>
      <c r="KLZ45" s="10"/>
      <c r="KMA45" s="10"/>
      <c r="KMB45" s="10"/>
      <c r="KMC45" s="10"/>
      <c r="KMD45" s="10"/>
      <c r="KME45" s="10"/>
      <c r="KMF45" s="10"/>
      <c r="KMG45" s="10"/>
      <c r="KMH45" s="10"/>
      <c r="KMI45" s="10"/>
      <c r="KMJ45" s="10"/>
      <c r="KMK45" s="10"/>
      <c r="KML45" s="10"/>
      <c r="KMM45" s="10"/>
      <c r="KMN45" s="10"/>
      <c r="KMO45" s="10"/>
      <c r="KMP45" s="10"/>
      <c r="KMQ45" s="10"/>
      <c r="KMR45" s="10"/>
      <c r="KMS45" s="10"/>
      <c r="KMT45" s="10"/>
      <c r="KMU45" s="10"/>
      <c r="KMV45" s="10"/>
      <c r="KMW45" s="10"/>
      <c r="KMX45" s="10"/>
      <c r="KMY45" s="10"/>
      <c r="KMZ45" s="10"/>
      <c r="KNA45" s="10"/>
      <c r="KNB45" s="10"/>
      <c r="KNC45" s="10"/>
      <c r="KND45" s="10"/>
      <c r="KNE45" s="10"/>
      <c r="KNF45" s="10"/>
      <c r="KNG45" s="10"/>
      <c r="KNH45" s="10"/>
      <c r="KNI45" s="10"/>
      <c r="KNJ45" s="10"/>
      <c r="KNK45" s="10"/>
      <c r="KNL45" s="10"/>
      <c r="KNM45" s="10"/>
      <c r="KNN45" s="10"/>
      <c r="KNO45" s="10"/>
      <c r="KNP45" s="10"/>
      <c r="KNQ45" s="10"/>
      <c r="KNR45" s="10"/>
      <c r="KNS45" s="10"/>
      <c r="KNT45" s="10"/>
      <c r="KNU45" s="10"/>
      <c r="KNV45" s="10"/>
      <c r="KNW45" s="10"/>
      <c r="KNX45" s="10"/>
      <c r="KNY45" s="10"/>
      <c r="KNZ45" s="10"/>
      <c r="KOA45" s="10"/>
      <c r="KOB45" s="10"/>
      <c r="KOC45" s="10"/>
      <c r="KOD45" s="10"/>
      <c r="KOE45" s="10"/>
      <c r="KOF45" s="10"/>
      <c r="KOG45" s="10"/>
      <c r="KOH45" s="10"/>
      <c r="KOI45" s="10"/>
      <c r="KOJ45" s="10"/>
      <c r="KOK45" s="10"/>
      <c r="KOL45" s="10"/>
      <c r="KOM45" s="10"/>
      <c r="KON45" s="10"/>
      <c r="KOO45" s="10"/>
      <c r="KOP45" s="10"/>
      <c r="KOQ45" s="10"/>
      <c r="KOR45" s="10"/>
      <c r="KOS45" s="10"/>
      <c r="KOT45" s="10"/>
      <c r="KOU45" s="10"/>
      <c r="KOV45" s="10"/>
      <c r="KOW45" s="10"/>
      <c r="KOX45" s="10"/>
      <c r="KOY45" s="10"/>
      <c r="KOZ45" s="10"/>
      <c r="KPA45" s="10"/>
      <c r="KPB45" s="10"/>
      <c r="KPC45" s="10"/>
      <c r="KPD45" s="10"/>
      <c r="KPE45" s="10"/>
      <c r="KPF45" s="10"/>
      <c r="KPG45" s="10"/>
      <c r="KPH45" s="10"/>
      <c r="KPI45" s="10"/>
      <c r="KPJ45" s="10"/>
      <c r="KPK45" s="10"/>
      <c r="KPL45" s="10"/>
      <c r="KPM45" s="10"/>
      <c r="KPN45" s="10"/>
      <c r="KPO45" s="10"/>
      <c r="KPP45" s="10"/>
      <c r="KPQ45" s="10"/>
      <c r="KPR45" s="10"/>
      <c r="KPS45" s="10"/>
      <c r="KPT45" s="10"/>
      <c r="KPU45" s="10"/>
      <c r="KPV45" s="10"/>
      <c r="KPW45" s="10"/>
      <c r="KPX45" s="10"/>
      <c r="KPY45" s="10"/>
      <c r="KPZ45" s="10"/>
      <c r="KQA45" s="10"/>
      <c r="KQB45" s="10"/>
      <c r="KQC45" s="10"/>
      <c r="KQD45" s="10"/>
      <c r="KQE45" s="10"/>
      <c r="KQF45" s="10"/>
      <c r="KQG45" s="10"/>
      <c r="KQH45" s="10"/>
      <c r="KQI45" s="10"/>
      <c r="KQJ45" s="10"/>
      <c r="KQK45" s="10"/>
      <c r="KQL45" s="10"/>
      <c r="KQM45" s="10"/>
      <c r="KQN45" s="10"/>
      <c r="KQO45" s="10"/>
      <c r="KQP45" s="10"/>
      <c r="KQQ45" s="10"/>
      <c r="KQR45" s="10"/>
      <c r="KQS45" s="10"/>
      <c r="KQT45" s="10"/>
      <c r="KQU45" s="10"/>
      <c r="KQV45" s="10"/>
      <c r="KQW45" s="10"/>
      <c r="KQX45" s="10"/>
      <c r="KQY45" s="10"/>
      <c r="KQZ45" s="10"/>
      <c r="KRA45" s="10"/>
      <c r="KRB45" s="10"/>
      <c r="KRC45" s="10"/>
      <c r="KRD45" s="10"/>
      <c r="KRE45" s="10"/>
      <c r="KRF45" s="10"/>
      <c r="KRG45" s="10"/>
      <c r="KRH45" s="10"/>
      <c r="KRI45" s="10"/>
      <c r="KRJ45" s="10"/>
      <c r="KRK45" s="10"/>
      <c r="KRL45" s="10"/>
      <c r="KRM45" s="10"/>
      <c r="KRN45" s="10"/>
      <c r="KRO45" s="10"/>
      <c r="KRP45" s="10"/>
      <c r="KRQ45" s="10"/>
      <c r="KRR45" s="10"/>
      <c r="KRS45" s="10"/>
      <c r="KRT45" s="10"/>
      <c r="KRU45" s="10"/>
      <c r="KRV45" s="10"/>
      <c r="KRW45" s="10"/>
      <c r="KRX45" s="10"/>
      <c r="KRY45" s="10"/>
      <c r="KRZ45" s="10"/>
      <c r="KSA45" s="10"/>
      <c r="KSB45" s="10"/>
      <c r="KSC45" s="10"/>
      <c r="KSD45" s="10"/>
      <c r="KSE45" s="10"/>
      <c r="KSF45" s="10"/>
      <c r="KSG45" s="10"/>
      <c r="KSH45" s="10"/>
      <c r="KSI45" s="10"/>
      <c r="KSJ45" s="10"/>
      <c r="KSK45" s="10"/>
      <c r="KSL45" s="10"/>
      <c r="KSM45" s="10"/>
      <c r="KSN45" s="10"/>
      <c r="KSO45" s="10"/>
      <c r="KSP45" s="10"/>
      <c r="KSQ45" s="10"/>
      <c r="KSR45" s="10"/>
      <c r="KSS45" s="10"/>
      <c r="KST45" s="10"/>
      <c r="KSU45" s="10"/>
      <c r="KSV45" s="10"/>
      <c r="KSW45" s="10"/>
      <c r="KSX45" s="10"/>
      <c r="KSY45" s="10"/>
      <c r="KSZ45" s="10"/>
      <c r="KTA45" s="10"/>
      <c r="KTB45" s="10"/>
      <c r="KTC45" s="10"/>
      <c r="KTD45" s="10"/>
      <c r="KTE45" s="10"/>
      <c r="KTF45" s="10"/>
      <c r="KTG45" s="10"/>
      <c r="KTH45" s="10"/>
      <c r="KTI45" s="10"/>
      <c r="KTJ45" s="10"/>
      <c r="KTK45" s="10"/>
      <c r="KTL45" s="10"/>
      <c r="KTM45" s="10"/>
      <c r="KTN45" s="10"/>
      <c r="KTO45" s="10"/>
      <c r="KTP45" s="10"/>
      <c r="KTQ45" s="10"/>
      <c r="KTR45" s="10"/>
      <c r="KTS45" s="10"/>
      <c r="KTT45" s="10"/>
      <c r="KTU45" s="10"/>
      <c r="KTV45" s="10"/>
      <c r="KTW45" s="10"/>
      <c r="KTX45" s="10"/>
      <c r="KTY45" s="10"/>
      <c r="KTZ45" s="10"/>
      <c r="KUA45" s="10"/>
      <c r="KUB45" s="10"/>
      <c r="KUC45" s="10"/>
      <c r="KUD45" s="10"/>
      <c r="KUE45" s="10"/>
      <c r="KUF45" s="10"/>
      <c r="KUG45" s="10"/>
      <c r="KUH45" s="10"/>
      <c r="KUI45" s="10"/>
      <c r="KUJ45" s="10"/>
      <c r="KUK45" s="10"/>
      <c r="KUL45" s="10"/>
      <c r="KUM45" s="10"/>
      <c r="KUN45" s="10"/>
      <c r="KUO45" s="10"/>
      <c r="KUP45" s="10"/>
      <c r="KUQ45" s="10"/>
      <c r="KUR45" s="10"/>
      <c r="KUS45" s="10"/>
      <c r="KUT45" s="10"/>
      <c r="KUU45" s="10"/>
      <c r="KUV45" s="10"/>
      <c r="KUW45" s="10"/>
      <c r="KUX45" s="10"/>
      <c r="KUY45" s="10"/>
      <c r="KUZ45" s="10"/>
      <c r="KVA45" s="10"/>
      <c r="KVB45" s="10"/>
      <c r="KVC45" s="10"/>
      <c r="KVD45" s="10"/>
      <c r="KVE45" s="10"/>
      <c r="KVF45" s="10"/>
      <c r="KVG45" s="10"/>
      <c r="KVH45" s="10"/>
      <c r="KVI45" s="10"/>
      <c r="KVJ45" s="10"/>
      <c r="KVK45" s="10"/>
      <c r="KVL45" s="10"/>
      <c r="KVM45" s="10"/>
      <c r="KVN45" s="10"/>
      <c r="KVO45" s="10"/>
      <c r="KVP45" s="10"/>
      <c r="KVQ45" s="10"/>
      <c r="KVR45" s="10"/>
      <c r="KVS45" s="10"/>
      <c r="KVT45" s="10"/>
      <c r="KVU45" s="10"/>
      <c r="KVV45" s="10"/>
      <c r="KVW45" s="10"/>
      <c r="KVX45" s="10"/>
      <c r="KVY45" s="10"/>
      <c r="KVZ45" s="10"/>
      <c r="KWA45" s="10"/>
      <c r="KWB45" s="10"/>
      <c r="KWC45" s="10"/>
      <c r="KWD45" s="10"/>
      <c r="KWE45" s="10"/>
      <c r="KWF45" s="10"/>
      <c r="KWG45" s="10"/>
      <c r="KWH45" s="10"/>
      <c r="KWI45" s="10"/>
      <c r="KWJ45" s="10"/>
      <c r="KWK45" s="10"/>
      <c r="KWL45" s="10"/>
      <c r="KWM45" s="10"/>
      <c r="KWN45" s="10"/>
      <c r="KWO45" s="10"/>
      <c r="KWP45" s="10"/>
      <c r="KWQ45" s="10"/>
      <c r="KWR45" s="10"/>
      <c r="KWS45" s="10"/>
      <c r="KWT45" s="10"/>
      <c r="KWU45" s="10"/>
      <c r="KWV45" s="10"/>
      <c r="KWW45" s="10"/>
      <c r="KWX45" s="10"/>
      <c r="KWY45" s="10"/>
      <c r="KWZ45" s="10"/>
      <c r="KXA45" s="10"/>
      <c r="KXB45" s="10"/>
      <c r="KXC45" s="10"/>
      <c r="KXD45" s="10"/>
      <c r="KXE45" s="10"/>
      <c r="KXF45" s="10"/>
      <c r="KXG45" s="10"/>
      <c r="KXH45" s="10"/>
      <c r="KXI45" s="10"/>
      <c r="KXJ45" s="10"/>
      <c r="KXK45" s="10"/>
      <c r="KXL45" s="10"/>
      <c r="KXM45" s="10"/>
      <c r="KXN45" s="10"/>
      <c r="KXO45" s="10"/>
      <c r="KXP45" s="10"/>
      <c r="KXQ45" s="10"/>
      <c r="KXR45" s="10"/>
      <c r="KXS45" s="10"/>
      <c r="KXT45" s="10"/>
      <c r="KXU45" s="10"/>
      <c r="KXV45" s="10"/>
      <c r="KXW45" s="10"/>
      <c r="KXX45" s="10"/>
      <c r="KXY45" s="10"/>
      <c r="KXZ45" s="10"/>
      <c r="KYA45" s="10"/>
      <c r="KYB45" s="10"/>
      <c r="KYC45" s="10"/>
      <c r="KYD45" s="10"/>
      <c r="KYE45" s="10"/>
      <c r="KYF45" s="10"/>
      <c r="KYG45" s="10"/>
      <c r="KYH45" s="10"/>
      <c r="KYI45" s="10"/>
      <c r="KYJ45" s="10"/>
      <c r="KYK45" s="10"/>
      <c r="KYL45" s="10"/>
      <c r="KYM45" s="10"/>
      <c r="KYN45" s="10"/>
      <c r="KYO45" s="10"/>
      <c r="KYP45" s="10"/>
      <c r="KYQ45" s="10"/>
      <c r="KYR45" s="10"/>
      <c r="KYS45" s="10"/>
      <c r="KYT45" s="10"/>
      <c r="KYU45" s="10"/>
      <c r="KYV45" s="10"/>
      <c r="KYW45" s="10"/>
      <c r="KYX45" s="10"/>
      <c r="KYY45" s="10"/>
      <c r="KYZ45" s="10"/>
      <c r="KZA45" s="10"/>
      <c r="KZB45" s="10"/>
      <c r="KZC45" s="10"/>
      <c r="KZD45" s="10"/>
      <c r="KZE45" s="10"/>
      <c r="KZF45" s="10"/>
      <c r="KZG45" s="10"/>
      <c r="KZH45" s="10"/>
      <c r="KZI45" s="10"/>
      <c r="KZJ45" s="10"/>
      <c r="KZK45" s="10"/>
      <c r="KZL45" s="10"/>
      <c r="KZM45" s="10"/>
      <c r="KZN45" s="10"/>
      <c r="KZO45" s="10"/>
      <c r="KZP45" s="10"/>
      <c r="KZQ45" s="10"/>
      <c r="KZR45" s="10"/>
      <c r="KZS45" s="10"/>
      <c r="KZT45" s="10"/>
      <c r="KZU45" s="10"/>
      <c r="KZV45" s="10"/>
      <c r="KZW45" s="10"/>
      <c r="KZX45" s="10"/>
      <c r="KZY45" s="10"/>
      <c r="KZZ45" s="10"/>
      <c r="LAA45" s="10"/>
      <c r="LAB45" s="10"/>
      <c r="LAC45" s="10"/>
      <c r="LAD45" s="10"/>
      <c r="LAE45" s="10"/>
      <c r="LAF45" s="10"/>
      <c r="LAG45" s="10"/>
      <c r="LAH45" s="10"/>
      <c r="LAI45" s="10"/>
      <c r="LAJ45" s="10"/>
      <c r="LAK45" s="10"/>
      <c r="LAL45" s="10"/>
      <c r="LAM45" s="10"/>
      <c r="LAN45" s="10"/>
      <c r="LAO45" s="10"/>
      <c r="LAP45" s="10"/>
      <c r="LAQ45" s="10"/>
      <c r="LAR45" s="10"/>
      <c r="LAS45" s="10"/>
      <c r="LAT45" s="10"/>
      <c r="LAU45" s="10"/>
      <c r="LAV45" s="10"/>
      <c r="LAW45" s="10"/>
      <c r="LAX45" s="10"/>
      <c r="LAY45" s="10"/>
      <c r="LAZ45" s="10"/>
      <c r="LBA45" s="10"/>
      <c r="LBB45" s="10"/>
      <c r="LBC45" s="10"/>
      <c r="LBD45" s="10"/>
      <c r="LBE45" s="10"/>
      <c r="LBF45" s="10"/>
      <c r="LBG45" s="10"/>
      <c r="LBH45" s="10"/>
      <c r="LBI45" s="10"/>
      <c r="LBJ45" s="10"/>
      <c r="LBK45" s="10"/>
      <c r="LBL45" s="10"/>
      <c r="LBM45" s="10"/>
      <c r="LBN45" s="10"/>
      <c r="LBO45" s="10"/>
      <c r="LBP45" s="10"/>
      <c r="LBQ45" s="10"/>
      <c r="LBR45" s="10"/>
      <c r="LBS45" s="10"/>
      <c r="LBT45" s="10"/>
      <c r="LBU45" s="10"/>
      <c r="LBV45" s="10"/>
      <c r="LBW45" s="10"/>
      <c r="LBX45" s="10"/>
      <c r="LBY45" s="10"/>
      <c r="LBZ45" s="10"/>
      <c r="LCA45" s="10"/>
      <c r="LCB45" s="10"/>
      <c r="LCC45" s="10"/>
      <c r="LCD45" s="10"/>
      <c r="LCE45" s="10"/>
      <c r="LCF45" s="10"/>
      <c r="LCG45" s="10"/>
      <c r="LCH45" s="10"/>
      <c r="LCI45" s="10"/>
      <c r="LCJ45" s="10"/>
      <c r="LCK45" s="10"/>
      <c r="LCL45" s="10"/>
      <c r="LCM45" s="10"/>
      <c r="LCN45" s="10"/>
      <c r="LCO45" s="10"/>
      <c r="LCP45" s="10"/>
      <c r="LCQ45" s="10"/>
      <c r="LCR45" s="10"/>
      <c r="LCS45" s="10"/>
      <c r="LCT45" s="10"/>
      <c r="LCU45" s="10"/>
      <c r="LCV45" s="10"/>
      <c r="LCW45" s="10"/>
      <c r="LCX45" s="10"/>
      <c r="LCY45" s="10"/>
      <c r="LCZ45" s="10"/>
      <c r="LDA45" s="10"/>
      <c r="LDB45" s="10"/>
      <c r="LDC45" s="10"/>
      <c r="LDD45" s="10"/>
      <c r="LDE45" s="10"/>
      <c r="LDF45" s="10"/>
      <c r="LDG45" s="10"/>
      <c r="LDH45" s="10"/>
      <c r="LDI45" s="10"/>
      <c r="LDJ45" s="10"/>
      <c r="LDK45" s="10"/>
      <c r="LDL45" s="10"/>
      <c r="LDM45" s="10"/>
      <c r="LDN45" s="10"/>
      <c r="LDO45" s="10"/>
      <c r="LDP45" s="10"/>
      <c r="LDQ45" s="10"/>
      <c r="LDR45" s="10"/>
      <c r="LDS45" s="10"/>
      <c r="LDT45" s="10"/>
      <c r="LDU45" s="10"/>
      <c r="LDV45" s="10"/>
      <c r="LDW45" s="10"/>
      <c r="LDX45" s="10"/>
      <c r="LDY45" s="10"/>
      <c r="LDZ45" s="10"/>
      <c r="LEA45" s="10"/>
      <c r="LEB45" s="10"/>
      <c r="LEC45" s="10"/>
      <c r="LED45" s="10"/>
      <c r="LEE45" s="10"/>
      <c r="LEF45" s="10"/>
      <c r="LEG45" s="10"/>
      <c r="LEH45" s="10"/>
      <c r="LEI45" s="10"/>
      <c r="LEJ45" s="10"/>
      <c r="LEK45" s="10"/>
      <c r="LEL45" s="10"/>
      <c r="LEM45" s="10"/>
      <c r="LEN45" s="10"/>
      <c r="LEO45" s="10"/>
      <c r="LEP45" s="10"/>
      <c r="LEQ45" s="10"/>
      <c r="LER45" s="10"/>
      <c r="LES45" s="10"/>
      <c r="LET45" s="10"/>
      <c r="LEU45" s="10"/>
      <c r="LEV45" s="10"/>
      <c r="LEW45" s="10"/>
      <c r="LEX45" s="10"/>
      <c r="LEY45" s="10"/>
      <c r="LEZ45" s="10"/>
      <c r="LFA45" s="10"/>
      <c r="LFB45" s="10"/>
      <c r="LFC45" s="10"/>
      <c r="LFD45" s="10"/>
      <c r="LFE45" s="10"/>
      <c r="LFF45" s="10"/>
      <c r="LFG45" s="10"/>
      <c r="LFH45" s="10"/>
      <c r="LFI45" s="10"/>
      <c r="LFJ45" s="10"/>
      <c r="LFK45" s="10"/>
      <c r="LFL45" s="10"/>
      <c r="LFM45" s="10"/>
      <c r="LFN45" s="10"/>
      <c r="LFO45" s="10"/>
      <c r="LFP45" s="10"/>
      <c r="LFQ45" s="10"/>
      <c r="LFR45" s="10"/>
      <c r="LFS45" s="10"/>
      <c r="LFT45" s="10"/>
      <c r="LFU45" s="10"/>
      <c r="LFV45" s="10"/>
      <c r="LFW45" s="10"/>
      <c r="LFX45" s="10"/>
      <c r="LFY45" s="10"/>
      <c r="LFZ45" s="10"/>
      <c r="LGA45" s="10"/>
      <c r="LGB45" s="10"/>
      <c r="LGC45" s="10"/>
      <c r="LGD45" s="10"/>
      <c r="LGE45" s="10"/>
      <c r="LGF45" s="10"/>
      <c r="LGG45" s="10"/>
      <c r="LGH45" s="10"/>
      <c r="LGI45" s="10"/>
      <c r="LGJ45" s="10"/>
      <c r="LGK45" s="10"/>
      <c r="LGL45" s="10"/>
      <c r="LGM45" s="10"/>
      <c r="LGN45" s="10"/>
      <c r="LGO45" s="10"/>
      <c r="LGP45" s="10"/>
      <c r="LGQ45" s="10"/>
      <c r="LGR45" s="10"/>
      <c r="LGS45" s="10"/>
      <c r="LGT45" s="10"/>
      <c r="LGU45" s="10"/>
      <c r="LGV45" s="10"/>
      <c r="LGW45" s="10"/>
      <c r="LGX45" s="10"/>
      <c r="LGY45" s="10"/>
      <c r="LGZ45" s="10"/>
      <c r="LHA45" s="10"/>
      <c r="LHB45" s="10"/>
      <c r="LHC45" s="10"/>
      <c r="LHD45" s="10"/>
      <c r="LHE45" s="10"/>
      <c r="LHF45" s="10"/>
      <c r="LHG45" s="10"/>
      <c r="LHH45" s="10"/>
      <c r="LHI45" s="10"/>
      <c r="LHJ45" s="10"/>
      <c r="LHK45" s="10"/>
      <c r="LHL45" s="10"/>
      <c r="LHM45" s="10"/>
      <c r="LHN45" s="10"/>
      <c r="LHO45" s="10"/>
      <c r="LHP45" s="10"/>
      <c r="LHQ45" s="10"/>
      <c r="LHR45" s="10"/>
      <c r="LHS45" s="10"/>
      <c r="LHT45" s="10"/>
      <c r="LHU45" s="10"/>
      <c r="LHV45" s="10"/>
      <c r="LHW45" s="10"/>
      <c r="LHX45" s="10"/>
      <c r="LHY45" s="10"/>
      <c r="LHZ45" s="10"/>
      <c r="LIA45" s="10"/>
      <c r="LIB45" s="10"/>
      <c r="LIC45" s="10"/>
      <c r="LID45" s="10"/>
      <c r="LIE45" s="10"/>
      <c r="LIF45" s="10"/>
      <c r="LIG45" s="10"/>
      <c r="LIH45" s="10"/>
      <c r="LII45" s="10"/>
      <c r="LIJ45" s="10"/>
      <c r="LIK45" s="10"/>
      <c r="LIL45" s="10"/>
      <c r="LIM45" s="10"/>
      <c r="LIN45" s="10"/>
      <c r="LIO45" s="10"/>
      <c r="LIP45" s="10"/>
      <c r="LIQ45" s="10"/>
      <c r="LIR45" s="10"/>
      <c r="LIS45" s="10"/>
      <c r="LIT45" s="10"/>
      <c r="LIU45" s="10"/>
      <c r="LIV45" s="10"/>
      <c r="LIW45" s="10"/>
      <c r="LIX45" s="10"/>
      <c r="LIY45" s="10"/>
      <c r="LIZ45" s="10"/>
      <c r="LJA45" s="10"/>
      <c r="LJB45" s="10"/>
      <c r="LJC45" s="10"/>
      <c r="LJD45" s="10"/>
      <c r="LJE45" s="10"/>
      <c r="LJF45" s="10"/>
      <c r="LJG45" s="10"/>
      <c r="LJH45" s="10"/>
      <c r="LJI45" s="10"/>
      <c r="LJJ45" s="10"/>
      <c r="LJK45" s="10"/>
      <c r="LJL45" s="10"/>
      <c r="LJM45" s="10"/>
      <c r="LJN45" s="10"/>
      <c r="LJO45" s="10"/>
      <c r="LJP45" s="10"/>
      <c r="LJQ45" s="10"/>
      <c r="LJR45" s="10"/>
      <c r="LJS45" s="10"/>
      <c r="LJT45" s="10"/>
      <c r="LJU45" s="10"/>
      <c r="LJV45" s="10"/>
      <c r="LJW45" s="10"/>
      <c r="LJX45" s="10"/>
      <c r="LJY45" s="10"/>
      <c r="LJZ45" s="10"/>
      <c r="LKA45" s="10"/>
      <c r="LKB45" s="10"/>
      <c r="LKC45" s="10"/>
      <c r="LKD45" s="10"/>
      <c r="LKE45" s="10"/>
      <c r="LKF45" s="10"/>
      <c r="LKG45" s="10"/>
      <c r="LKH45" s="10"/>
      <c r="LKI45" s="10"/>
      <c r="LKJ45" s="10"/>
      <c r="LKK45" s="10"/>
      <c r="LKL45" s="10"/>
      <c r="LKM45" s="10"/>
      <c r="LKN45" s="10"/>
      <c r="LKO45" s="10"/>
      <c r="LKP45" s="10"/>
      <c r="LKQ45" s="10"/>
      <c r="LKR45" s="10"/>
      <c r="LKS45" s="10"/>
      <c r="LKT45" s="10"/>
      <c r="LKU45" s="10"/>
      <c r="LKV45" s="10"/>
      <c r="LKW45" s="10"/>
      <c r="LKX45" s="10"/>
      <c r="LKY45" s="10"/>
      <c r="LKZ45" s="10"/>
      <c r="LLA45" s="10"/>
      <c r="LLB45" s="10"/>
      <c r="LLC45" s="10"/>
      <c r="LLD45" s="10"/>
      <c r="LLE45" s="10"/>
      <c r="LLF45" s="10"/>
      <c r="LLG45" s="10"/>
      <c r="LLH45" s="10"/>
      <c r="LLI45" s="10"/>
      <c r="LLJ45" s="10"/>
      <c r="LLK45" s="10"/>
      <c r="LLL45" s="10"/>
      <c r="LLM45" s="10"/>
      <c r="LLN45" s="10"/>
      <c r="LLO45" s="10"/>
      <c r="LLP45" s="10"/>
      <c r="LLQ45" s="10"/>
      <c r="LLR45" s="10"/>
      <c r="LLS45" s="10"/>
      <c r="LLT45" s="10"/>
      <c r="LLU45" s="10"/>
      <c r="LLV45" s="10"/>
      <c r="LLW45" s="10"/>
      <c r="LLX45" s="10"/>
      <c r="LLY45" s="10"/>
      <c r="LLZ45" s="10"/>
      <c r="LMA45" s="10"/>
      <c r="LMB45" s="10"/>
      <c r="LMC45" s="10"/>
      <c r="LMD45" s="10"/>
      <c r="LME45" s="10"/>
      <c r="LMF45" s="10"/>
      <c r="LMG45" s="10"/>
      <c r="LMH45" s="10"/>
      <c r="LMI45" s="10"/>
      <c r="LMJ45" s="10"/>
      <c r="LMK45" s="10"/>
      <c r="LML45" s="10"/>
      <c r="LMM45" s="10"/>
      <c r="LMN45" s="10"/>
      <c r="LMO45" s="10"/>
      <c r="LMP45" s="10"/>
      <c r="LMQ45" s="10"/>
      <c r="LMR45" s="10"/>
      <c r="LMS45" s="10"/>
      <c r="LMT45" s="10"/>
      <c r="LMU45" s="10"/>
      <c r="LMV45" s="10"/>
      <c r="LMW45" s="10"/>
      <c r="LMX45" s="10"/>
      <c r="LMY45" s="10"/>
      <c r="LMZ45" s="10"/>
      <c r="LNA45" s="10"/>
      <c r="LNB45" s="10"/>
      <c r="LNC45" s="10"/>
      <c r="LND45" s="10"/>
      <c r="LNE45" s="10"/>
      <c r="LNF45" s="10"/>
      <c r="LNG45" s="10"/>
      <c r="LNH45" s="10"/>
      <c r="LNI45" s="10"/>
      <c r="LNJ45" s="10"/>
      <c r="LNK45" s="10"/>
      <c r="LNL45" s="10"/>
      <c r="LNM45" s="10"/>
      <c r="LNN45" s="10"/>
      <c r="LNO45" s="10"/>
      <c r="LNP45" s="10"/>
      <c r="LNQ45" s="10"/>
      <c r="LNR45" s="10"/>
      <c r="LNS45" s="10"/>
      <c r="LNT45" s="10"/>
      <c r="LNU45" s="10"/>
      <c r="LNV45" s="10"/>
      <c r="LNW45" s="10"/>
      <c r="LNX45" s="10"/>
      <c r="LNY45" s="10"/>
      <c r="LNZ45" s="10"/>
      <c r="LOA45" s="10"/>
      <c r="LOB45" s="10"/>
      <c r="LOC45" s="10"/>
      <c r="LOD45" s="10"/>
      <c r="LOE45" s="10"/>
      <c r="LOF45" s="10"/>
      <c r="LOG45" s="10"/>
      <c r="LOH45" s="10"/>
      <c r="LOI45" s="10"/>
      <c r="LOJ45" s="10"/>
      <c r="LOK45" s="10"/>
      <c r="LOL45" s="10"/>
      <c r="LOM45" s="10"/>
      <c r="LON45" s="10"/>
      <c r="LOO45" s="10"/>
      <c r="LOP45" s="10"/>
      <c r="LOQ45" s="10"/>
      <c r="LOR45" s="10"/>
      <c r="LOS45" s="10"/>
      <c r="LOT45" s="10"/>
      <c r="LOU45" s="10"/>
      <c r="LOV45" s="10"/>
      <c r="LOW45" s="10"/>
      <c r="LOX45" s="10"/>
      <c r="LOY45" s="10"/>
      <c r="LOZ45" s="10"/>
      <c r="LPA45" s="10"/>
      <c r="LPB45" s="10"/>
      <c r="LPC45" s="10"/>
      <c r="LPD45" s="10"/>
      <c r="LPE45" s="10"/>
      <c r="LPF45" s="10"/>
      <c r="LPG45" s="10"/>
      <c r="LPH45" s="10"/>
      <c r="LPI45" s="10"/>
      <c r="LPJ45" s="10"/>
      <c r="LPK45" s="10"/>
      <c r="LPL45" s="10"/>
      <c r="LPM45" s="10"/>
      <c r="LPN45" s="10"/>
      <c r="LPO45" s="10"/>
      <c r="LPP45" s="10"/>
      <c r="LPQ45" s="10"/>
      <c r="LPR45" s="10"/>
      <c r="LPS45" s="10"/>
      <c r="LPT45" s="10"/>
      <c r="LPU45" s="10"/>
      <c r="LPV45" s="10"/>
      <c r="LPW45" s="10"/>
      <c r="LPX45" s="10"/>
      <c r="LPY45" s="10"/>
      <c r="LPZ45" s="10"/>
      <c r="LQA45" s="10"/>
      <c r="LQB45" s="10"/>
      <c r="LQC45" s="10"/>
      <c r="LQD45" s="10"/>
      <c r="LQE45" s="10"/>
      <c r="LQF45" s="10"/>
      <c r="LQG45" s="10"/>
      <c r="LQH45" s="10"/>
      <c r="LQI45" s="10"/>
      <c r="LQJ45" s="10"/>
      <c r="LQK45" s="10"/>
      <c r="LQL45" s="10"/>
      <c r="LQM45" s="10"/>
      <c r="LQN45" s="10"/>
      <c r="LQO45" s="10"/>
      <c r="LQP45" s="10"/>
      <c r="LQQ45" s="10"/>
      <c r="LQR45" s="10"/>
      <c r="LQS45" s="10"/>
      <c r="LQT45" s="10"/>
      <c r="LQU45" s="10"/>
      <c r="LQV45" s="10"/>
      <c r="LQW45" s="10"/>
      <c r="LQX45" s="10"/>
      <c r="LQY45" s="10"/>
      <c r="LQZ45" s="10"/>
      <c r="LRA45" s="10"/>
      <c r="LRB45" s="10"/>
      <c r="LRC45" s="10"/>
      <c r="LRD45" s="10"/>
      <c r="LRE45" s="10"/>
      <c r="LRF45" s="10"/>
      <c r="LRG45" s="10"/>
      <c r="LRH45" s="10"/>
      <c r="LRI45" s="10"/>
      <c r="LRJ45" s="10"/>
      <c r="LRK45" s="10"/>
      <c r="LRL45" s="10"/>
      <c r="LRM45" s="10"/>
      <c r="LRN45" s="10"/>
      <c r="LRO45" s="10"/>
      <c r="LRP45" s="10"/>
      <c r="LRQ45" s="10"/>
      <c r="LRR45" s="10"/>
      <c r="LRS45" s="10"/>
      <c r="LRT45" s="10"/>
      <c r="LRU45" s="10"/>
      <c r="LRV45" s="10"/>
      <c r="LRW45" s="10"/>
      <c r="LRX45" s="10"/>
      <c r="LRY45" s="10"/>
      <c r="LRZ45" s="10"/>
      <c r="LSA45" s="10"/>
      <c r="LSB45" s="10"/>
      <c r="LSC45" s="10"/>
      <c r="LSD45" s="10"/>
      <c r="LSE45" s="10"/>
      <c r="LSF45" s="10"/>
      <c r="LSG45" s="10"/>
      <c r="LSH45" s="10"/>
      <c r="LSI45" s="10"/>
      <c r="LSJ45" s="10"/>
      <c r="LSK45" s="10"/>
      <c r="LSL45" s="10"/>
      <c r="LSM45" s="10"/>
      <c r="LSN45" s="10"/>
      <c r="LSO45" s="10"/>
      <c r="LSP45" s="10"/>
      <c r="LSQ45" s="10"/>
      <c r="LSR45" s="10"/>
      <c r="LSS45" s="10"/>
      <c r="LST45" s="10"/>
      <c r="LSU45" s="10"/>
      <c r="LSV45" s="10"/>
      <c r="LSW45" s="10"/>
      <c r="LSX45" s="10"/>
      <c r="LSY45" s="10"/>
      <c r="LSZ45" s="10"/>
      <c r="LTA45" s="10"/>
      <c r="LTB45" s="10"/>
      <c r="LTC45" s="10"/>
      <c r="LTD45" s="10"/>
      <c r="LTE45" s="10"/>
      <c r="LTF45" s="10"/>
      <c r="LTG45" s="10"/>
      <c r="LTH45" s="10"/>
      <c r="LTI45" s="10"/>
      <c r="LTJ45" s="10"/>
      <c r="LTK45" s="10"/>
      <c r="LTL45" s="10"/>
      <c r="LTM45" s="10"/>
      <c r="LTN45" s="10"/>
      <c r="LTO45" s="10"/>
      <c r="LTP45" s="10"/>
      <c r="LTQ45" s="10"/>
      <c r="LTR45" s="10"/>
      <c r="LTS45" s="10"/>
      <c r="LTT45" s="10"/>
      <c r="LTU45" s="10"/>
      <c r="LTV45" s="10"/>
      <c r="LTW45" s="10"/>
      <c r="LTX45" s="10"/>
      <c r="LTY45" s="10"/>
      <c r="LTZ45" s="10"/>
      <c r="LUA45" s="10"/>
      <c r="LUB45" s="10"/>
      <c r="LUC45" s="10"/>
      <c r="LUD45" s="10"/>
      <c r="LUE45" s="10"/>
      <c r="LUF45" s="10"/>
      <c r="LUG45" s="10"/>
      <c r="LUH45" s="10"/>
      <c r="LUI45" s="10"/>
      <c r="LUJ45" s="10"/>
      <c r="LUK45" s="10"/>
      <c r="LUL45" s="10"/>
      <c r="LUM45" s="10"/>
      <c r="LUN45" s="10"/>
      <c r="LUO45" s="10"/>
      <c r="LUP45" s="10"/>
      <c r="LUQ45" s="10"/>
      <c r="LUR45" s="10"/>
      <c r="LUS45" s="10"/>
      <c r="LUT45" s="10"/>
      <c r="LUU45" s="10"/>
      <c r="LUV45" s="10"/>
      <c r="LUW45" s="10"/>
      <c r="LUX45" s="10"/>
      <c r="LUY45" s="10"/>
      <c r="LUZ45" s="10"/>
      <c r="LVA45" s="10"/>
      <c r="LVB45" s="10"/>
      <c r="LVC45" s="10"/>
      <c r="LVD45" s="10"/>
      <c r="LVE45" s="10"/>
      <c r="LVF45" s="10"/>
      <c r="LVG45" s="10"/>
      <c r="LVH45" s="10"/>
      <c r="LVI45" s="10"/>
      <c r="LVJ45" s="10"/>
      <c r="LVK45" s="10"/>
      <c r="LVL45" s="10"/>
      <c r="LVM45" s="10"/>
      <c r="LVN45" s="10"/>
      <c r="LVO45" s="10"/>
      <c r="LVP45" s="10"/>
      <c r="LVQ45" s="10"/>
      <c r="LVR45" s="10"/>
      <c r="LVS45" s="10"/>
      <c r="LVT45" s="10"/>
      <c r="LVU45" s="10"/>
      <c r="LVV45" s="10"/>
      <c r="LVW45" s="10"/>
      <c r="LVX45" s="10"/>
      <c r="LVY45" s="10"/>
      <c r="LVZ45" s="10"/>
      <c r="LWA45" s="10"/>
      <c r="LWB45" s="10"/>
      <c r="LWC45" s="10"/>
      <c r="LWD45" s="10"/>
      <c r="LWE45" s="10"/>
      <c r="LWF45" s="10"/>
      <c r="LWG45" s="10"/>
      <c r="LWH45" s="10"/>
      <c r="LWI45" s="10"/>
      <c r="LWJ45" s="10"/>
      <c r="LWK45" s="10"/>
      <c r="LWL45" s="10"/>
      <c r="LWM45" s="10"/>
      <c r="LWN45" s="10"/>
      <c r="LWO45" s="10"/>
      <c r="LWP45" s="10"/>
      <c r="LWQ45" s="10"/>
      <c r="LWR45" s="10"/>
      <c r="LWS45" s="10"/>
      <c r="LWT45" s="10"/>
      <c r="LWU45" s="10"/>
      <c r="LWV45" s="10"/>
      <c r="LWW45" s="10"/>
      <c r="LWX45" s="10"/>
      <c r="LWY45" s="10"/>
      <c r="LWZ45" s="10"/>
      <c r="LXA45" s="10"/>
      <c r="LXB45" s="10"/>
      <c r="LXC45" s="10"/>
      <c r="LXD45" s="10"/>
      <c r="LXE45" s="10"/>
      <c r="LXF45" s="10"/>
      <c r="LXG45" s="10"/>
      <c r="LXH45" s="10"/>
      <c r="LXI45" s="10"/>
      <c r="LXJ45" s="10"/>
      <c r="LXK45" s="10"/>
      <c r="LXL45" s="10"/>
      <c r="LXM45" s="10"/>
      <c r="LXN45" s="10"/>
      <c r="LXO45" s="10"/>
      <c r="LXP45" s="10"/>
      <c r="LXQ45" s="10"/>
      <c r="LXR45" s="10"/>
      <c r="LXS45" s="10"/>
      <c r="LXT45" s="10"/>
      <c r="LXU45" s="10"/>
      <c r="LXV45" s="10"/>
      <c r="LXW45" s="10"/>
      <c r="LXX45" s="10"/>
      <c r="LXY45" s="10"/>
      <c r="LXZ45" s="10"/>
      <c r="LYA45" s="10"/>
      <c r="LYB45" s="10"/>
      <c r="LYC45" s="10"/>
      <c r="LYD45" s="10"/>
      <c r="LYE45" s="10"/>
      <c r="LYF45" s="10"/>
      <c r="LYG45" s="10"/>
      <c r="LYH45" s="10"/>
      <c r="LYI45" s="10"/>
      <c r="LYJ45" s="10"/>
      <c r="LYK45" s="10"/>
      <c r="LYL45" s="10"/>
      <c r="LYM45" s="10"/>
      <c r="LYN45" s="10"/>
      <c r="LYO45" s="10"/>
      <c r="LYP45" s="10"/>
      <c r="LYQ45" s="10"/>
      <c r="LYR45" s="10"/>
      <c r="LYS45" s="10"/>
      <c r="LYT45" s="10"/>
      <c r="LYU45" s="10"/>
      <c r="LYV45" s="10"/>
      <c r="LYW45" s="10"/>
      <c r="LYX45" s="10"/>
      <c r="LYY45" s="10"/>
      <c r="LYZ45" s="10"/>
      <c r="LZA45" s="10"/>
      <c r="LZB45" s="10"/>
      <c r="LZC45" s="10"/>
      <c r="LZD45" s="10"/>
      <c r="LZE45" s="10"/>
      <c r="LZF45" s="10"/>
      <c r="LZG45" s="10"/>
      <c r="LZH45" s="10"/>
      <c r="LZI45" s="10"/>
      <c r="LZJ45" s="10"/>
      <c r="LZK45" s="10"/>
      <c r="LZL45" s="10"/>
      <c r="LZM45" s="10"/>
      <c r="LZN45" s="10"/>
      <c r="LZO45" s="10"/>
      <c r="LZP45" s="10"/>
      <c r="LZQ45" s="10"/>
      <c r="LZR45" s="10"/>
      <c r="LZS45" s="10"/>
      <c r="LZT45" s="10"/>
      <c r="LZU45" s="10"/>
      <c r="LZV45" s="10"/>
      <c r="LZW45" s="10"/>
      <c r="LZX45" s="10"/>
      <c r="LZY45" s="10"/>
      <c r="LZZ45" s="10"/>
      <c r="MAA45" s="10"/>
      <c r="MAB45" s="10"/>
      <c r="MAC45" s="10"/>
      <c r="MAD45" s="10"/>
      <c r="MAE45" s="10"/>
      <c r="MAF45" s="10"/>
      <c r="MAG45" s="10"/>
      <c r="MAH45" s="10"/>
      <c r="MAI45" s="10"/>
      <c r="MAJ45" s="10"/>
      <c r="MAK45" s="10"/>
      <c r="MAL45" s="10"/>
      <c r="MAM45" s="10"/>
      <c r="MAN45" s="10"/>
      <c r="MAO45" s="10"/>
      <c r="MAP45" s="10"/>
      <c r="MAQ45" s="10"/>
      <c r="MAR45" s="10"/>
      <c r="MAS45" s="10"/>
      <c r="MAT45" s="10"/>
      <c r="MAU45" s="10"/>
      <c r="MAV45" s="10"/>
      <c r="MAW45" s="10"/>
      <c r="MAX45" s="10"/>
      <c r="MAY45" s="10"/>
      <c r="MAZ45" s="10"/>
      <c r="MBA45" s="10"/>
      <c r="MBB45" s="10"/>
      <c r="MBC45" s="10"/>
      <c r="MBD45" s="10"/>
      <c r="MBE45" s="10"/>
      <c r="MBF45" s="10"/>
      <c r="MBG45" s="10"/>
      <c r="MBH45" s="10"/>
      <c r="MBI45" s="10"/>
      <c r="MBJ45" s="10"/>
      <c r="MBK45" s="10"/>
      <c r="MBL45" s="10"/>
      <c r="MBM45" s="10"/>
      <c r="MBN45" s="10"/>
      <c r="MBO45" s="10"/>
      <c r="MBP45" s="10"/>
      <c r="MBQ45" s="10"/>
      <c r="MBR45" s="10"/>
      <c r="MBS45" s="10"/>
      <c r="MBT45" s="10"/>
      <c r="MBU45" s="10"/>
      <c r="MBV45" s="10"/>
      <c r="MBW45" s="10"/>
      <c r="MBX45" s="10"/>
      <c r="MBY45" s="10"/>
      <c r="MBZ45" s="10"/>
      <c r="MCA45" s="10"/>
      <c r="MCB45" s="10"/>
      <c r="MCC45" s="10"/>
      <c r="MCD45" s="10"/>
      <c r="MCE45" s="10"/>
      <c r="MCF45" s="10"/>
      <c r="MCG45" s="10"/>
      <c r="MCH45" s="10"/>
      <c r="MCI45" s="10"/>
      <c r="MCJ45" s="10"/>
      <c r="MCK45" s="10"/>
      <c r="MCL45" s="10"/>
      <c r="MCM45" s="10"/>
      <c r="MCN45" s="10"/>
      <c r="MCO45" s="10"/>
      <c r="MCP45" s="10"/>
      <c r="MCQ45" s="10"/>
      <c r="MCR45" s="10"/>
      <c r="MCS45" s="10"/>
      <c r="MCT45" s="10"/>
      <c r="MCU45" s="10"/>
      <c r="MCV45" s="10"/>
      <c r="MCW45" s="10"/>
      <c r="MCX45" s="10"/>
      <c r="MCY45" s="10"/>
      <c r="MCZ45" s="10"/>
      <c r="MDA45" s="10"/>
      <c r="MDB45" s="10"/>
      <c r="MDC45" s="10"/>
      <c r="MDD45" s="10"/>
      <c r="MDE45" s="10"/>
      <c r="MDF45" s="10"/>
      <c r="MDG45" s="10"/>
      <c r="MDH45" s="10"/>
      <c r="MDI45" s="10"/>
      <c r="MDJ45" s="10"/>
      <c r="MDK45" s="10"/>
      <c r="MDL45" s="10"/>
      <c r="MDM45" s="10"/>
      <c r="MDN45" s="10"/>
      <c r="MDO45" s="10"/>
      <c r="MDP45" s="10"/>
      <c r="MDQ45" s="10"/>
      <c r="MDR45" s="10"/>
      <c r="MDS45" s="10"/>
      <c r="MDT45" s="10"/>
      <c r="MDU45" s="10"/>
      <c r="MDV45" s="10"/>
      <c r="MDW45" s="10"/>
      <c r="MDX45" s="10"/>
      <c r="MDY45" s="10"/>
      <c r="MDZ45" s="10"/>
      <c r="MEA45" s="10"/>
      <c r="MEB45" s="10"/>
      <c r="MEC45" s="10"/>
      <c r="MED45" s="10"/>
      <c r="MEE45" s="10"/>
      <c r="MEF45" s="10"/>
      <c r="MEG45" s="10"/>
      <c r="MEH45" s="10"/>
      <c r="MEI45" s="10"/>
      <c r="MEJ45" s="10"/>
      <c r="MEK45" s="10"/>
      <c r="MEL45" s="10"/>
      <c r="MEM45" s="10"/>
      <c r="MEN45" s="10"/>
      <c r="MEO45" s="10"/>
      <c r="MEP45" s="10"/>
      <c r="MEQ45" s="10"/>
      <c r="MER45" s="10"/>
      <c r="MES45" s="10"/>
      <c r="MET45" s="10"/>
      <c r="MEU45" s="10"/>
      <c r="MEV45" s="10"/>
      <c r="MEW45" s="10"/>
      <c r="MEX45" s="10"/>
      <c r="MEY45" s="10"/>
      <c r="MEZ45" s="10"/>
      <c r="MFA45" s="10"/>
      <c r="MFB45" s="10"/>
      <c r="MFC45" s="10"/>
      <c r="MFD45" s="10"/>
      <c r="MFE45" s="10"/>
      <c r="MFF45" s="10"/>
      <c r="MFG45" s="10"/>
      <c r="MFH45" s="10"/>
      <c r="MFI45" s="10"/>
      <c r="MFJ45" s="10"/>
      <c r="MFK45" s="10"/>
      <c r="MFL45" s="10"/>
      <c r="MFM45" s="10"/>
      <c r="MFN45" s="10"/>
      <c r="MFO45" s="10"/>
      <c r="MFP45" s="10"/>
      <c r="MFQ45" s="10"/>
      <c r="MFR45" s="10"/>
      <c r="MFS45" s="10"/>
      <c r="MFT45" s="10"/>
      <c r="MFU45" s="10"/>
      <c r="MFV45" s="10"/>
      <c r="MFW45" s="10"/>
      <c r="MFX45" s="10"/>
      <c r="MFY45" s="10"/>
      <c r="MFZ45" s="10"/>
      <c r="MGA45" s="10"/>
      <c r="MGB45" s="10"/>
      <c r="MGC45" s="10"/>
      <c r="MGD45" s="10"/>
      <c r="MGE45" s="10"/>
      <c r="MGF45" s="10"/>
      <c r="MGG45" s="10"/>
      <c r="MGH45" s="10"/>
      <c r="MGI45" s="10"/>
      <c r="MGJ45" s="10"/>
      <c r="MGK45" s="10"/>
      <c r="MGL45" s="10"/>
      <c r="MGM45" s="10"/>
      <c r="MGN45" s="10"/>
      <c r="MGO45" s="10"/>
      <c r="MGP45" s="10"/>
      <c r="MGQ45" s="10"/>
      <c r="MGR45" s="10"/>
      <c r="MGS45" s="10"/>
      <c r="MGT45" s="10"/>
      <c r="MGU45" s="10"/>
      <c r="MGV45" s="10"/>
      <c r="MGW45" s="10"/>
      <c r="MGX45" s="10"/>
      <c r="MGY45" s="10"/>
      <c r="MGZ45" s="10"/>
      <c r="MHA45" s="10"/>
      <c r="MHB45" s="10"/>
      <c r="MHC45" s="10"/>
      <c r="MHD45" s="10"/>
      <c r="MHE45" s="10"/>
      <c r="MHF45" s="10"/>
      <c r="MHG45" s="10"/>
      <c r="MHH45" s="10"/>
      <c r="MHI45" s="10"/>
      <c r="MHJ45" s="10"/>
      <c r="MHK45" s="10"/>
      <c r="MHL45" s="10"/>
      <c r="MHM45" s="10"/>
      <c r="MHN45" s="10"/>
      <c r="MHO45" s="10"/>
      <c r="MHP45" s="10"/>
      <c r="MHQ45" s="10"/>
      <c r="MHR45" s="10"/>
      <c r="MHS45" s="10"/>
      <c r="MHT45" s="10"/>
      <c r="MHU45" s="10"/>
      <c r="MHV45" s="10"/>
      <c r="MHW45" s="10"/>
      <c r="MHX45" s="10"/>
      <c r="MHY45" s="10"/>
      <c r="MHZ45" s="10"/>
      <c r="MIA45" s="10"/>
      <c r="MIB45" s="10"/>
      <c r="MIC45" s="10"/>
      <c r="MID45" s="10"/>
      <c r="MIE45" s="10"/>
      <c r="MIF45" s="10"/>
      <c r="MIG45" s="10"/>
      <c r="MIH45" s="10"/>
      <c r="MII45" s="10"/>
      <c r="MIJ45" s="10"/>
      <c r="MIK45" s="10"/>
      <c r="MIL45" s="10"/>
      <c r="MIM45" s="10"/>
      <c r="MIN45" s="10"/>
      <c r="MIO45" s="10"/>
      <c r="MIP45" s="10"/>
      <c r="MIQ45" s="10"/>
      <c r="MIR45" s="10"/>
      <c r="MIS45" s="10"/>
      <c r="MIT45" s="10"/>
      <c r="MIU45" s="10"/>
      <c r="MIV45" s="10"/>
      <c r="MIW45" s="10"/>
      <c r="MIX45" s="10"/>
      <c r="MIY45" s="10"/>
      <c r="MIZ45" s="10"/>
      <c r="MJA45" s="10"/>
      <c r="MJB45" s="10"/>
      <c r="MJC45" s="10"/>
      <c r="MJD45" s="10"/>
      <c r="MJE45" s="10"/>
      <c r="MJF45" s="10"/>
      <c r="MJG45" s="10"/>
      <c r="MJH45" s="10"/>
      <c r="MJI45" s="10"/>
      <c r="MJJ45" s="10"/>
      <c r="MJK45" s="10"/>
      <c r="MJL45" s="10"/>
      <c r="MJM45" s="10"/>
      <c r="MJN45" s="10"/>
      <c r="MJO45" s="10"/>
      <c r="MJP45" s="10"/>
      <c r="MJQ45" s="10"/>
      <c r="MJR45" s="10"/>
      <c r="MJS45" s="10"/>
      <c r="MJT45" s="10"/>
      <c r="MJU45" s="10"/>
      <c r="MJV45" s="10"/>
      <c r="MJW45" s="10"/>
      <c r="MJX45" s="10"/>
      <c r="MJY45" s="10"/>
      <c r="MJZ45" s="10"/>
      <c r="MKA45" s="10"/>
      <c r="MKB45" s="10"/>
      <c r="MKC45" s="10"/>
      <c r="MKD45" s="10"/>
      <c r="MKE45" s="10"/>
      <c r="MKF45" s="10"/>
      <c r="MKG45" s="10"/>
      <c r="MKH45" s="10"/>
      <c r="MKI45" s="10"/>
      <c r="MKJ45" s="10"/>
      <c r="MKK45" s="10"/>
      <c r="MKL45" s="10"/>
      <c r="MKM45" s="10"/>
      <c r="MKN45" s="10"/>
      <c r="MKO45" s="10"/>
      <c r="MKP45" s="10"/>
      <c r="MKQ45" s="10"/>
      <c r="MKR45" s="10"/>
      <c r="MKS45" s="10"/>
      <c r="MKT45" s="10"/>
      <c r="MKU45" s="10"/>
      <c r="MKV45" s="10"/>
      <c r="MKW45" s="10"/>
      <c r="MKX45" s="10"/>
      <c r="MKY45" s="10"/>
      <c r="MKZ45" s="10"/>
      <c r="MLA45" s="10"/>
      <c r="MLB45" s="10"/>
      <c r="MLC45" s="10"/>
      <c r="MLD45" s="10"/>
      <c r="MLE45" s="10"/>
      <c r="MLF45" s="10"/>
      <c r="MLG45" s="10"/>
      <c r="MLH45" s="10"/>
      <c r="MLI45" s="10"/>
      <c r="MLJ45" s="10"/>
      <c r="MLK45" s="10"/>
      <c r="MLL45" s="10"/>
      <c r="MLM45" s="10"/>
      <c r="MLN45" s="10"/>
      <c r="MLO45" s="10"/>
      <c r="MLP45" s="10"/>
      <c r="MLQ45" s="10"/>
      <c r="MLR45" s="10"/>
      <c r="MLS45" s="10"/>
      <c r="MLT45" s="10"/>
      <c r="MLU45" s="10"/>
      <c r="MLV45" s="10"/>
      <c r="MLW45" s="10"/>
      <c r="MLX45" s="10"/>
      <c r="MLY45" s="10"/>
      <c r="MLZ45" s="10"/>
      <c r="MMA45" s="10"/>
      <c r="MMB45" s="10"/>
      <c r="MMC45" s="10"/>
      <c r="MMD45" s="10"/>
      <c r="MME45" s="10"/>
      <c r="MMF45" s="10"/>
      <c r="MMG45" s="10"/>
      <c r="MMH45" s="10"/>
      <c r="MMI45" s="10"/>
      <c r="MMJ45" s="10"/>
      <c r="MMK45" s="10"/>
      <c r="MML45" s="10"/>
      <c r="MMM45" s="10"/>
      <c r="MMN45" s="10"/>
      <c r="MMO45" s="10"/>
      <c r="MMP45" s="10"/>
      <c r="MMQ45" s="10"/>
      <c r="MMR45" s="10"/>
      <c r="MMS45" s="10"/>
      <c r="MMT45" s="10"/>
      <c r="MMU45" s="10"/>
      <c r="MMV45" s="10"/>
      <c r="MMW45" s="10"/>
      <c r="MMX45" s="10"/>
      <c r="MMY45" s="10"/>
      <c r="MMZ45" s="10"/>
      <c r="MNA45" s="10"/>
      <c r="MNB45" s="10"/>
      <c r="MNC45" s="10"/>
      <c r="MND45" s="10"/>
      <c r="MNE45" s="10"/>
      <c r="MNF45" s="10"/>
      <c r="MNG45" s="10"/>
      <c r="MNH45" s="10"/>
      <c r="MNI45" s="10"/>
      <c r="MNJ45" s="10"/>
      <c r="MNK45" s="10"/>
      <c r="MNL45" s="10"/>
      <c r="MNM45" s="10"/>
      <c r="MNN45" s="10"/>
      <c r="MNO45" s="10"/>
      <c r="MNP45" s="10"/>
      <c r="MNQ45" s="10"/>
      <c r="MNR45" s="10"/>
      <c r="MNS45" s="10"/>
      <c r="MNT45" s="10"/>
      <c r="MNU45" s="10"/>
      <c r="MNV45" s="10"/>
      <c r="MNW45" s="10"/>
      <c r="MNX45" s="10"/>
      <c r="MNY45" s="10"/>
      <c r="MNZ45" s="10"/>
      <c r="MOA45" s="10"/>
      <c r="MOB45" s="10"/>
      <c r="MOC45" s="10"/>
      <c r="MOD45" s="10"/>
      <c r="MOE45" s="10"/>
      <c r="MOF45" s="10"/>
      <c r="MOG45" s="10"/>
      <c r="MOH45" s="10"/>
      <c r="MOI45" s="10"/>
      <c r="MOJ45" s="10"/>
      <c r="MOK45" s="10"/>
      <c r="MOL45" s="10"/>
      <c r="MOM45" s="10"/>
      <c r="MON45" s="10"/>
      <c r="MOO45" s="10"/>
      <c r="MOP45" s="10"/>
      <c r="MOQ45" s="10"/>
      <c r="MOR45" s="10"/>
      <c r="MOS45" s="10"/>
      <c r="MOT45" s="10"/>
      <c r="MOU45" s="10"/>
      <c r="MOV45" s="10"/>
      <c r="MOW45" s="10"/>
      <c r="MOX45" s="10"/>
      <c r="MOY45" s="10"/>
      <c r="MOZ45" s="10"/>
      <c r="MPA45" s="10"/>
      <c r="MPB45" s="10"/>
      <c r="MPC45" s="10"/>
      <c r="MPD45" s="10"/>
      <c r="MPE45" s="10"/>
      <c r="MPF45" s="10"/>
      <c r="MPG45" s="10"/>
      <c r="MPH45" s="10"/>
      <c r="MPI45" s="10"/>
      <c r="MPJ45" s="10"/>
      <c r="MPK45" s="10"/>
      <c r="MPL45" s="10"/>
      <c r="MPM45" s="10"/>
      <c r="MPN45" s="10"/>
      <c r="MPO45" s="10"/>
      <c r="MPP45" s="10"/>
      <c r="MPQ45" s="10"/>
      <c r="MPR45" s="10"/>
      <c r="MPS45" s="10"/>
      <c r="MPT45" s="10"/>
      <c r="MPU45" s="10"/>
      <c r="MPV45" s="10"/>
      <c r="MPW45" s="10"/>
      <c r="MPX45" s="10"/>
      <c r="MPY45" s="10"/>
      <c r="MPZ45" s="10"/>
      <c r="MQA45" s="10"/>
      <c r="MQB45" s="10"/>
      <c r="MQC45" s="10"/>
      <c r="MQD45" s="10"/>
      <c r="MQE45" s="10"/>
      <c r="MQF45" s="10"/>
      <c r="MQG45" s="10"/>
      <c r="MQH45" s="10"/>
      <c r="MQI45" s="10"/>
      <c r="MQJ45" s="10"/>
      <c r="MQK45" s="10"/>
      <c r="MQL45" s="10"/>
      <c r="MQM45" s="10"/>
      <c r="MQN45" s="10"/>
      <c r="MQO45" s="10"/>
      <c r="MQP45" s="10"/>
      <c r="MQQ45" s="10"/>
      <c r="MQR45" s="10"/>
      <c r="MQS45" s="10"/>
      <c r="MQT45" s="10"/>
      <c r="MQU45" s="10"/>
      <c r="MQV45" s="10"/>
      <c r="MQW45" s="10"/>
      <c r="MQX45" s="10"/>
      <c r="MQY45" s="10"/>
      <c r="MQZ45" s="10"/>
      <c r="MRA45" s="10"/>
      <c r="MRB45" s="10"/>
      <c r="MRC45" s="10"/>
      <c r="MRD45" s="10"/>
      <c r="MRE45" s="10"/>
      <c r="MRF45" s="10"/>
      <c r="MRG45" s="10"/>
      <c r="MRH45" s="10"/>
      <c r="MRI45" s="10"/>
      <c r="MRJ45" s="10"/>
      <c r="MRK45" s="10"/>
      <c r="MRL45" s="10"/>
      <c r="MRM45" s="10"/>
      <c r="MRN45" s="10"/>
      <c r="MRO45" s="10"/>
      <c r="MRP45" s="10"/>
      <c r="MRQ45" s="10"/>
      <c r="MRR45" s="10"/>
      <c r="MRS45" s="10"/>
      <c r="MRT45" s="10"/>
      <c r="MRU45" s="10"/>
      <c r="MRV45" s="10"/>
      <c r="MRW45" s="10"/>
      <c r="MRX45" s="10"/>
      <c r="MRY45" s="10"/>
      <c r="MRZ45" s="10"/>
      <c r="MSA45" s="10"/>
      <c r="MSB45" s="10"/>
      <c r="MSC45" s="10"/>
      <c r="MSD45" s="10"/>
      <c r="MSE45" s="10"/>
      <c r="MSF45" s="10"/>
      <c r="MSG45" s="10"/>
      <c r="MSH45" s="10"/>
      <c r="MSI45" s="10"/>
      <c r="MSJ45" s="10"/>
      <c r="MSK45" s="10"/>
      <c r="MSL45" s="10"/>
      <c r="MSM45" s="10"/>
      <c r="MSN45" s="10"/>
      <c r="MSO45" s="10"/>
      <c r="MSP45" s="10"/>
      <c r="MSQ45" s="10"/>
      <c r="MSR45" s="10"/>
      <c r="MSS45" s="10"/>
      <c r="MST45" s="10"/>
      <c r="MSU45" s="10"/>
      <c r="MSV45" s="10"/>
      <c r="MSW45" s="10"/>
      <c r="MSX45" s="10"/>
      <c r="MSY45" s="10"/>
      <c r="MSZ45" s="10"/>
      <c r="MTA45" s="10"/>
      <c r="MTB45" s="10"/>
      <c r="MTC45" s="10"/>
      <c r="MTD45" s="10"/>
      <c r="MTE45" s="10"/>
      <c r="MTF45" s="10"/>
      <c r="MTG45" s="10"/>
      <c r="MTH45" s="10"/>
      <c r="MTI45" s="10"/>
      <c r="MTJ45" s="10"/>
      <c r="MTK45" s="10"/>
      <c r="MTL45" s="10"/>
      <c r="MTM45" s="10"/>
      <c r="MTN45" s="10"/>
      <c r="MTO45" s="10"/>
      <c r="MTP45" s="10"/>
      <c r="MTQ45" s="10"/>
      <c r="MTR45" s="10"/>
      <c r="MTS45" s="10"/>
      <c r="MTT45" s="10"/>
      <c r="MTU45" s="10"/>
      <c r="MTV45" s="10"/>
      <c r="MTW45" s="10"/>
      <c r="MTX45" s="10"/>
      <c r="MTY45" s="10"/>
      <c r="MTZ45" s="10"/>
      <c r="MUA45" s="10"/>
      <c r="MUB45" s="10"/>
      <c r="MUC45" s="10"/>
      <c r="MUD45" s="10"/>
      <c r="MUE45" s="10"/>
      <c r="MUF45" s="10"/>
      <c r="MUG45" s="10"/>
      <c r="MUH45" s="10"/>
      <c r="MUI45" s="10"/>
      <c r="MUJ45" s="10"/>
      <c r="MUK45" s="10"/>
      <c r="MUL45" s="10"/>
      <c r="MUM45" s="10"/>
      <c r="MUN45" s="10"/>
      <c r="MUO45" s="10"/>
      <c r="MUP45" s="10"/>
      <c r="MUQ45" s="10"/>
      <c r="MUR45" s="10"/>
      <c r="MUS45" s="10"/>
      <c r="MUT45" s="10"/>
      <c r="MUU45" s="10"/>
      <c r="MUV45" s="10"/>
      <c r="MUW45" s="10"/>
      <c r="MUX45" s="10"/>
      <c r="MUY45" s="10"/>
      <c r="MUZ45" s="10"/>
      <c r="MVA45" s="10"/>
      <c r="MVB45" s="10"/>
      <c r="MVC45" s="10"/>
      <c r="MVD45" s="10"/>
      <c r="MVE45" s="10"/>
      <c r="MVF45" s="10"/>
      <c r="MVG45" s="10"/>
      <c r="MVH45" s="10"/>
      <c r="MVI45" s="10"/>
      <c r="MVJ45" s="10"/>
      <c r="MVK45" s="10"/>
      <c r="MVL45" s="10"/>
      <c r="MVM45" s="10"/>
      <c r="MVN45" s="10"/>
      <c r="MVO45" s="10"/>
      <c r="MVP45" s="10"/>
      <c r="MVQ45" s="10"/>
      <c r="MVR45" s="10"/>
      <c r="MVS45" s="10"/>
      <c r="MVT45" s="10"/>
      <c r="MVU45" s="10"/>
      <c r="MVV45" s="10"/>
      <c r="MVW45" s="10"/>
      <c r="MVX45" s="10"/>
      <c r="MVY45" s="10"/>
      <c r="MVZ45" s="10"/>
      <c r="MWA45" s="10"/>
      <c r="MWB45" s="10"/>
      <c r="MWC45" s="10"/>
      <c r="MWD45" s="10"/>
      <c r="MWE45" s="10"/>
      <c r="MWF45" s="10"/>
      <c r="MWG45" s="10"/>
      <c r="MWH45" s="10"/>
      <c r="MWI45" s="10"/>
      <c r="MWJ45" s="10"/>
      <c r="MWK45" s="10"/>
      <c r="MWL45" s="10"/>
      <c r="MWM45" s="10"/>
      <c r="MWN45" s="10"/>
      <c r="MWO45" s="10"/>
      <c r="MWP45" s="10"/>
      <c r="MWQ45" s="10"/>
      <c r="MWR45" s="10"/>
      <c r="MWS45" s="10"/>
      <c r="MWT45" s="10"/>
      <c r="MWU45" s="10"/>
      <c r="MWV45" s="10"/>
      <c r="MWW45" s="10"/>
      <c r="MWX45" s="10"/>
      <c r="MWY45" s="10"/>
      <c r="MWZ45" s="10"/>
      <c r="MXA45" s="10"/>
      <c r="MXB45" s="10"/>
      <c r="MXC45" s="10"/>
      <c r="MXD45" s="10"/>
      <c r="MXE45" s="10"/>
      <c r="MXF45" s="10"/>
      <c r="MXG45" s="10"/>
      <c r="MXH45" s="10"/>
      <c r="MXI45" s="10"/>
      <c r="MXJ45" s="10"/>
      <c r="MXK45" s="10"/>
      <c r="MXL45" s="10"/>
      <c r="MXM45" s="10"/>
      <c r="MXN45" s="10"/>
      <c r="MXO45" s="10"/>
      <c r="MXP45" s="10"/>
      <c r="MXQ45" s="10"/>
      <c r="MXR45" s="10"/>
      <c r="MXS45" s="10"/>
      <c r="MXT45" s="10"/>
      <c r="MXU45" s="10"/>
      <c r="MXV45" s="10"/>
      <c r="MXW45" s="10"/>
      <c r="MXX45" s="10"/>
      <c r="MXY45" s="10"/>
      <c r="MXZ45" s="10"/>
      <c r="MYA45" s="10"/>
      <c r="MYB45" s="10"/>
      <c r="MYC45" s="10"/>
      <c r="MYD45" s="10"/>
      <c r="MYE45" s="10"/>
      <c r="MYF45" s="10"/>
      <c r="MYG45" s="10"/>
      <c r="MYH45" s="10"/>
      <c r="MYI45" s="10"/>
      <c r="MYJ45" s="10"/>
      <c r="MYK45" s="10"/>
      <c r="MYL45" s="10"/>
      <c r="MYM45" s="10"/>
      <c r="MYN45" s="10"/>
      <c r="MYO45" s="10"/>
      <c r="MYP45" s="10"/>
      <c r="MYQ45" s="10"/>
      <c r="MYR45" s="10"/>
      <c r="MYS45" s="10"/>
      <c r="MYT45" s="10"/>
      <c r="MYU45" s="10"/>
      <c r="MYV45" s="10"/>
      <c r="MYW45" s="10"/>
      <c r="MYX45" s="10"/>
      <c r="MYY45" s="10"/>
      <c r="MYZ45" s="10"/>
      <c r="MZA45" s="10"/>
      <c r="MZB45" s="10"/>
      <c r="MZC45" s="10"/>
      <c r="MZD45" s="10"/>
      <c r="MZE45" s="10"/>
      <c r="MZF45" s="10"/>
      <c r="MZG45" s="10"/>
      <c r="MZH45" s="10"/>
      <c r="MZI45" s="10"/>
      <c r="MZJ45" s="10"/>
      <c r="MZK45" s="10"/>
      <c r="MZL45" s="10"/>
      <c r="MZM45" s="10"/>
      <c r="MZN45" s="10"/>
      <c r="MZO45" s="10"/>
      <c r="MZP45" s="10"/>
      <c r="MZQ45" s="10"/>
      <c r="MZR45" s="10"/>
      <c r="MZS45" s="10"/>
      <c r="MZT45" s="10"/>
      <c r="MZU45" s="10"/>
      <c r="MZV45" s="10"/>
      <c r="MZW45" s="10"/>
      <c r="MZX45" s="10"/>
      <c r="MZY45" s="10"/>
      <c r="MZZ45" s="10"/>
      <c r="NAA45" s="10"/>
      <c r="NAB45" s="10"/>
      <c r="NAC45" s="10"/>
      <c r="NAD45" s="10"/>
      <c r="NAE45" s="10"/>
      <c r="NAF45" s="10"/>
      <c r="NAG45" s="10"/>
      <c r="NAH45" s="10"/>
      <c r="NAI45" s="10"/>
      <c r="NAJ45" s="10"/>
      <c r="NAK45" s="10"/>
      <c r="NAL45" s="10"/>
      <c r="NAM45" s="10"/>
      <c r="NAN45" s="10"/>
      <c r="NAO45" s="10"/>
      <c r="NAP45" s="10"/>
      <c r="NAQ45" s="10"/>
      <c r="NAR45" s="10"/>
      <c r="NAS45" s="10"/>
      <c r="NAT45" s="10"/>
      <c r="NAU45" s="10"/>
      <c r="NAV45" s="10"/>
      <c r="NAW45" s="10"/>
      <c r="NAX45" s="10"/>
      <c r="NAY45" s="10"/>
      <c r="NAZ45" s="10"/>
      <c r="NBA45" s="10"/>
      <c r="NBB45" s="10"/>
      <c r="NBC45" s="10"/>
      <c r="NBD45" s="10"/>
      <c r="NBE45" s="10"/>
      <c r="NBF45" s="10"/>
      <c r="NBG45" s="10"/>
      <c r="NBH45" s="10"/>
      <c r="NBI45" s="10"/>
      <c r="NBJ45" s="10"/>
      <c r="NBK45" s="10"/>
      <c r="NBL45" s="10"/>
      <c r="NBM45" s="10"/>
      <c r="NBN45" s="10"/>
      <c r="NBO45" s="10"/>
      <c r="NBP45" s="10"/>
      <c r="NBQ45" s="10"/>
      <c r="NBR45" s="10"/>
      <c r="NBS45" s="10"/>
      <c r="NBT45" s="10"/>
      <c r="NBU45" s="10"/>
      <c r="NBV45" s="10"/>
      <c r="NBW45" s="10"/>
      <c r="NBX45" s="10"/>
      <c r="NBY45" s="10"/>
      <c r="NBZ45" s="10"/>
      <c r="NCA45" s="10"/>
      <c r="NCB45" s="10"/>
      <c r="NCC45" s="10"/>
      <c r="NCD45" s="10"/>
      <c r="NCE45" s="10"/>
      <c r="NCF45" s="10"/>
      <c r="NCG45" s="10"/>
      <c r="NCH45" s="10"/>
      <c r="NCI45" s="10"/>
      <c r="NCJ45" s="10"/>
      <c r="NCK45" s="10"/>
      <c r="NCL45" s="10"/>
      <c r="NCM45" s="10"/>
      <c r="NCN45" s="10"/>
      <c r="NCO45" s="10"/>
      <c r="NCP45" s="10"/>
      <c r="NCQ45" s="10"/>
      <c r="NCR45" s="10"/>
      <c r="NCS45" s="10"/>
      <c r="NCT45" s="10"/>
      <c r="NCU45" s="10"/>
      <c r="NCV45" s="10"/>
      <c r="NCW45" s="10"/>
      <c r="NCX45" s="10"/>
      <c r="NCY45" s="10"/>
      <c r="NCZ45" s="10"/>
      <c r="NDA45" s="10"/>
      <c r="NDB45" s="10"/>
      <c r="NDC45" s="10"/>
      <c r="NDD45" s="10"/>
      <c r="NDE45" s="10"/>
      <c r="NDF45" s="10"/>
      <c r="NDG45" s="10"/>
      <c r="NDH45" s="10"/>
      <c r="NDI45" s="10"/>
      <c r="NDJ45" s="10"/>
      <c r="NDK45" s="10"/>
      <c r="NDL45" s="10"/>
      <c r="NDM45" s="10"/>
      <c r="NDN45" s="10"/>
      <c r="NDO45" s="10"/>
      <c r="NDP45" s="10"/>
      <c r="NDQ45" s="10"/>
      <c r="NDR45" s="10"/>
      <c r="NDS45" s="10"/>
      <c r="NDT45" s="10"/>
      <c r="NDU45" s="10"/>
      <c r="NDV45" s="10"/>
      <c r="NDW45" s="10"/>
      <c r="NDX45" s="10"/>
      <c r="NDY45" s="10"/>
      <c r="NDZ45" s="10"/>
      <c r="NEA45" s="10"/>
      <c r="NEB45" s="10"/>
      <c r="NEC45" s="10"/>
      <c r="NED45" s="10"/>
      <c r="NEE45" s="10"/>
      <c r="NEF45" s="10"/>
      <c r="NEG45" s="10"/>
      <c r="NEH45" s="10"/>
      <c r="NEI45" s="10"/>
      <c r="NEJ45" s="10"/>
      <c r="NEK45" s="10"/>
      <c r="NEL45" s="10"/>
      <c r="NEM45" s="10"/>
      <c r="NEN45" s="10"/>
      <c r="NEO45" s="10"/>
      <c r="NEP45" s="10"/>
      <c r="NEQ45" s="10"/>
      <c r="NER45" s="10"/>
      <c r="NES45" s="10"/>
      <c r="NET45" s="10"/>
      <c r="NEU45" s="10"/>
      <c r="NEV45" s="10"/>
      <c r="NEW45" s="10"/>
      <c r="NEX45" s="10"/>
      <c r="NEY45" s="10"/>
      <c r="NEZ45" s="10"/>
      <c r="NFA45" s="10"/>
      <c r="NFB45" s="10"/>
      <c r="NFC45" s="10"/>
      <c r="NFD45" s="10"/>
      <c r="NFE45" s="10"/>
      <c r="NFF45" s="10"/>
      <c r="NFG45" s="10"/>
      <c r="NFH45" s="10"/>
      <c r="NFI45" s="10"/>
      <c r="NFJ45" s="10"/>
      <c r="NFK45" s="10"/>
      <c r="NFL45" s="10"/>
      <c r="NFM45" s="10"/>
      <c r="NFN45" s="10"/>
      <c r="NFO45" s="10"/>
      <c r="NFP45" s="10"/>
      <c r="NFQ45" s="10"/>
      <c r="NFR45" s="10"/>
      <c r="NFS45" s="10"/>
      <c r="NFT45" s="10"/>
      <c r="NFU45" s="10"/>
      <c r="NFV45" s="10"/>
      <c r="NFW45" s="10"/>
      <c r="NFX45" s="10"/>
      <c r="NFY45" s="10"/>
      <c r="NFZ45" s="10"/>
      <c r="NGA45" s="10"/>
      <c r="NGB45" s="10"/>
      <c r="NGC45" s="10"/>
      <c r="NGD45" s="10"/>
      <c r="NGE45" s="10"/>
      <c r="NGF45" s="10"/>
      <c r="NGG45" s="10"/>
      <c r="NGH45" s="10"/>
      <c r="NGI45" s="10"/>
      <c r="NGJ45" s="10"/>
      <c r="NGK45" s="10"/>
      <c r="NGL45" s="10"/>
      <c r="NGM45" s="10"/>
      <c r="NGN45" s="10"/>
      <c r="NGO45" s="10"/>
      <c r="NGP45" s="10"/>
      <c r="NGQ45" s="10"/>
      <c r="NGR45" s="10"/>
      <c r="NGS45" s="10"/>
      <c r="NGT45" s="10"/>
      <c r="NGU45" s="10"/>
      <c r="NGV45" s="10"/>
      <c r="NGW45" s="10"/>
      <c r="NGX45" s="10"/>
      <c r="NGY45" s="10"/>
      <c r="NGZ45" s="10"/>
      <c r="NHA45" s="10"/>
      <c r="NHB45" s="10"/>
      <c r="NHC45" s="10"/>
      <c r="NHD45" s="10"/>
      <c r="NHE45" s="10"/>
      <c r="NHF45" s="10"/>
      <c r="NHG45" s="10"/>
      <c r="NHH45" s="10"/>
      <c r="NHI45" s="10"/>
      <c r="NHJ45" s="10"/>
      <c r="NHK45" s="10"/>
      <c r="NHL45" s="10"/>
      <c r="NHM45" s="10"/>
      <c r="NHN45" s="10"/>
      <c r="NHO45" s="10"/>
      <c r="NHP45" s="10"/>
      <c r="NHQ45" s="10"/>
      <c r="NHR45" s="10"/>
      <c r="NHS45" s="10"/>
      <c r="NHT45" s="10"/>
      <c r="NHU45" s="10"/>
      <c r="NHV45" s="10"/>
      <c r="NHW45" s="10"/>
      <c r="NHX45" s="10"/>
      <c r="NHY45" s="10"/>
      <c r="NHZ45" s="10"/>
      <c r="NIA45" s="10"/>
      <c r="NIB45" s="10"/>
      <c r="NIC45" s="10"/>
      <c r="NID45" s="10"/>
      <c r="NIE45" s="10"/>
      <c r="NIF45" s="10"/>
      <c r="NIG45" s="10"/>
      <c r="NIH45" s="10"/>
      <c r="NII45" s="10"/>
      <c r="NIJ45" s="10"/>
      <c r="NIK45" s="10"/>
      <c r="NIL45" s="10"/>
      <c r="NIM45" s="10"/>
      <c r="NIN45" s="10"/>
      <c r="NIO45" s="10"/>
      <c r="NIP45" s="10"/>
      <c r="NIQ45" s="10"/>
      <c r="NIR45" s="10"/>
      <c r="NIS45" s="10"/>
      <c r="NIT45" s="10"/>
      <c r="NIU45" s="10"/>
      <c r="NIV45" s="10"/>
      <c r="NIW45" s="10"/>
      <c r="NIX45" s="10"/>
      <c r="NIY45" s="10"/>
      <c r="NIZ45" s="10"/>
      <c r="NJA45" s="10"/>
      <c r="NJB45" s="10"/>
      <c r="NJC45" s="10"/>
      <c r="NJD45" s="10"/>
      <c r="NJE45" s="10"/>
      <c r="NJF45" s="10"/>
      <c r="NJG45" s="10"/>
      <c r="NJH45" s="10"/>
      <c r="NJI45" s="10"/>
      <c r="NJJ45" s="10"/>
      <c r="NJK45" s="10"/>
      <c r="NJL45" s="10"/>
      <c r="NJM45" s="10"/>
      <c r="NJN45" s="10"/>
      <c r="NJO45" s="10"/>
      <c r="NJP45" s="10"/>
      <c r="NJQ45" s="10"/>
      <c r="NJR45" s="10"/>
      <c r="NJS45" s="10"/>
      <c r="NJT45" s="10"/>
      <c r="NJU45" s="10"/>
      <c r="NJV45" s="10"/>
      <c r="NJW45" s="10"/>
      <c r="NJX45" s="10"/>
      <c r="NJY45" s="10"/>
      <c r="NJZ45" s="10"/>
      <c r="NKA45" s="10"/>
      <c r="NKB45" s="10"/>
      <c r="NKC45" s="10"/>
      <c r="NKD45" s="10"/>
      <c r="NKE45" s="10"/>
      <c r="NKF45" s="10"/>
      <c r="NKG45" s="10"/>
      <c r="NKH45" s="10"/>
      <c r="NKI45" s="10"/>
      <c r="NKJ45" s="10"/>
      <c r="NKK45" s="10"/>
      <c r="NKL45" s="10"/>
      <c r="NKM45" s="10"/>
      <c r="NKN45" s="10"/>
      <c r="NKO45" s="10"/>
      <c r="NKP45" s="10"/>
      <c r="NKQ45" s="10"/>
      <c r="NKR45" s="10"/>
      <c r="NKS45" s="10"/>
      <c r="NKT45" s="10"/>
      <c r="NKU45" s="10"/>
      <c r="NKV45" s="10"/>
      <c r="NKW45" s="10"/>
      <c r="NKX45" s="10"/>
      <c r="NKY45" s="10"/>
      <c r="NKZ45" s="10"/>
      <c r="NLA45" s="10"/>
      <c r="NLB45" s="10"/>
      <c r="NLC45" s="10"/>
      <c r="NLD45" s="10"/>
      <c r="NLE45" s="10"/>
      <c r="NLF45" s="10"/>
      <c r="NLG45" s="10"/>
      <c r="NLH45" s="10"/>
      <c r="NLI45" s="10"/>
      <c r="NLJ45" s="10"/>
      <c r="NLK45" s="10"/>
      <c r="NLL45" s="10"/>
      <c r="NLM45" s="10"/>
      <c r="NLN45" s="10"/>
      <c r="NLO45" s="10"/>
      <c r="NLP45" s="10"/>
      <c r="NLQ45" s="10"/>
      <c r="NLR45" s="10"/>
      <c r="NLS45" s="10"/>
      <c r="NLT45" s="10"/>
      <c r="NLU45" s="10"/>
      <c r="NLV45" s="10"/>
      <c r="NLW45" s="10"/>
      <c r="NLX45" s="10"/>
      <c r="NLY45" s="10"/>
      <c r="NLZ45" s="10"/>
      <c r="NMA45" s="10"/>
      <c r="NMB45" s="10"/>
      <c r="NMC45" s="10"/>
      <c r="NMD45" s="10"/>
      <c r="NME45" s="10"/>
      <c r="NMF45" s="10"/>
      <c r="NMG45" s="10"/>
      <c r="NMH45" s="10"/>
      <c r="NMI45" s="10"/>
      <c r="NMJ45" s="10"/>
      <c r="NMK45" s="10"/>
      <c r="NML45" s="10"/>
      <c r="NMM45" s="10"/>
      <c r="NMN45" s="10"/>
      <c r="NMO45" s="10"/>
      <c r="NMP45" s="10"/>
      <c r="NMQ45" s="10"/>
      <c r="NMR45" s="10"/>
      <c r="NMS45" s="10"/>
      <c r="NMT45" s="10"/>
      <c r="NMU45" s="10"/>
      <c r="NMV45" s="10"/>
      <c r="NMW45" s="10"/>
      <c r="NMX45" s="10"/>
      <c r="NMY45" s="10"/>
      <c r="NMZ45" s="10"/>
      <c r="NNA45" s="10"/>
      <c r="NNB45" s="10"/>
      <c r="NNC45" s="10"/>
      <c r="NND45" s="10"/>
      <c r="NNE45" s="10"/>
      <c r="NNF45" s="10"/>
      <c r="NNG45" s="10"/>
      <c r="NNH45" s="10"/>
      <c r="NNI45" s="10"/>
      <c r="NNJ45" s="10"/>
      <c r="NNK45" s="10"/>
      <c r="NNL45" s="10"/>
      <c r="NNM45" s="10"/>
      <c r="NNN45" s="10"/>
      <c r="NNO45" s="10"/>
      <c r="NNP45" s="10"/>
      <c r="NNQ45" s="10"/>
      <c r="NNR45" s="10"/>
      <c r="NNS45" s="10"/>
      <c r="NNT45" s="10"/>
      <c r="NNU45" s="10"/>
      <c r="NNV45" s="10"/>
      <c r="NNW45" s="10"/>
      <c r="NNX45" s="10"/>
      <c r="NNY45" s="10"/>
      <c r="NNZ45" s="10"/>
      <c r="NOA45" s="10"/>
      <c r="NOB45" s="10"/>
      <c r="NOC45" s="10"/>
      <c r="NOD45" s="10"/>
      <c r="NOE45" s="10"/>
      <c r="NOF45" s="10"/>
      <c r="NOG45" s="10"/>
      <c r="NOH45" s="10"/>
      <c r="NOI45" s="10"/>
      <c r="NOJ45" s="10"/>
      <c r="NOK45" s="10"/>
      <c r="NOL45" s="10"/>
      <c r="NOM45" s="10"/>
      <c r="NON45" s="10"/>
      <c r="NOO45" s="10"/>
      <c r="NOP45" s="10"/>
      <c r="NOQ45" s="10"/>
      <c r="NOR45" s="10"/>
      <c r="NOS45" s="10"/>
      <c r="NOT45" s="10"/>
      <c r="NOU45" s="10"/>
      <c r="NOV45" s="10"/>
      <c r="NOW45" s="10"/>
      <c r="NOX45" s="10"/>
      <c r="NOY45" s="10"/>
      <c r="NOZ45" s="10"/>
      <c r="NPA45" s="10"/>
      <c r="NPB45" s="10"/>
      <c r="NPC45" s="10"/>
      <c r="NPD45" s="10"/>
      <c r="NPE45" s="10"/>
      <c r="NPF45" s="10"/>
      <c r="NPG45" s="10"/>
      <c r="NPH45" s="10"/>
      <c r="NPI45" s="10"/>
      <c r="NPJ45" s="10"/>
      <c r="NPK45" s="10"/>
      <c r="NPL45" s="10"/>
      <c r="NPM45" s="10"/>
      <c r="NPN45" s="10"/>
      <c r="NPO45" s="10"/>
      <c r="NPP45" s="10"/>
      <c r="NPQ45" s="10"/>
      <c r="NPR45" s="10"/>
      <c r="NPS45" s="10"/>
      <c r="NPT45" s="10"/>
      <c r="NPU45" s="10"/>
      <c r="NPV45" s="10"/>
      <c r="NPW45" s="10"/>
      <c r="NPX45" s="10"/>
      <c r="NPY45" s="10"/>
      <c r="NPZ45" s="10"/>
      <c r="NQA45" s="10"/>
      <c r="NQB45" s="10"/>
      <c r="NQC45" s="10"/>
      <c r="NQD45" s="10"/>
      <c r="NQE45" s="10"/>
      <c r="NQF45" s="10"/>
      <c r="NQG45" s="10"/>
      <c r="NQH45" s="10"/>
      <c r="NQI45" s="10"/>
      <c r="NQJ45" s="10"/>
      <c r="NQK45" s="10"/>
      <c r="NQL45" s="10"/>
      <c r="NQM45" s="10"/>
      <c r="NQN45" s="10"/>
      <c r="NQO45" s="10"/>
      <c r="NQP45" s="10"/>
      <c r="NQQ45" s="10"/>
      <c r="NQR45" s="10"/>
      <c r="NQS45" s="10"/>
      <c r="NQT45" s="10"/>
      <c r="NQU45" s="10"/>
      <c r="NQV45" s="10"/>
      <c r="NQW45" s="10"/>
      <c r="NQX45" s="10"/>
      <c r="NQY45" s="10"/>
      <c r="NQZ45" s="10"/>
      <c r="NRA45" s="10"/>
      <c r="NRB45" s="10"/>
      <c r="NRC45" s="10"/>
      <c r="NRD45" s="10"/>
      <c r="NRE45" s="10"/>
      <c r="NRF45" s="10"/>
      <c r="NRG45" s="10"/>
      <c r="NRH45" s="10"/>
      <c r="NRI45" s="10"/>
      <c r="NRJ45" s="10"/>
      <c r="NRK45" s="10"/>
      <c r="NRL45" s="10"/>
      <c r="NRM45" s="10"/>
      <c r="NRN45" s="10"/>
      <c r="NRO45" s="10"/>
      <c r="NRP45" s="10"/>
      <c r="NRQ45" s="10"/>
      <c r="NRR45" s="10"/>
      <c r="NRS45" s="10"/>
      <c r="NRT45" s="10"/>
      <c r="NRU45" s="10"/>
      <c r="NRV45" s="10"/>
      <c r="NRW45" s="10"/>
      <c r="NRX45" s="10"/>
      <c r="NRY45" s="10"/>
      <c r="NRZ45" s="10"/>
      <c r="NSA45" s="10"/>
      <c r="NSB45" s="10"/>
      <c r="NSC45" s="10"/>
      <c r="NSD45" s="10"/>
      <c r="NSE45" s="10"/>
      <c r="NSF45" s="10"/>
      <c r="NSG45" s="10"/>
      <c r="NSH45" s="10"/>
      <c r="NSI45" s="10"/>
      <c r="NSJ45" s="10"/>
      <c r="NSK45" s="10"/>
      <c r="NSL45" s="10"/>
      <c r="NSM45" s="10"/>
      <c r="NSN45" s="10"/>
      <c r="NSO45" s="10"/>
      <c r="NSP45" s="10"/>
      <c r="NSQ45" s="10"/>
      <c r="NSR45" s="10"/>
      <c r="NSS45" s="10"/>
      <c r="NST45" s="10"/>
      <c r="NSU45" s="10"/>
      <c r="NSV45" s="10"/>
      <c r="NSW45" s="10"/>
      <c r="NSX45" s="10"/>
      <c r="NSY45" s="10"/>
      <c r="NSZ45" s="10"/>
      <c r="NTA45" s="10"/>
      <c r="NTB45" s="10"/>
      <c r="NTC45" s="10"/>
      <c r="NTD45" s="10"/>
      <c r="NTE45" s="10"/>
      <c r="NTF45" s="10"/>
      <c r="NTG45" s="10"/>
      <c r="NTH45" s="10"/>
      <c r="NTI45" s="10"/>
      <c r="NTJ45" s="10"/>
      <c r="NTK45" s="10"/>
      <c r="NTL45" s="10"/>
      <c r="NTM45" s="10"/>
      <c r="NTN45" s="10"/>
      <c r="NTO45" s="10"/>
      <c r="NTP45" s="10"/>
      <c r="NTQ45" s="10"/>
      <c r="NTR45" s="10"/>
      <c r="NTS45" s="10"/>
      <c r="NTT45" s="10"/>
      <c r="NTU45" s="10"/>
      <c r="NTV45" s="10"/>
      <c r="NTW45" s="10"/>
      <c r="NTX45" s="10"/>
      <c r="NTY45" s="10"/>
      <c r="NTZ45" s="10"/>
      <c r="NUA45" s="10"/>
      <c r="NUB45" s="10"/>
      <c r="NUC45" s="10"/>
      <c r="NUD45" s="10"/>
      <c r="NUE45" s="10"/>
      <c r="NUF45" s="10"/>
      <c r="NUG45" s="10"/>
      <c r="NUH45" s="10"/>
      <c r="NUI45" s="10"/>
      <c r="NUJ45" s="10"/>
      <c r="NUK45" s="10"/>
      <c r="NUL45" s="10"/>
      <c r="NUM45" s="10"/>
      <c r="NUN45" s="10"/>
      <c r="NUO45" s="10"/>
      <c r="NUP45" s="10"/>
      <c r="NUQ45" s="10"/>
      <c r="NUR45" s="10"/>
      <c r="NUS45" s="10"/>
      <c r="NUT45" s="10"/>
      <c r="NUU45" s="10"/>
      <c r="NUV45" s="10"/>
      <c r="NUW45" s="10"/>
      <c r="NUX45" s="10"/>
      <c r="NUY45" s="10"/>
      <c r="NUZ45" s="10"/>
      <c r="NVA45" s="10"/>
      <c r="NVB45" s="10"/>
      <c r="NVC45" s="10"/>
      <c r="NVD45" s="10"/>
      <c r="NVE45" s="10"/>
      <c r="NVF45" s="10"/>
      <c r="NVG45" s="10"/>
      <c r="NVH45" s="10"/>
      <c r="NVI45" s="10"/>
      <c r="NVJ45" s="10"/>
      <c r="NVK45" s="10"/>
      <c r="NVL45" s="10"/>
      <c r="NVM45" s="10"/>
      <c r="NVN45" s="10"/>
      <c r="NVO45" s="10"/>
      <c r="NVP45" s="10"/>
      <c r="NVQ45" s="10"/>
      <c r="NVR45" s="10"/>
      <c r="NVS45" s="10"/>
      <c r="NVT45" s="10"/>
      <c r="NVU45" s="10"/>
      <c r="NVV45" s="10"/>
      <c r="NVW45" s="10"/>
      <c r="NVX45" s="10"/>
      <c r="NVY45" s="10"/>
      <c r="NVZ45" s="10"/>
      <c r="NWA45" s="10"/>
      <c r="NWB45" s="10"/>
      <c r="NWC45" s="10"/>
      <c r="NWD45" s="10"/>
      <c r="NWE45" s="10"/>
      <c r="NWF45" s="10"/>
      <c r="NWG45" s="10"/>
      <c r="NWH45" s="10"/>
      <c r="NWI45" s="10"/>
      <c r="NWJ45" s="10"/>
      <c r="NWK45" s="10"/>
      <c r="NWL45" s="10"/>
      <c r="NWM45" s="10"/>
      <c r="NWN45" s="10"/>
      <c r="NWO45" s="10"/>
      <c r="NWP45" s="10"/>
      <c r="NWQ45" s="10"/>
      <c r="NWR45" s="10"/>
      <c r="NWS45" s="10"/>
      <c r="NWT45" s="10"/>
      <c r="NWU45" s="10"/>
      <c r="NWV45" s="10"/>
      <c r="NWW45" s="10"/>
      <c r="NWX45" s="10"/>
      <c r="NWY45" s="10"/>
      <c r="NWZ45" s="10"/>
      <c r="NXA45" s="10"/>
      <c r="NXB45" s="10"/>
      <c r="NXC45" s="10"/>
      <c r="NXD45" s="10"/>
      <c r="NXE45" s="10"/>
      <c r="NXF45" s="10"/>
      <c r="NXG45" s="10"/>
      <c r="NXH45" s="10"/>
      <c r="NXI45" s="10"/>
      <c r="NXJ45" s="10"/>
      <c r="NXK45" s="10"/>
      <c r="NXL45" s="10"/>
      <c r="NXM45" s="10"/>
      <c r="NXN45" s="10"/>
      <c r="NXO45" s="10"/>
      <c r="NXP45" s="10"/>
      <c r="NXQ45" s="10"/>
      <c r="NXR45" s="10"/>
      <c r="NXS45" s="10"/>
      <c r="NXT45" s="10"/>
      <c r="NXU45" s="10"/>
      <c r="NXV45" s="10"/>
      <c r="NXW45" s="10"/>
      <c r="NXX45" s="10"/>
      <c r="NXY45" s="10"/>
      <c r="NXZ45" s="10"/>
      <c r="NYA45" s="10"/>
      <c r="NYB45" s="10"/>
      <c r="NYC45" s="10"/>
      <c r="NYD45" s="10"/>
      <c r="NYE45" s="10"/>
      <c r="NYF45" s="10"/>
      <c r="NYG45" s="10"/>
      <c r="NYH45" s="10"/>
      <c r="NYI45" s="10"/>
      <c r="NYJ45" s="10"/>
      <c r="NYK45" s="10"/>
      <c r="NYL45" s="10"/>
      <c r="NYM45" s="10"/>
      <c r="NYN45" s="10"/>
      <c r="NYO45" s="10"/>
      <c r="NYP45" s="10"/>
      <c r="NYQ45" s="10"/>
      <c r="NYR45" s="10"/>
      <c r="NYS45" s="10"/>
      <c r="NYT45" s="10"/>
      <c r="NYU45" s="10"/>
      <c r="NYV45" s="10"/>
      <c r="NYW45" s="10"/>
      <c r="NYX45" s="10"/>
      <c r="NYY45" s="10"/>
      <c r="NYZ45" s="10"/>
      <c r="NZA45" s="10"/>
      <c r="NZB45" s="10"/>
      <c r="NZC45" s="10"/>
      <c r="NZD45" s="10"/>
      <c r="NZE45" s="10"/>
      <c r="NZF45" s="10"/>
      <c r="NZG45" s="10"/>
      <c r="NZH45" s="10"/>
      <c r="NZI45" s="10"/>
      <c r="NZJ45" s="10"/>
      <c r="NZK45" s="10"/>
      <c r="NZL45" s="10"/>
      <c r="NZM45" s="10"/>
      <c r="NZN45" s="10"/>
      <c r="NZO45" s="10"/>
      <c r="NZP45" s="10"/>
      <c r="NZQ45" s="10"/>
      <c r="NZR45" s="10"/>
      <c r="NZS45" s="10"/>
      <c r="NZT45" s="10"/>
      <c r="NZU45" s="10"/>
      <c r="NZV45" s="10"/>
      <c r="NZW45" s="10"/>
      <c r="NZX45" s="10"/>
      <c r="NZY45" s="10"/>
      <c r="NZZ45" s="10"/>
      <c r="OAA45" s="10"/>
      <c r="OAB45" s="10"/>
      <c r="OAC45" s="10"/>
      <c r="OAD45" s="10"/>
      <c r="OAE45" s="10"/>
      <c r="OAF45" s="10"/>
      <c r="OAG45" s="10"/>
      <c r="OAH45" s="10"/>
      <c r="OAI45" s="10"/>
      <c r="OAJ45" s="10"/>
      <c r="OAK45" s="10"/>
      <c r="OAL45" s="10"/>
      <c r="OAM45" s="10"/>
      <c r="OAN45" s="10"/>
      <c r="OAO45" s="10"/>
      <c r="OAP45" s="10"/>
      <c r="OAQ45" s="10"/>
      <c r="OAR45" s="10"/>
      <c r="OAS45" s="10"/>
      <c r="OAT45" s="10"/>
      <c r="OAU45" s="10"/>
      <c r="OAV45" s="10"/>
      <c r="OAW45" s="10"/>
      <c r="OAX45" s="10"/>
      <c r="OAY45" s="10"/>
      <c r="OAZ45" s="10"/>
      <c r="OBA45" s="10"/>
      <c r="OBB45" s="10"/>
      <c r="OBC45" s="10"/>
      <c r="OBD45" s="10"/>
      <c r="OBE45" s="10"/>
      <c r="OBF45" s="10"/>
      <c r="OBG45" s="10"/>
      <c r="OBH45" s="10"/>
      <c r="OBI45" s="10"/>
      <c r="OBJ45" s="10"/>
      <c r="OBK45" s="10"/>
      <c r="OBL45" s="10"/>
      <c r="OBM45" s="10"/>
      <c r="OBN45" s="10"/>
      <c r="OBO45" s="10"/>
      <c r="OBP45" s="10"/>
      <c r="OBQ45" s="10"/>
      <c r="OBR45" s="10"/>
      <c r="OBS45" s="10"/>
      <c r="OBT45" s="10"/>
      <c r="OBU45" s="10"/>
      <c r="OBV45" s="10"/>
      <c r="OBW45" s="10"/>
      <c r="OBX45" s="10"/>
      <c r="OBY45" s="10"/>
      <c r="OBZ45" s="10"/>
      <c r="OCA45" s="10"/>
      <c r="OCB45" s="10"/>
      <c r="OCC45" s="10"/>
      <c r="OCD45" s="10"/>
      <c r="OCE45" s="10"/>
      <c r="OCF45" s="10"/>
      <c r="OCG45" s="10"/>
      <c r="OCH45" s="10"/>
      <c r="OCI45" s="10"/>
      <c r="OCJ45" s="10"/>
      <c r="OCK45" s="10"/>
      <c r="OCL45" s="10"/>
      <c r="OCM45" s="10"/>
      <c r="OCN45" s="10"/>
      <c r="OCO45" s="10"/>
      <c r="OCP45" s="10"/>
      <c r="OCQ45" s="10"/>
      <c r="OCR45" s="10"/>
      <c r="OCS45" s="10"/>
      <c r="OCT45" s="10"/>
      <c r="OCU45" s="10"/>
      <c r="OCV45" s="10"/>
      <c r="OCW45" s="10"/>
      <c r="OCX45" s="10"/>
      <c r="OCY45" s="10"/>
      <c r="OCZ45" s="10"/>
      <c r="ODA45" s="10"/>
      <c r="ODB45" s="10"/>
      <c r="ODC45" s="10"/>
      <c r="ODD45" s="10"/>
      <c r="ODE45" s="10"/>
      <c r="ODF45" s="10"/>
      <c r="ODG45" s="10"/>
      <c r="ODH45" s="10"/>
      <c r="ODI45" s="10"/>
      <c r="ODJ45" s="10"/>
      <c r="ODK45" s="10"/>
      <c r="ODL45" s="10"/>
      <c r="ODM45" s="10"/>
      <c r="ODN45" s="10"/>
      <c r="ODO45" s="10"/>
      <c r="ODP45" s="10"/>
      <c r="ODQ45" s="10"/>
      <c r="ODR45" s="10"/>
      <c r="ODS45" s="10"/>
      <c r="ODT45" s="10"/>
      <c r="ODU45" s="10"/>
      <c r="ODV45" s="10"/>
      <c r="ODW45" s="10"/>
      <c r="ODX45" s="10"/>
      <c r="ODY45" s="10"/>
      <c r="ODZ45" s="10"/>
      <c r="OEA45" s="10"/>
      <c r="OEB45" s="10"/>
      <c r="OEC45" s="10"/>
      <c r="OED45" s="10"/>
      <c r="OEE45" s="10"/>
      <c r="OEF45" s="10"/>
      <c r="OEG45" s="10"/>
      <c r="OEH45" s="10"/>
      <c r="OEI45" s="10"/>
      <c r="OEJ45" s="10"/>
      <c r="OEK45" s="10"/>
      <c r="OEL45" s="10"/>
      <c r="OEM45" s="10"/>
      <c r="OEN45" s="10"/>
      <c r="OEO45" s="10"/>
      <c r="OEP45" s="10"/>
      <c r="OEQ45" s="10"/>
      <c r="OER45" s="10"/>
      <c r="OES45" s="10"/>
      <c r="OET45" s="10"/>
      <c r="OEU45" s="10"/>
      <c r="OEV45" s="10"/>
      <c r="OEW45" s="10"/>
      <c r="OEX45" s="10"/>
      <c r="OEY45" s="10"/>
      <c r="OEZ45" s="10"/>
      <c r="OFA45" s="10"/>
      <c r="OFB45" s="10"/>
      <c r="OFC45" s="10"/>
      <c r="OFD45" s="10"/>
      <c r="OFE45" s="10"/>
      <c r="OFF45" s="10"/>
      <c r="OFG45" s="10"/>
      <c r="OFH45" s="10"/>
      <c r="OFI45" s="10"/>
      <c r="OFJ45" s="10"/>
      <c r="OFK45" s="10"/>
      <c r="OFL45" s="10"/>
      <c r="OFM45" s="10"/>
      <c r="OFN45" s="10"/>
      <c r="OFO45" s="10"/>
      <c r="OFP45" s="10"/>
      <c r="OFQ45" s="10"/>
      <c r="OFR45" s="10"/>
      <c r="OFS45" s="10"/>
      <c r="OFT45" s="10"/>
      <c r="OFU45" s="10"/>
      <c r="OFV45" s="10"/>
      <c r="OFW45" s="10"/>
      <c r="OFX45" s="10"/>
      <c r="OFY45" s="10"/>
      <c r="OFZ45" s="10"/>
      <c r="OGA45" s="10"/>
      <c r="OGB45" s="10"/>
      <c r="OGC45" s="10"/>
      <c r="OGD45" s="10"/>
      <c r="OGE45" s="10"/>
      <c r="OGF45" s="10"/>
      <c r="OGG45" s="10"/>
      <c r="OGH45" s="10"/>
      <c r="OGI45" s="10"/>
      <c r="OGJ45" s="10"/>
      <c r="OGK45" s="10"/>
      <c r="OGL45" s="10"/>
      <c r="OGM45" s="10"/>
      <c r="OGN45" s="10"/>
      <c r="OGO45" s="10"/>
      <c r="OGP45" s="10"/>
      <c r="OGQ45" s="10"/>
      <c r="OGR45" s="10"/>
      <c r="OGS45" s="10"/>
      <c r="OGT45" s="10"/>
      <c r="OGU45" s="10"/>
      <c r="OGV45" s="10"/>
      <c r="OGW45" s="10"/>
      <c r="OGX45" s="10"/>
      <c r="OGY45" s="10"/>
      <c r="OGZ45" s="10"/>
      <c r="OHA45" s="10"/>
      <c r="OHB45" s="10"/>
      <c r="OHC45" s="10"/>
      <c r="OHD45" s="10"/>
      <c r="OHE45" s="10"/>
      <c r="OHF45" s="10"/>
      <c r="OHG45" s="10"/>
      <c r="OHH45" s="10"/>
      <c r="OHI45" s="10"/>
      <c r="OHJ45" s="10"/>
      <c r="OHK45" s="10"/>
      <c r="OHL45" s="10"/>
      <c r="OHM45" s="10"/>
      <c r="OHN45" s="10"/>
      <c r="OHO45" s="10"/>
      <c r="OHP45" s="10"/>
      <c r="OHQ45" s="10"/>
      <c r="OHR45" s="10"/>
      <c r="OHS45" s="10"/>
      <c r="OHT45" s="10"/>
      <c r="OHU45" s="10"/>
      <c r="OHV45" s="10"/>
      <c r="OHW45" s="10"/>
      <c r="OHX45" s="10"/>
      <c r="OHY45" s="10"/>
      <c r="OHZ45" s="10"/>
      <c r="OIA45" s="10"/>
      <c r="OIB45" s="10"/>
      <c r="OIC45" s="10"/>
      <c r="OID45" s="10"/>
      <c r="OIE45" s="10"/>
      <c r="OIF45" s="10"/>
      <c r="OIG45" s="10"/>
      <c r="OIH45" s="10"/>
      <c r="OII45" s="10"/>
      <c r="OIJ45" s="10"/>
      <c r="OIK45" s="10"/>
      <c r="OIL45" s="10"/>
      <c r="OIM45" s="10"/>
      <c r="OIN45" s="10"/>
      <c r="OIO45" s="10"/>
      <c r="OIP45" s="10"/>
      <c r="OIQ45" s="10"/>
      <c r="OIR45" s="10"/>
      <c r="OIS45" s="10"/>
      <c r="OIT45" s="10"/>
      <c r="OIU45" s="10"/>
      <c r="OIV45" s="10"/>
      <c r="OIW45" s="10"/>
      <c r="OIX45" s="10"/>
      <c r="OIY45" s="10"/>
      <c r="OIZ45" s="10"/>
      <c r="OJA45" s="10"/>
      <c r="OJB45" s="10"/>
      <c r="OJC45" s="10"/>
      <c r="OJD45" s="10"/>
      <c r="OJE45" s="10"/>
      <c r="OJF45" s="10"/>
      <c r="OJG45" s="10"/>
      <c r="OJH45" s="10"/>
      <c r="OJI45" s="10"/>
      <c r="OJJ45" s="10"/>
      <c r="OJK45" s="10"/>
      <c r="OJL45" s="10"/>
      <c r="OJM45" s="10"/>
      <c r="OJN45" s="10"/>
      <c r="OJO45" s="10"/>
      <c r="OJP45" s="10"/>
      <c r="OJQ45" s="10"/>
      <c r="OJR45" s="10"/>
      <c r="OJS45" s="10"/>
      <c r="OJT45" s="10"/>
      <c r="OJU45" s="10"/>
      <c r="OJV45" s="10"/>
      <c r="OJW45" s="10"/>
      <c r="OJX45" s="10"/>
      <c r="OJY45" s="10"/>
      <c r="OJZ45" s="10"/>
      <c r="OKA45" s="10"/>
      <c r="OKB45" s="10"/>
      <c r="OKC45" s="10"/>
      <c r="OKD45" s="10"/>
      <c r="OKE45" s="10"/>
      <c r="OKF45" s="10"/>
      <c r="OKG45" s="10"/>
      <c r="OKH45" s="10"/>
      <c r="OKI45" s="10"/>
      <c r="OKJ45" s="10"/>
      <c r="OKK45" s="10"/>
      <c r="OKL45" s="10"/>
      <c r="OKM45" s="10"/>
      <c r="OKN45" s="10"/>
      <c r="OKO45" s="10"/>
      <c r="OKP45" s="10"/>
      <c r="OKQ45" s="10"/>
      <c r="OKR45" s="10"/>
      <c r="OKS45" s="10"/>
      <c r="OKT45" s="10"/>
      <c r="OKU45" s="10"/>
      <c r="OKV45" s="10"/>
      <c r="OKW45" s="10"/>
      <c r="OKX45" s="10"/>
      <c r="OKY45" s="10"/>
      <c r="OKZ45" s="10"/>
      <c r="OLA45" s="10"/>
      <c r="OLB45" s="10"/>
      <c r="OLC45" s="10"/>
      <c r="OLD45" s="10"/>
      <c r="OLE45" s="10"/>
      <c r="OLF45" s="10"/>
      <c r="OLG45" s="10"/>
      <c r="OLH45" s="10"/>
      <c r="OLI45" s="10"/>
      <c r="OLJ45" s="10"/>
      <c r="OLK45" s="10"/>
      <c r="OLL45" s="10"/>
      <c r="OLM45" s="10"/>
      <c r="OLN45" s="10"/>
      <c r="OLO45" s="10"/>
      <c r="OLP45" s="10"/>
      <c r="OLQ45" s="10"/>
      <c r="OLR45" s="10"/>
      <c r="OLS45" s="10"/>
      <c r="OLT45" s="10"/>
      <c r="OLU45" s="10"/>
      <c r="OLV45" s="10"/>
      <c r="OLW45" s="10"/>
      <c r="OLX45" s="10"/>
      <c r="OLY45" s="10"/>
      <c r="OLZ45" s="10"/>
      <c r="OMA45" s="10"/>
      <c r="OMB45" s="10"/>
      <c r="OMC45" s="10"/>
      <c r="OMD45" s="10"/>
      <c r="OME45" s="10"/>
      <c r="OMF45" s="10"/>
      <c r="OMG45" s="10"/>
      <c r="OMH45" s="10"/>
      <c r="OMI45" s="10"/>
      <c r="OMJ45" s="10"/>
      <c r="OMK45" s="10"/>
      <c r="OML45" s="10"/>
      <c r="OMM45" s="10"/>
      <c r="OMN45" s="10"/>
      <c r="OMO45" s="10"/>
      <c r="OMP45" s="10"/>
      <c r="OMQ45" s="10"/>
      <c r="OMR45" s="10"/>
      <c r="OMS45" s="10"/>
      <c r="OMT45" s="10"/>
      <c r="OMU45" s="10"/>
      <c r="OMV45" s="10"/>
      <c r="OMW45" s="10"/>
      <c r="OMX45" s="10"/>
      <c r="OMY45" s="10"/>
      <c r="OMZ45" s="10"/>
      <c r="ONA45" s="10"/>
      <c r="ONB45" s="10"/>
      <c r="ONC45" s="10"/>
      <c r="OND45" s="10"/>
      <c r="ONE45" s="10"/>
      <c r="ONF45" s="10"/>
      <c r="ONG45" s="10"/>
      <c r="ONH45" s="10"/>
      <c r="ONI45" s="10"/>
      <c r="ONJ45" s="10"/>
      <c r="ONK45" s="10"/>
      <c r="ONL45" s="10"/>
      <c r="ONM45" s="10"/>
      <c r="ONN45" s="10"/>
      <c r="ONO45" s="10"/>
      <c r="ONP45" s="10"/>
      <c r="ONQ45" s="10"/>
      <c r="ONR45" s="10"/>
      <c r="ONS45" s="10"/>
      <c r="ONT45" s="10"/>
      <c r="ONU45" s="10"/>
      <c r="ONV45" s="10"/>
      <c r="ONW45" s="10"/>
      <c r="ONX45" s="10"/>
      <c r="ONY45" s="10"/>
      <c r="ONZ45" s="10"/>
      <c r="OOA45" s="10"/>
      <c r="OOB45" s="10"/>
      <c r="OOC45" s="10"/>
      <c r="OOD45" s="10"/>
      <c r="OOE45" s="10"/>
      <c r="OOF45" s="10"/>
      <c r="OOG45" s="10"/>
      <c r="OOH45" s="10"/>
      <c r="OOI45" s="10"/>
      <c r="OOJ45" s="10"/>
      <c r="OOK45" s="10"/>
      <c r="OOL45" s="10"/>
      <c r="OOM45" s="10"/>
      <c r="OON45" s="10"/>
      <c r="OOO45" s="10"/>
      <c r="OOP45" s="10"/>
      <c r="OOQ45" s="10"/>
      <c r="OOR45" s="10"/>
      <c r="OOS45" s="10"/>
      <c r="OOT45" s="10"/>
      <c r="OOU45" s="10"/>
      <c r="OOV45" s="10"/>
      <c r="OOW45" s="10"/>
      <c r="OOX45" s="10"/>
      <c r="OOY45" s="10"/>
      <c r="OOZ45" s="10"/>
      <c r="OPA45" s="10"/>
      <c r="OPB45" s="10"/>
      <c r="OPC45" s="10"/>
      <c r="OPD45" s="10"/>
      <c r="OPE45" s="10"/>
      <c r="OPF45" s="10"/>
      <c r="OPG45" s="10"/>
      <c r="OPH45" s="10"/>
      <c r="OPI45" s="10"/>
      <c r="OPJ45" s="10"/>
      <c r="OPK45" s="10"/>
      <c r="OPL45" s="10"/>
      <c r="OPM45" s="10"/>
      <c r="OPN45" s="10"/>
      <c r="OPO45" s="10"/>
      <c r="OPP45" s="10"/>
      <c r="OPQ45" s="10"/>
      <c r="OPR45" s="10"/>
      <c r="OPS45" s="10"/>
      <c r="OPT45" s="10"/>
      <c r="OPU45" s="10"/>
      <c r="OPV45" s="10"/>
      <c r="OPW45" s="10"/>
      <c r="OPX45" s="10"/>
      <c r="OPY45" s="10"/>
      <c r="OPZ45" s="10"/>
      <c r="OQA45" s="10"/>
      <c r="OQB45" s="10"/>
      <c r="OQC45" s="10"/>
      <c r="OQD45" s="10"/>
      <c r="OQE45" s="10"/>
      <c r="OQF45" s="10"/>
      <c r="OQG45" s="10"/>
      <c r="OQH45" s="10"/>
      <c r="OQI45" s="10"/>
      <c r="OQJ45" s="10"/>
      <c r="OQK45" s="10"/>
      <c r="OQL45" s="10"/>
      <c r="OQM45" s="10"/>
      <c r="OQN45" s="10"/>
      <c r="OQO45" s="10"/>
      <c r="OQP45" s="10"/>
      <c r="OQQ45" s="10"/>
      <c r="OQR45" s="10"/>
      <c r="OQS45" s="10"/>
      <c r="OQT45" s="10"/>
      <c r="OQU45" s="10"/>
      <c r="OQV45" s="10"/>
      <c r="OQW45" s="10"/>
      <c r="OQX45" s="10"/>
      <c r="OQY45" s="10"/>
      <c r="OQZ45" s="10"/>
      <c r="ORA45" s="10"/>
      <c r="ORB45" s="10"/>
      <c r="ORC45" s="10"/>
      <c r="ORD45" s="10"/>
      <c r="ORE45" s="10"/>
      <c r="ORF45" s="10"/>
      <c r="ORG45" s="10"/>
      <c r="ORH45" s="10"/>
      <c r="ORI45" s="10"/>
      <c r="ORJ45" s="10"/>
      <c r="ORK45" s="10"/>
      <c r="ORL45" s="10"/>
      <c r="ORM45" s="10"/>
      <c r="ORN45" s="10"/>
      <c r="ORO45" s="10"/>
      <c r="ORP45" s="10"/>
      <c r="ORQ45" s="10"/>
      <c r="ORR45" s="10"/>
      <c r="ORS45" s="10"/>
      <c r="ORT45" s="10"/>
      <c r="ORU45" s="10"/>
      <c r="ORV45" s="10"/>
      <c r="ORW45" s="10"/>
      <c r="ORX45" s="10"/>
      <c r="ORY45" s="10"/>
      <c r="ORZ45" s="10"/>
      <c r="OSA45" s="10"/>
      <c r="OSB45" s="10"/>
      <c r="OSC45" s="10"/>
      <c r="OSD45" s="10"/>
      <c r="OSE45" s="10"/>
      <c r="OSF45" s="10"/>
      <c r="OSG45" s="10"/>
      <c r="OSH45" s="10"/>
      <c r="OSI45" s="10"/>
      <c r="OSJ45" s="10"/>
      <c r="OSK45" s="10"/>
      <c r="OSL45" s="10"/>
      <c r="OSM45" s="10"/>
      <c r="OSN45" s="10"/>
      <c r="OSO45" s="10"/>
      <c r="OSP45" s="10"/>
      <c r="OSQ45" s="10"/>
      <c r="OSR45" s="10"/>
      <c r="OSS45" s="10"/>
      <c r="OST45" s="10"/>
      <c r="OSU45" s="10"/>
      <c r="OSV45" s="10"/>
      <c r="OSW45" s="10"/>
      <c r="OSX45" s="10"/>
      <c r="OSY45" s="10"/>
      <c r="OSZ45" s="10"/>
      <c r="OTA45" s="10"/>
      <c r="OTB45" s="10"/>
      <c r="OTC45" s="10"/>
      <c r="OTD45" s="10"/>
      <c r="OTE45" s="10"/>
      <c r="OTF45" s="10"/>
      <c r="OTG45" s="10"/>
      <c r="OTH45" s="10"/>
      <c r="OTI45" s="10"/>
      <c r="OTJ45" s="10"/>
      <c r="OTK45" s="10"/>
      <c r="OTL45" s="10"/>
      <c r="OTM45" s="10"/>
      <c r="OTN45" s="10"/>
      <c r="OTO45" s="10"/>
      <c r="OTP45" s="10"/>
      <c r="OTQ45" s="10"/>
      <c r="OTR45" s="10"/>
      <c r="OTS45" s="10"/>
      <c r="OTT45" s="10"/>
      <c r="OTU45" s="10"/>
      <c r="OTV45" s="10"/>
      <c r="OTW45" s="10"/>
      <c r="OTX45" s="10"/>
      <c r="OTY45" s="10"/>
      <c r="OTZ45" s="10"/>
      <c r="OUA45" s="10"/>
      <c r="OUB45" s="10"/>
      <c r="OUC45" s="10"/>
      <c r="OUD45" s="10"/>
      <c r="OUE45" s="10"/>
      <c r="OUF45" s="10"/>
      <c r="OUG45" s="10"/>
      <c r="OUH45" s="10"/>
      <c r="OUI45" s="10"/>
      <c r="OUJ45" s="10"/>
      <c r="OUK45" s="10"/>
      <c r="OUL45" s="10"/>
      <c r="OUM45" s="10"/>
      <c r="OUN45" s="10"/>
      <c r="OUO45" s="10"/>
      <c r="OUP45" s="10"/>
      <c r="OUQ45" s="10"/>
      <c r="OUR45" s="10"/>
      <c r="OUS45" s="10"/>
      <c r="OUT45" s="10"/>
      <c r="OUU45" s="10"/>
      <c r="OUV45" s="10"/>
      <c r="OUW45" s="10"/>
      <c r="OUX45" s="10"/>
      <c r="OUY45" s="10"/>
      <c r="OUZ45" s="10"/>
      <c r="OVA45" s="10"/>
      <c r="OVB45" s="10"/>
      <c r="OVC45" s="10"/>
      <c r="OVD45" s="10"/>
      <c r="OVE45" s="10"/>
      <c r="OVF45" s="10"/>
      <c r="OVG45" s="10"/>
      <c r="OVH45" s="10"/>
      <c r="OVI45" s="10"/>
      <c r="OVJ45" s="10"/>
      <c r="OVK45" s="10"/>
      <c r="OVL45" s="10"/>
      <c r="OVM45" s="10"/>
      <c r="OVN45" s="10"/>
      <c r="OVO45" s="10"/>
      <c r="OVP45" s="10"/>
      <c r="OVQ45" s="10"/>
      <c r="OVR45" s="10"/>
      <c r="OVS45" s="10"/>
      <c r="OVT45" s="10"/>
      <c r="OVU45" s="10"/>
      <c r="OVV45" s="10"/>
      <c r="OVW45" s="10"/>
      <c r="OVX45" s="10"/>
      <c r="OVY45" s="10"/>
      <c r="OVZ45" s="10"/>
      <c r="OWA45" s="10"/>
      <c r="OWB45" s="10"/>
      <c r="OWC45" s="10"/>
      <c r="OWD45" s="10"/>
      <c r="OWE45" s="10"/>
      <c r="OWF45" s="10"/>
      <c r="OWG45" s="10"/>
      <c r="OWH45" s="10"/>
      <c r="OWI45" s="10"/>
      <c r="OWJ45" s="10"/>
      <c r="OWK45" s="10"/>
      <c r="OWL45" s="10"/>
      <c r="OWM45" s="10"/>
      <c r="OWN45" s="10"/>
      <c r="OWO45" s="10"/>
      <c r="OWP45" s="10"/>
      <c r="OWQ45" s="10"/>
      <c r="OWR45" s="10"/>
      <c r="OWS45" s="10"/>
      <c r="OWT45" s="10"/>
      <c r="OWU45" s="10"/>
      <c r="OWV45" s="10"/>
      <c r="OWW45" s="10"/>
      <c r="OWX45" s="10"/>
      <c r="OWY45" s="10"/>
      <c r="OWZ45" s="10"/>
      <c r="OXA45" s="10"/>
      <c r="OXB45" s="10"/>
      <c r="OXC45" s="10"/>
      <c r="OXD45" s="10"/>
      <c r="OXE45" s="10"/>
      <c r="OXF45" s="10"/>
      <c r="OXG45" s="10"/>
      <c r="OXH45" s="10"/>
      <c r="OXI45" s="10"/>
      <c r="OXJ45" s="10"/>
      <c r="OXK45" s="10"/>
      <c r="OXL45" s="10"/>
      <c r="OXM45" s="10"/>
      <c r="OXN45" s="10"/>
      <c r="OXO45" s="10"/>
      <c r="OXP45" s="10"/>
      <c r="OXQ45" s="10"/>
      <c r="OXR45" s="10"/>
      <c r="OXS45" s="10"/>
      <c r="OXT45" s="10"/>
      <c r="OXU45" s="10"/>
      <c r="OXV45" s="10"/>
      <c r="OXW45" s="10"/>
      <c r="OXX45" s="10"/>
      <c r="OXY45" s="10"/>
      <c r="OXZ45" s="10"/>
      <c r="OYA45" s="10"/>
      <c r="OYB45" s="10"/>
      <c r="OYC45" s="10"/>
      <c r="OYD45" s="10"/>
      <c r="OYE45" s="10"/>
      <c r="OYF45" s="10"/>
      <c r="OYG45" s="10"/>
      <c r="OYH45" s="10"/>
      <c r="OYI45" s="10"/>
      <c r="OYJ45" s="10"/>
      <c r="OYK45" s="10"/>
      <c r="OYL45" s="10"/>
      <c r="OYM45" s="10"/>
      <c r="OYN45" s="10"/>
      <c r="OYO45" s="10"/>
      <c r="OYP45" s="10"/>
      <c r="OYQ45" s="10"/>
      <c r="OYR45" s="10"/>
      <c r="OYS45" s="10"/>
      <c r="OYT45" s="10"/>
      <c r="OYU45" s="10"/>
      <c r="OYV45" s="10"/>
      <c r="OYW45" s="10"/>
      <c r="OYX45" s="10"/>
      <c r="OYY45" s="10"/>
      <c r="OYZ45" s="10"/>
      <c r="OZA45" s="10"/>
      <c r="OZB45" s="10"/>
      <c r="OZC45" s="10"/>
      <c r="OZD45" s="10"/>
      <c r="OZE45" s="10"/>
      <c r="OZF45" s="10"/>
      <c r="OZG45" s="10"/>
      <c r="OZH45" s="10"/>
      <c r="OZI45" s="10"/>
      <c r="OZJ45" s="10"/>
      <c r="OZK45" s="10"/>
      <c r="OZL45" s="10"/>
      <c r="OZM45" s="10"/>
      <c r="OZN45" s="10"/>
      <c r="OZO45" s="10"/>
      <c r="OZP45" s="10"/>
      <c r="OZQ45" s="10"/>
      <c r="OZR45" s="10"/>
      <c r="OZS45" s="10"/>
      <c r="OZT45" s="10"/>
      <c r="OZU45" s="10"/>
      <c r="OZV45" s="10"/>
      <c r="OZW45" s="10"/>
      <c r="OZX45" s="10"/>
      <c r="OZY45" s="10"/>
      <c r="OZZ45" s="10"/>
      <c r="PAA45" s="10"/>
      <c r="PAB45" s="10"/>
      <c r="PAC45" s="10"/>
      <c r="PAD45" s="10"/>
      <c r="PAE45" s="10"/>
      <c r="PAF45" s="10"/>
      <c r="PAG45" s="10"/>
      <c r="PAH45" s="10"/>
      <c r="PAI45" s="10"/>
      <c r="PAJ45" s="10"/>
      <c r="PAK45" s="10"/>
      <c r="PAL45" s="10"/>
      <c r="PAM45" s="10"/>
      <c r="PAN45" s="10"/>
      <c r="PAO45" s="10"/>
      <c r="PAP45" s="10"/>
      <c r="PAQ45" s="10"/>
      <c r="PAR45" s="10"/>
      <c r="PAS45" s="10"/>
      <c r="PAT45" s="10"/>
      <c r="PAU45" s="10"/>
      <c r="PAV45" s="10"/>
      <c r="PAW45" s="10"/>
      <c r="PAX45" s="10"/>
      <c r="PAY45" s="10"/>
      <c r="PAZ45" s="10"/>
      <c r="PBA45" s="10"/>
      <c r="PBB45" s="10"/>
      <c r="PBC45" s="10"/>
      <c r="PBD45" s="10"/>
      <c r="PBE45" s="10"/>
      <c r="PBF45" s="10"/>
      <c r="PBG45" s="10"/>
      <c r="PBH45" s="10"/>
      <c r="PBI45" s="10"/>
      <c r="PBJ45" s="10"/>
      <c r="PBK45" s="10"/>
      <c r="PBL45" s="10"/>
      <c r="PBM45" s="10"/>
      <c r="PBN45" s="10"/>
      <c r="PBO45" s="10"/>
      <c r="PBP45" s="10"/>
      <c r="PBQ45" s="10"/>
      <c r="PBR45" s="10"/>
      <c r="PBS45" s="10"/>
      <c r="PBT45" s="10"/>
      <c r="PBU45" s="10"/>
      <c r="PBV45" s="10"/>
      <c r="PBW45" s="10"/>
      <c r="PBX45" s="10"/>
      <c r="PBY45" s="10"/>
      <c r="PBZ45" s="10"/>
      <c r="PCA45" s="10"/>
      <c r="PCB45" s="10"/>
      <c r="PCC45" s="10"/>
      <c r="PCD45" s="10"/>
      <c r="PCE45" s="10"/>
      <c r="PCF45" s="10"/>
      <c r="PCG45" s="10"/>
      <c r="PCH45" s="10"/>
      <c r="PCI45" s="10"/>
      <c r="PCJ45" s="10"/>
      <c r="PCK45" s="10"/>
      <c r="PCL45" s="10"/>
      <c r="PCM45" s="10"/>
      <c r="PCN45" s="10"/>
      <c r="PCO45" s="10"/>
      <c r="PCP45" s="10"/>
      <c r="PCQ45" s="10"/>
      <c r="PCR45" s="10"/>
      <c r="PCS45" s="10"/>
      <c r="PCT45" s="10"/>
      <c r="PCU45" s="10"/>
      <c r="PCV45" s="10"/>
      <c r="PCW45" s="10"/>
      <c r="PCX45" s="10"/>
      <c r="PCY45" s="10"/>
      <c r="PCZ45" s="10"/>
      <c r="PDA45" s="10"/>
      <c r="PDB45" s="10"/>
      <c r="PDC45" s="10"/>
      <c r="PDD45" s="10"/>
      <c r="PDE45" s="10"/>
      <c r="PDF45" s="10"/>
      <c r="PDG45" s="10"/>
      <c r="PDH45" s="10"/>
      <c r="PDI45" s="10"/>
      <c r="PDJ45" s="10"/>
      <c r="PDK45" s="10"/>
      <c r="PDL45" s="10"/>
      <c r="PDM45" s="10"/>
      <c r="PDN45" s="10"/>
      <c r="PDO45" s="10"/>
      <c r="PDP45" s="10"/>
      <c r="PDQ45" s="10"/>
      <c r="PDR45" s="10"/>
      <c r="PDS45" s="10"/>
      <c r="PDT45" s="10"/>
      <c r="PDU45" s="10"/>
      <c r="PDV45" s="10"/>
      <c r="PDW45" s="10"/>
      <c r="PDX45" s="10"/>
      <c r="PDY45" s="10"/>
      <c r="PDZ45" s="10"/>
      <c r="PEA45" s="10"/>
      <c r="PEB45" s="10"/>
      <c r="PEC45" s="10"/>
      <c r="PED45" s="10"/>
      <c r="PEE45" s="10"/>
      <c r="PEF45" s="10"/>
      <c r="PEG45" s="10"/>
      <c r="PEH45" s="10"/>
      <c r="PEI45" s="10"/>
      <c r="PEJ45" s="10"/>
      <c r="PEK45" s="10"/>
      <c r="PEL45" s="10"/>
      <c r="PEM45" s="10"/>
      <c r="PEN45" s="10"/>
      <c r="PEO45" s="10"/>
      <c r="PEP45" s="10"/>
      <c r="PEQ45" s="10"/>
      <c r="PER45" s="10"/>
      <c r="PES45" s="10"/>
      <c r="PET45" s="10"/>
      <c r="PEU45" s="10"/>
      <c r="PEV45" s="10"/>
      <c r="PEW45" s="10"/>
      <c r="PEX45" s="10"/>
      <c r="PEY45" s="10"/>
      <c r="PEZ45" s="10"/>
      <c r="PFA45" s="10"/>
      <c r="PFB45" s="10"/>
      <c r="PFC45" s="10"/>
      <c r="PFD45" s="10"/>
      <c r="PFE45" s="10"/>
      <c r="PFF45" s="10"/>
      <c r="PFG45" s="10"/>
      <c r="PFH45" s="10"/>
      <c r="PFI45" s="10"/>
      <c r="PFJ45" s="10"/>
      <c r="PFK45" s="10"/>
      <c r="PFL45" s="10"/>
      <c r="PFM45" s="10"/>
      <c r="PFN45" s="10"/>
      <c r="PFO45" s="10"/>
      <c r="PFP45" s="10"/>
      <c r="PFQ45" s="10"/>
      <c r="PFR45" s="10"/>
      <c r="PFS45" s="10"/>
      <c r="PFT45" s="10"/>
      <c r="PFU45" s="10"/>
      <c r="PFV45" s="10"/>
      <c r="PFW45" s="10"/>
      <c r="PFX45" s="10"/>
      <c r="PFY45" s="10"/>
      <c r="PFZ45" s="10"/>
      <c r="PGA45" s="10"/>
      <c r="PGB45" s="10"/>
      <c r="PGC45" s="10"/>
      <c r="PGD45" s="10"/>
      <c r="PGE45" s="10"/>
      <c r="PGF45" s="10"/>
      <c r="PGG45" s="10"/>
      <c r="PGH45" s="10"/>
      <c r="PGI45" s="10"/>
      <c r="PGJ45" s="10"/>
      <c r="PGK45" s="10"/>
      <c r="PGL45" s="10"/>
      <c r="PGM45" s="10"/>
      <c r="PGN45" s="10"/>
      <c r="PGO45" s="10"/>
      <c r="PGP45" s="10"/>
      <c r="PGQ45" s="10"/>
      <c r="PGR45" s="10"/>
      <c r="PGS45" s="10"/>
      <c r="PGT45" s="10"/>
      <c r="PGU45" s="10"/>
      <c r="PGV45" s="10"/>
      <c r="PGW45" s="10"/>
      <c r="PGX45" s="10"/>
      <c r="PGY45" s="10"/>
      <c r="PGZ45" s="10"/>
      <c r="PHA45" s="10"/>
      <c r="PHB45" s="10"/>
      <c r="PHC45" s="10"/>
      <c r="PHD45" s="10"/>
      <c r="PHE45" s="10"/>
      <c r="PHF45" s="10"/>
      <c r="PHG45" s="10"/>
      <c r="PHH45" s="10"/>
      <c r="PHI45" s="10"/>
      <c r="PHJ45" s="10"/>
      <c r="PHK45" s="10"/>
      <c r="PHL45" s="10"/>
      <c r="PHM45" s="10"/>
      <c r="PHN45" s="10"/>
      <c r="PHO45" s="10"/>
      <c r="PHP45" s="10"/>
      <c r="PHQ45" s="10"/>
      <c r="PHR45" s="10"/>
      <c r="PHS45" s="10"/>
      <c r="PHT45" s="10"/>
      <c r="PHU45" s="10"/>
      <c r="PHV45" s="10"/>
      <c r="PHW45" s="10"/>
      <c r="PHX45" s="10"/>
      <c r="PHY45" s="10"/>
      <c r="PHZ45" s="10"/>
      <c r="PIA45" s="10"/>
      <c r="PIB45" s="10"/>
      <c r="PIC45" s="10"/>
      <c r="PID45" s="10"/>
      <c r="PIE45" s="10"/>
      <c r="PIF45" s="10"/>
      <c r="PIG45" s="10"/>
      <c r="PIH45" s="10"/>
      <c r="PII45" s="10"/>
      <c r="PIJ45" s="10"/>
      <c r="PIK45" s="10"/>
      <c r="PIL45" s="10"/>
      <c r="PIM45" s="10"/>
      <c r="PIN45" s="10"/>
      <c r="PIO45" s="10"/>
      <c r="PIP45" s="10"/>
      <c r="PIQ45" s="10"/>
      <c r="PIR45" s="10"/>
      <c r="PIS45" s="10"/>
      <c r="PIT45" s="10"/>
      <c r="PIU45" s="10"/>
      <c r="PIV45" s="10"/>
      <c r="PIW45" s="10"/>
      <c r="PIX45" s="10"/>
      <c r="PIY45" s="10"/>
      <c r="PIZ45" s="10"/>
      <c r="PJA45" s="10"/>
      <c r="PJB45" s="10"/>
      <c r="PJC45" s="10"/>
      <c r="PJD45" s="10"/>
      <c r="PJE45" s="10"/>
      <c r="PJF45" s="10"/>
      <c r="PJG45" s="10"/>
      <c r="PJH45" s="10"/>
      <c r="PJI45" s="10"/>
      <c r="PJJ45" s="10"/>
      <c r="PJK45" s="10"/>
      <c r="PJL45" s="10"/>
      <c r="PJM45" s="10"/>
      <c r="PJN45" s="10"/>
      <c r="PJO45" s="10"/>
      <c r="PJP45" s="10"/>
      <c r="PJQ45" s="10"/>
      <c r="PJR45" s="10"/>
      <c r="PJS45" s="10"/>
      <c r="PJT45" s="10"/>
      <c r="PJU45" s="10"/>
      <c r="PJV45" s="10"/>
      <c r="PJW45" s="10"/>
      <c r="PJX45" s="10"/>
      <c r="PJY45" s="10"/>
      <c r="PJZ45" s="10"/>
      <c r="PKA45" s="10"/>
      <c r="PKB45" s="10"/>
      <c r="PKC45" s="10"/>
      <c r="PKD45" s="10"/>
      <c r="PKE45" s="10"/>
      <c r="PKF45" s="10"/>
      <c r="PKG45" s="10"/>
      <c r="PKH45" s="10"/>
      <c r="PKI45" s="10"/>
      <c r="PKJ45" s="10"/>
      <c r="PKK45" s="10"/>
      <c r="PKL45" s="10"/>
      <c r="PKM45" s="10"/>
      <c r="PKN45" s="10"/>
      <c r="PKO45" s="10"/>
      <c r="PKP45" s="10"/>
      <c r="PKQ45" s="10"/>
      <c r="PKR45" s="10"/>
      <c r="PKS45" s="10"/>
      <c r="PKT45" s="10"/>
      <c r="PKU45" s="10"/>
      <c r="PKV45" s="10"/>
      <c r="PKW45" s="10"/>
      <c r="PKX45" s="10"/>
      <c r="PKY45" s="10"/>
      <c r="PKZ45" s="10"/>
      <c r="PLA45" s="10"/>
      <c r="PLB45" s="10"/>
      <c r="PLC45" s="10"/>
      <c r="PLD45" s="10"/>
      <c r="PLE45" s="10"/>
      <c r="PLF45" s="10"/>
      <c r="PLG45" s="10"/>
      <c r="PLH45" s="10"/>
      <c r="PLI45" s="10"/>
      <c r="PLJ45" s="10"/>
      <c r="PLK45" s="10"/>
      <c r="PLL45" s="10"/>
      <c r="PLM45" s="10"/>
      <c r="PLN45" s="10"/>
      <c r="PLO45" s="10"/>
      <c r="PLP45" s="10"/>
      <c r="PLQ45" s="10"/>
      <c r="PLR45" s="10"/>
      <c r="PLS45" s="10"/>
      <c r="PLT45" s="10"/>
      <c r="PLU45" s="10"/>
      <c r="PLV45" s="10"/>
      <c r="PLW45" s="10"/>
      <c r="PLX45" s="10"/>
      <c r="PLY45" s="10"/>
      <c r="PLZ45" s="10"/>
      <c r="PMA45" s="10"/>
      <c r="PMB45" s="10"/>
      <c r="PMC45" s="10"/>
      <c r="PMD45" s="10"/>
      <c r="PME45" s="10"/>
      <c r="PMF45" s="10"/>
      <c r="PMG45" s="10"/>
      <c r="PMH45" s="10"/>
      <c r="PMI45" s="10"/>
      <c r="PMJ45" s="10"/>
      <c r="PMK45" s="10"/>
      <c r="PML45" s="10"/>
      <c r="PMM45" s="10"/>
      <c r="PMN45" s="10"/>
      <c r="PMO45" s="10"/>
      <c r="PMP45" s="10"/>
      <c r="PMQ45" s="10"/>
      <c r="PMR45" s="10"/>
      <c r="PMS45" s="10"/>
      <c r="PMT45" s="10"/>
      <c r="PMU45" s="10"/>
      <c r="PMV45" s="10"/>
      <c r="PMW45" s="10"/>
      <c r="PMX45" s="10"/>
      <c r="PMY45" s="10"/>
      <c r="PMZ45" s="10"/>
      <c r="PNA45" s="10"/>
      <c r="PNB45" s="10"/>
      <c r="PNC45" s="10"/>
      <c r="PND45" s="10"/>
      <c r="PNE45" s="10"/>
      <c r="PNF45" s="10"/>
      <c r="PNG45" s="10"/>
      <c r="PNH45" s="10"/>
      <c r="PNI45" s="10"/>
      <c r="PNJ45" s="10"/>
      <c r="PNK45" s="10"/>
      <c r="PNL45" s="10"/>
      <c r="PNM45" s="10"/>
      <c r="PNN45" s="10"/>
      <c r="PNO45" s="10"/>
      <c r="PNP45" s="10"/>
      <c r="PNQ45" s="10"/>
      <c r="PNR45" s="10"/>
      <c r="PNS45" s="10"/>
      <c r="PNT45" s="10"/>
      <c r="PNU45" s="10"/>
      <c r="PNV45" s="10"/>
      <c r="PNW45" s="10"/>
      <c r="PNX45" s="10"/>
      <c r="PNY45" s="10"/>
      <c r="PNZ45" s="10"/>
      <c r="POA45" s="10"/>
      <c r="POB45" s="10"/>
      <c r="POC45" s="10"/>
      <c r="POD45" s="10"/>
      <c r="POE45" s="10"/>
      <c r="POF45" s="10"/>
      <c r="POG45" s="10"/>
      <c r="POH45" s="10"/>
      <c r="POI45" s="10"/>
      <c r="POJ45" s="10"/>
      <c r="POK45" s="10"/>
      <c r="POL45" s="10"/>
      <c r="POM45" s="10"/>
      <c r="PON45" s="10"/>
      <c r="POO45" s="10"/>
      <c r="POP45" s="10"/>
      <c r="POQ45" s="10"/>
      <c r="POR45" s="10"/>
      <c r="POS45" s="10"/>
      <c r="POT45" s="10"/>
      <c r="POU45" s="10"/>
      <c r="POV45" s="10"/>
      <c r="POW45" s="10"/>
      <c r="POX45" s="10"/>
      <c r="POY45" s="10"/>
      <c r="POZ45" s="10"/>
      <c r="PPA45" s="10"/>
      <c r="PPB45" s="10"/>
      <c r="PPC45" s="10"/>
      <c r="PPD45" s="10"/>
      <c r="PPE45" s="10"/>
      <c r="PPF45" s="10"/>
      <c r="PPG45" s="10"/>
      <c r="PPH45" s="10"/>
      <c r="PPI45" s="10"/>
      <c r="PPJ45" s="10"/>
      <c r="PPK45" s="10"/>
      <c r="PPL45" s="10"/>
      <c r="PPM45" s="10"/>
      <c r="PPN45" s="10"/>
      <c r="PPO45" s="10"/>
      <c r="PPP45" s="10"/>
      <c r="PPQ45" s="10"/>
      <c r="PPR45" s="10"/>
      <c r="PPS45" s="10"/>
      <c r="PPT45" s="10"/>
      <c r="PPU45" s="10"/>
      <c r="PPV45" s="10"/>
      <c r="PPW45" s="10"/>
      <c r="PPX45" s="10"/>
      <c r="PPY45" s="10"/>
      <c r="PPZ45" s="10"/>
      <c r="PQA45" s="10"/>
      <c r="PQB45" s="10"/>
      <c r="PQC45" s="10"/>
      <c r="PQD45" s="10"/>
      <c r="PQE45" s="10"/>
      <c r="PQF45" s="10"/>
      <c r="PQG45" s="10"/>
      <c r="PQH45" s="10"/>
      <c r="PQI45" s="10"/>
      <c r="PQJ45" s="10"/>
      <c r="PQK45" s="10"/>
      <c r="PQL45" s="10"/>
      <c r="PQM45" s="10"/>
      <c r="PQN45" s="10"/>
      <c r="PQO45" s="10"/>
      <c r="PQP45" s="10"/>
      <c r="PQQ45" s="10"/>
      <c r="PQR45" s="10"/>
      <c r="PQS45" s="10"/>
      <c r="PQT45" s="10"/>
      <c r="PQU45" s="10"/>
      <c r="PQV45" s="10"/>
      <c r="PQW45" s="10"/>
      <c r="PQX45" s="10"/>
      <c r="PQY45" s="10"/>
      <c r="PQZ45" s="10"/>
      <c r="PRA45" s="10"/>
      <c r="PRB45" s="10"/>
      <c r="PRC45" s="10"/>
      <c r="PRD45" s="10"/>
      <c r="PRE45" s="10"/>
      <c r="PRF45" s="10"/>
      <c r="PRG45" s="10"/>
      <c r="PRH45" s="10"/>
      <c r="PRI45" s="10"/>
      <c r="PRJ45" s="10"/>
      <c r="PRK45" s="10"/>
      <c r="PRL45" s="10"/>
      <c r="PRM45" s="10"/>
      <c r="PRN45" s="10"/>
      <c r="PRO45" s="10"/>
      <c r="PRP45" s="10"/>
      <c r="PRQ45" s="10"/>
      <c r="PRR45" s="10"/>
      <c r="PRS45" s="10"/>
      <c r="PRT45" s="10"/>
      <c r="PRU45" s="10"/>
      <c r="PRV45" s="10"/>
      <c r="PRW45" s="10"/>
      <c r="PRX45" s="10"/>
      <c r="PRY45" s="10"/>
      <c r="PRZ45" s="10"/>
      <c r="PSA45" s="10"/>
      <c r="PSB45" s="10"/>
      <c r="PSC45" s="10"/>
      <c r="PSD45" s="10"/>
      <c r="PSE45" s="10"/>
      <c r="PSF45" s="10"/>
      <c r="PSG45" s="10"/>
      <c r="PSH45" s="10"/>
      <c r="PSI45" s="10"/>
      <c r="PSJ45" s="10"/>
      <c r="PSK45" s="10"/>
      <c r="PSL45" s="10"/>
      <c r="PSM45" s="10"/>
      <c r="PSN45" s="10"/>
      <c r="PSO45" s="10"/>
      <c r="PSP45" s="10"/>
      <c r="PSQ45" s="10"/>
      <c r="PSR45" s="10"/>
      <c r="PSS45" s="10"/>
      <c r="PST45" s="10"/>
      <c r="PSU45" s="10"/>
      <c r="PSV45" s="10"/>
      <c r="PSW45" s="10"/>
      <c r="PSX45" s="10"/>
      <c r="PSY45" s="10"/>
      <c r="PSZ45" s="10"/>
      <c r="PTA45" s="10"/>
      <c r="PTB45" s="10"/>
      <c r="PTC45" s="10"/>
      <c r="PTD45" s="10"/>
      <c r="PTE45" s="10"/>
      <c r="PTF45" s="10"/>
      <c r="PTG45" s="10"/>
      <c r="PTH45" s="10"/>
      <c r="PTI45" s="10"/>
      <c r="PTJ45" s="10"/>
      <c r="PTK45" s="10"/>
      <c r="PTL45" s="10"/>
      <c r="PTM45" s="10"/>
      <c r="PTN45" s="10"/>
      <c r="PTO45" s="10"/>
      <c r="PTP45" s="10"/>
      <c r="PTQ45" s="10"/>
      <c r="PTR45" s="10"/>
      <c r="PTS45" s="10"/>
      <c r="PTT45" s="10"/>
      <c r="PTU45" s="10"/>
      <c r="PTV45" s="10"/>
      <c r="PTW45" s="10"/>
      <c r="PTX45" s="10"/>
      <c r="PTY45" s="10"/>
      <c r="PTZ45" s="10"/>
      <c r="PUA45" s="10"/>
      <c r="PUB45" s="10"/>
      <c r="PUC45" s="10"/>
      <c r="PUD45" s="10"/>
      <c r="PUE45" s="10"/>
      <c r="PUF45" s="10"/>
      <c r="PUG45" s="10"/>
      <c r="PUH45" s="10"/>
      <c r="PUI45" s="10"/>
      <c r="PUJ45" s="10"/>
      <c r="PUK45" s="10"/>
      <c r="PUL45" s="10"/>
      <c r="PUM45" s="10"/>
      <c r="PUN45" s="10"/>
      <c r="PUO45" s="10"/>
      <c r="PUP45" s="10"/>
      <c r="PUQ45" s="10"/>
      <c r="PUR45" s="10"/>
      <c r="PUS45" s="10"/>
      <c r="PUT45" s="10"/>
      <c r="PUU45" s="10"/>
      <c r="PUV45" s="10"/>
      <c r="PUW45" s="10"/>
      <c r="PUX45" s="10"/>
      <c r="PUY45" s="10"/>
      <c r="PUZ45" s="10"/>
      <c r="PVA45" s="10"/>
      <c r="PVB45" s="10"/>
      <c r="PVC45" s="10"/>
      <c r="PVD45" s="10"/>
      <c r="PVE45" s="10"/>
      <c r="PVF45" s="10"/>
      <c r="PVG45" s="10"/>
      <c r="PVH45" s="10"/>
      <c r="PVI45" s="10"/>
      <c r="PVJ45" s="10"/>
      <c r="PVK45" s="10"/>
      <c r="PVL45" s="10"/>
      <c r="PVM45" s="10"/>
      <c r="PVN45" s="10"/>
      <c r="PVO45" s="10"/>
      <c r="PVP45" s="10"/>
      <c r="PVQ45" s="10"/>
      <c r="PVR45" s="10"/>
      <c r="PVS45" s="10"/>
      <c r="PVT45" s="10"/>
      <c r="PVU45" s="10"/>
      <c r="PVV45" s="10"/>
      <c r="PVW45" s="10"/>
      <c r="PVX45" s="10"/>
      <c r="PVY45" s="10"/>
      <c r="PVZ45" s="10"/>
      <c r="PWA45" s="10"/>
      <c r="PWB45" s="10"/>
      <c r="PWC45" s="10"/>
      <c r="PWD45" s="10"/>
      <c r="PWE45" s="10"/>
      <c r="PWF45" s="10"/>
      <c r="PWG45" s="10"/>
      <c r="PWH45" s="10"/>
      <c r="PWI45" s="10"/>
      <c r="PWJ45" s="10"/>
      <c r="PWK45" s="10"/>
      <c r="PWL45" s="10"/>
      <c r="PWM45" s="10"/>
      <c r="PWN45" s="10"/>
      <c r="PWO45" s="10"/>
      <c r="PWP45" s="10"/>
      <c r="PWQ45" s="10"/>
      <c r="PWR45" s="10"/>
      <c r="PWS45" s="10"/>
      <c r="PWT45" s="10"/>
      <c r="PWU45" s="10"/>
      <c r="PWV45" s="10"/>
      <c r="PWW45" s="10"/>
      <c r="PWX45" s="10"/>
      <c r="PWY45" s="10"/>
      <c r="PWZ45" s="10"/>
      <c r="PXA45" s="10"/>
      <c r="PXB45" s="10"/>
      <c r="PXC45" s="10"/>
      <c r="PXD45" s="10"/>
      <c r="PXE45" s="10"/>
      <c r="PXF45" s="10"/>
      <c r="PXG45" s="10"/>
      <c r="PXH45" s="10"/>
      <c r="PXI45" s="10"/>
      <c r="PXJ45" s="10"/>
      <c r="PXK45" s="10"/>
      <c r="PXL45" s="10"/>
      <c r="PXM45" s="10"/>
      <c r="PXN45" s="10"/>
      <c r="PXO45" s="10"/>
      <c r="PXP45" s="10"/>
      <c r="PXQ45" s="10"/>
      <c r="PXR45" s="10"/>
      <c r="PXS45" s="10"/>
      <c r="PXT45" s="10"/>
      <c r="PXU45" s="10"/>
      <c r="PXV45" s="10"/>
      <c r="PXW45" s="10"/>
      <c r="PXX45" s="10"/>
      <c r="PXY45" s="10"/>
      <c r="PXZ45" s="10"/>
      <c r="PYA45" s="10"/>
      <c r="PYB45" s="10"/>
      <c r="PYC45" s="10"/>
      <c r="PYD45" s="10"/>
      <c r="PYE45" s="10"/>
      <c r="PYF45" s="10"/>
      <c r="PYG45" s="10"/>
      <c r="PYH45" s="10"/>
      <c r="PYI45" s="10"/>
      <c r="PYJ45" s="10"/>
      <c r="PYK45" s="10"/>
      <c r="PYL45" s="10"/>
      <c r="PYM45" s="10"/>
      <c r="PYN45" s="10"/>
      <c r="PYO45" s="10"/>
      <c r="PYP45" s="10"/>
      <c r="PYQ45" s="10"/>
      <c r="PYR45" s="10"/>
      <c r="PYS45" s="10"/>
      <c r="PYT45" s="10"/>
      <c r="PYU45" s="10"/>
      <c r="PYV45" s="10"/>
      <c r="PYW45" s="10"/>
      <c r="PYX45" s="10"/>
      <c r="PYY45" s="10"/>
      <c r="PYZ45" s="10"/>
      <c r="PZA45" s="10"/>
      <c r="PZB45" s="10"/>
      <c r="PZC45" s="10"/>
      <c r="PZD45" s="10"/>
      <c r="PZE45" s="10"/>
      <c r="PZF45" s="10"/>
      <c r="PZG45" s="10"/>
      <c r="PZH45" s="10"/>
      <c r="PZI45" s="10"/>
      <c r="PZJ45" s="10"/>
      <c r="PZK45" s="10"/>
      <c r="PZL45" s="10"/>
      <c r="PZM45" s="10"/>
      <c r="PZN45" s="10"/>
      <c r="PZO45" s="10"/>
      <c r="PZP45" s="10"/>
      <c r="PZQ45" s="10"/>
      <c r="PZR45" s="10"/>
      <c r="PZS45" s="10"/>
      <c r="PZT45" s="10"/>
      <c r="PZU45" s="10"/>
      <c r="PZV45" s="10"/>
      <c r="PZW45" s="10"/>
      <c r="PZX45" s="10"/>
      <c r="PZY45" s="10"/>
      <c r="PZZ45" s="10"/>
      <c r="QAA45" s="10"/>
      <c r="QAB45" s="10"/>
      <c r="QAC45" s="10"/>
      <c r="QAD45" s="10"/>
      <c r="QAE45" s="10"/>
      <c r="QAF45" s="10"/>
      <c r="QAG45" s="10"/>
      <c r="QAH45" s="10"/>
      <c r="QAI45" s="10"/>
      <c r="QAJ45" s="10"/>
      <c r="QAK45" s="10"/>
      <c r="QAL45" s="10"/>
      <c r="QAM45" s="10"/>
      <c r="QAN45" s="10"/>
      <c r="QAO45" s="10"/>
      <c r="QAP45" s="10"/>
      <c r="QAQ45" s="10"/>
      <c r="QAR45" s="10"/>
      <c r="QAS45" s="10"/>
      <c r="QAT45" s="10"/>
      <c r="QAU45" s="10"/>
      <c r="QAV45" s="10"/>
      <c r="QAW45" s="10"/>
      <c r="QAX45" s="10"/>
      <c r="QAY45" s="10"/>
      <c r="QAZ45" s="10"/>
      <c r="QBA45" s="10"/>
      <c r="QBB45" s="10"/>
      <c r="QBC45" s="10"/>
      <c r="QBD45" s="10"/>
      <c r="QBE45" s="10"/>
      <c r="QBF45" s="10"/>
      <c r="QBG45" s="10"/>
      <c r="QBH45" s="10"/>
      <c r="QBI45" s="10"/>
      <c r="QBJ45" s="10"/>
      <c r="QBK45" s="10"/>
      <c r="QBL45" s="10"/>
      <c r="QBM45" s="10"/>
      <c r="QBN45" s="10"/>
      <c r="QBO45" s="10"/>
      <c r="QBP45" s="10"/>
      <c r="QBQ45" s="10"/>
      <c r="QBR45" s="10"/>
      <c r="QBS45" s="10"/>
      <c r="QBT45" s="10"/>
      <c r="QBU45" s="10"/>
      <c r="QBV45" s="10"/>
      <c r="QBW45" s="10"/>
      <c r="QBX45" s="10"/>
      <c r="QBY45" s="10"/>
      <c r="QBZ45" s="10"/>
      <c r="QCA45" s="10"/>
      <c r="QCB45" s="10"/>
      <c r="QCC45" s="10"/>
      <c r="QCD45" s="10"/>
      <c r="QCE45" s="10"/>
      <c r="QCF45" s="10"/>
      <c r="QCG45" s="10"/>
      <c r="QCH45" s="10"/>
      <c r="QCI45" s="10"/>
      <c r="QCJ45" s="10"/>
      <c r="QCK45" s="10"/>
      <c r="QCL45" s="10"/>
      <c r="QCM45" s="10"/>
      <c r="QCN45" s="10"/>
      <c r="QCO45" s="10"/>
      <c r="QCP45" s="10"/>
      <c r="QCQ45" s="10"/>
      <c r="QCR45" s="10"/>
      <c r="QCS45" s="10"/>
      <c r="QCT45" s="10"/>
      <c r="QCU45" s="10"/>
      <c r="QCV45" s="10"/>
      <c r="QCW45" s="10"/>
      <c r="QCX45" s="10"/>
      <c r="QCY45" s="10"/>
      <c r="QCZ45" s="10"/>
      <c r="QDA45" s="10"/>
      <c r="QDB45" s="10"/>
      <c r="QDC45" s="10"/>
      <c r="QDD45" s="10"/>
      <c r="QDE45" s="10"/>
      <c r="QDF45" s="10"/>
      <c r="QDG45" s="10"/>
      <c r="QDH45" s="10"/>
      <c r="QDI45" s="10"/>
      <c r="QDJ45" s="10"/>
      <c r="QDK45" s="10"/>
      <c r="QDL45" s="10"/>
      <c r="QDM45" s="10"/>
      <c r="QDN45" s="10"/>
      <c r="QDO45" s="10"/>
      <c r="QDP45" s="10"/>
      <c r="QDQ45" s="10"/>
      <c r="QDR45" s="10"/>
      <c r="QDS45" s="10"/>
      <c r="QDT45" s="10"/>
      <c r="QDU45" s="10"/>
      <c r="QDV45" s="10"/>
      <c r="QDW45" s="10"/>
      <c r="QDX45" s="10"/>
      <c r="QDY45" s="10"/>
      <c r="QDZ45" s="10"/>
      <c r="QEA45" s="10"/>
      <c r="QEB45" s="10"/>
      <c r="QEC45" s="10"/>
      <c r="QED45" s="10"/>
      <c r="QEE45" s="10"/>
      <c r="QEF45" s="10"/>
      <c r="QEG45" s="10"/>
      <c r="QEH45" s="10"/>
      <c r="QEI45" s="10"/>
      <c r="QEJ45" s="10"/>
      <c r="QEK45" s="10"/>
      <c r="QEL45" s="10"/>
      <c r="QEM45" s="10"/>
      <c r="QEN45" s="10"/>
      <c r="QEO45" s="10"/>
      <c r="QEP45" s="10"/>
      <c r="QEQ45" s="10"/>
      <c r="QER45" s="10"/>
      <c r="QES45" s="10"/>
      <c r="QET45" s="10"/>
      <c r="QEU45" s="10"/>
      <c r="QEV45" s="10"/>
      <c r="QEW45" s="10"/>
      <c r="QEX45" s="10"/>
      <c r="QEY45" s="10"/>
      <c r="QEZ45" s="10"/>
      <c r="QFA45" s="10"/>
      <c r="QFB45" s="10"/>
      <c r="QFC45" s="10"/>
      <c r="QFD45" s="10"/>
      <c r="QFE45" s="10"/>
      <c r="QFF45" s="10"/>
      <c r="QFG45" s="10"/>
      <c r="QFH45" s="10"/>
      <c r="QFI45" s="10"/>
      <c r="QFJ45" s="10"/>
      <c r="QFK45" s="10"/>
      <c r="QFL45" s="10"/>
      <c r="QFM45" s="10"/>
      <c r="QFN45" s="10"/>
      <c r="QFO45" s="10"/>
      <c r="QFP45" s="10"/>
      <c r="QFQ45" s="10"/>
      <c r="QFR45" s="10"/>
      <c r="QFS45" s="10"/>
      <c r="QFT45" s="10"/>
      <c r="QFU45" s="10"/>
      <c r="QFV45" s="10"/>
      <c r="QFW45" s="10"/>
      <c r="QFX45" s="10"/>
      <c r="QFY45" s="10"/>
      <c r="QFZ45" s="10"/>
      <c r="QGA45" s="10"/>
      <c r="QGB45" s="10"/>
      <c r="QGC45" s="10"/>
      <c r="QGD45" s="10"/>
      <c r="QGE45" s="10"/>
      <c r="QGF45" s="10"/>
      <c r="QGG45" s="10"/>
      <c r="QGH45" s="10"/>
      <c r="QGI45" s="10"/>
      <c r="QGJ45" s="10"/>
      <c r="QGK45" s="10"/>
      <c r="QGL45" s="10"/>
      <c r="QGM45" s="10"/>
      <c r="QGN45" s="10"/>
      <c r="QGO45" s="10"/>
      <c r="QGP45" s="10"/>
      <c r="QGQ45" s="10"/>
      <c r="QGR45" s="10"/>
      <c r="QGS45" s="10"/>
      <c r="QGT45" s="10"/>
      <c r="QGU45" s="10"/>
      <c r="QGV45" s="10"/>
      <c r="QGW45" s="10"/>
      <c r="QGX45" s="10"/>
      <c r="QGY45" s="10"/>
      <c r="QGZ45" s="10"/>
      <c r="QHA45" s="10"/>
      <c r="QHB45" s="10"/>
      <c r="QHC45" s="10"/>
      <c r="QHD45" s="10"/>
      <c r="QHE45" s="10"/>
      <c r="QHF45" s="10"/>
      <c r="QHG45" s="10"/>
      <c r="QHH45" s="10"/>
      <c r="QHI45" s="10"/>
      <c r="QHJ45" s="10"/>
      <c r="QHK45" s="10"/>
      <c r="QHL45" s="10"/>
      <c r="QHM45" s="10"/>
      <c r="QHN45" s="10"/>
      <c r="QHO45" s="10"/>
      <c r="QHP45" s="10"/>
      <c r="QHQ45" s="10"/>
      <c r="QHR45" s="10"/>
      <c r="QHS45" s="10"/>
      <c r="QHT45" s="10"/>
      <c r="QHU45" s="10"/>
      <c r="QHV45" s="10"/>
      <c r="QHW45" s="10"/>
      <c r="QHX45" s="10"/>
      <c r="QHY45" s="10"/>
      <c r="QHZ45" s="10"/>
      <c r="QIA45" s="10"/>
      <c r="QIB45" s="10"/>
      <c r="QIC45" s="10"/>
      <c r="QID45" s="10"/>
      <c r="QIE45" s="10"/>
      <c r="QIF45" s="10"/>
      <c r="QIG45" s="10"/>
      <c r="QIH45" s="10"/>
      <c r="QII45" s="10"/>
      <c r="QIJ45" s="10"/>
      <c r="QIK45" s="10"/>
      <c r="QIL45" s="10"/>
      <c r="QIM45" s="10"/>
      <c r="QIN45" s="10"/>
      <c r="QIO45" s="10"/>
      <c r="QIP45" s="10"/>
      <c r="QIQ45" s="10"/>
      <c r="QIR45" s="10"/>
      <c r="QIS45" s="10"/>
      <c r="QIT45" s="10"/>
      <c r="QIU45" s="10"/>
      <c r="QIV45" s="10"/>
      <c r="QIW45" s="10"/>
      <c r="QIX45" s="10"/>
      <c r="QIY45" s="10"/>
      <c r="QIZ45" s="10"/>
      <c r="QJA45" s="10"/>
      <c r="QJB45" s="10"/>
      <c r="QJC45" s="10"/>
      <c r="QJD45" s="10"/>
      <c r="QJE45" s="10"/>
      <c r="QJF45" s="10"/>
      <c r="QJG45" s="10"/>
      <c r="QJH45" s="10"/>
      <c r="QJI45" s="10"/>
      <c r="QJJ45" s="10"/>
      <c r="QJK45" s="10"/>
      <c r="QJL45" s="10"/>
      <c r="QJM45" s="10"/>
      <c r="QJN45" s="10"/>
      <c r="QJO45" s="10"/>
      <c r="QJP45" s="10"/>
      <c r="QJQ45" s="10"/>
      <c r="QJR45" s="10"/>
      <c r="QJS45" s="10"/>
      <c r="QJT45" s="10"/>
      <c r="QJU45" s="10"/>
      <c r="QJV45" s="10"/>
      <c r="QJW45" s="10"/>
      <c r="QJX45" s="10"/>
      <c r="QJY45" s="10"/>
      <c r="QJZ45" s="10"/>
      <c r="QKA45" s="10"/>
      <c r="QKB45" s="10"/>
      <c r="QKC45" s="10"/>
      <c r="QKD45" s="10"/>
      <c r="QKE45" s="10"/>
      <c r="QKF45" s="10"/>
      <c r="QKG45" s="10"/>
      <c r="QKH45" s="10"/>
      <c r="QKI45" s="10"/>
      <c r="QKJ45" s="10"/>
      <c r="QKK45" s="10"/>
      <c r="QKL45" s="10"/>
      <c r="QKM45" s="10"/>
      <c r="QKN45" s="10"/>
      <c r="QKO45" s="10"/>
      <c r="QKP45" s="10"/>
      <c r="QKQ45" s="10"/>
      <c r="QKR45" s="10"/>
      <c r="QKS45" s="10"/>
      <c r="QKT45" s="10"/>
      <c r="QKU45" s="10"/>
      <c r="QKV45" s="10"/>
      <c r="QKW45" s="10"/>
      <c r="QKX45" s="10"/>
      <c r="QKY45" s="10"/>
      <c r="QKZ45" s="10"/>
      <c r="QLA45" s="10"/>
      <c r="QLB45" s="10"/>
      <c r="QLC45" s="10"/>
      <c r="QLD45" s="10"/>
      <c r="QLE45" s="10"/>
      <c r="QLF45" s="10"/>
      <c r="QLG45" s="10"/>
      <c r="QLH45" s="10"/>
      <c r="QLI45" s="10"/>
      <c r="QLJ45" s="10"/>
      <c r="QLK45" s="10"/>
      <c r="QLL45" s="10"/>
      <c r="QLM45" s="10"/>
      <c r="QLN45" s="10"/>
      <c r="QLO45" s="10"/>
      <c r="QLP45" s="10"/>
      <c r="QLQ45" s="10"/>
      <c r="QLR45" s="10"/>
      <c r="QLS45" s="10"/>
      <c r="QLT45" s="10"/>
      <c r="QLU45" s="10"/>
      <c r="QLV45" s="10"/>
      <c r="QLW45" s="10"/>
      <c r="QLX45" s="10"/>
      <c r="QLY45" s="10"/>
      <c r="QLZ45" s="10"/>
      <c r="QMA45" s="10"/>
      <c r="QMB45" s="10"/>
      <c r="QMC45" s="10"/>
      <c r="QMD45" s="10"/>
      <c r="QME45" s="10"/>
      <c r="QMF45" s="10"/>
      <c r="QMG45" s="10"/>
      <c r="QMH45" s="10"/>
      <c r="QMI45" s="10"/>
      <c r="QMJ45" s="10"/>
      <c r="QMK45" s="10"/>
      <c r="QML45" s="10"/>
      <c r="QMM45" s="10"/>
      <c r="QMN45" s="10"/>
      <c r="QMO45" s="10"/>
      <c r="QMP45" s="10"/>
      <c r="QMQ45" s="10"/>
      <c r="QMR45" s="10"/>
      <c r="QMS45" s="10"/>
      <c r="QMT45" s="10"/>
      <c r="QMU45" s="10"/>
      <c r="QMV45" s="10"/>
      <c r="QMW45" s="10"/>
      <c r="QMX45" s="10"/>
      <c r="QMY45" s="10"/>
      <c r="QMZ45" s="10"/>
      <c r="QNA45" s="10"/>
      <c r="QNB45" s="10"/>
      <c r="QNC45" s="10"/>
      <c r="QND45" s="10"/>
      <c r="QNE45" s="10"/>
      <c r="QNF45" s="10"/>
      <c r="QNG45" s="10"/>
      <c r="QNH45" s="10"/>
      <c r="QNI45" s="10"/>
      <c r="QNJ45" s="10"/>
      <c r="QNK45" s="10"/>
      <c r="QNL45" s="10"/>
      <c r="QNM45" s="10"/>
      <c r="QNN45" s="10"/>
      <c r="QNO45" s="10"/>
      <c r="QNP45" s="10"/>
      <c r="QNQ45" s="10"/>
      <c r="QNR45" s="10"/>
      <c r="QNS45" s="10"/>
      <c r="QNT45" s="10"/>
      <c r="QNU45" s="10"/>
      <c r="QNV45" s="10"/>
      <c r="QNW45" s="10"/>
      <c r="QNX45" s="10"/>
      <c r="QNY45" s="10"/>
      <c r="QNZ45" s="10"/>
      <c r="QOA45" s="10"/>
      <c r="QOB45" s="10"/>
      <c r="QOC45" s="10"/>
      <c r="QOD45" s="10"/>
      <c r="QOE45" s="10"/>
      <c r="QOF45" s="10"/>
      <c r="QOG45" s="10"/>
      <c r="QOH45" s="10"/>
      <c r="QOI45" s="10"/>
      <c r="QOJ45" s="10"/>
      <c r="QOK45" s="10"/>
      <c r="QOL45" s="10"/>
      <c r="QOM45" s="10"/>
      <c r="QON45" s="10"/>
      <c r="QOO45" s="10"/>
      <c r="QOP45" s="10"/>
      <c r="QOQ45" s="10"/>
      <c r="QOR45" s="10"/>
      <c r="QOS45" s="10"/>
      <c r="QOT45" s="10"/>
      <c r="QOU45" s="10"/>
      <c r="QOV45" s="10"/>
      <c r="QOW45" s="10"/>
      <c r="QOX45" s="10"/>
      <c r="QOY45" s="10"/>
      <c r="QOZ45" s="10"/>
      <c r="QPA45" s="10"/>
      <c r="QPB45" s="10"/>
      <c r="QPC45" s="10"/>
      <c r="QPD45" s="10"/>
      <c r="QPE45" s="10"/>
      <c r="QPF45" s="10"/>
      <c r="QPG45" s="10"/>
      <c r="QPH45" s="10"/>
      <c r="QPI45" s="10"/>
      <c r="QPJ45" s="10"/>
      <c r="QPK45" s="10"/>
      <c r="QPL45" s="10"/>
      <c r="QPM45" s="10"/>
      <c r="QPN45" s="10"/>
      <c r="QPO45" s="10"/>
      <c r="QPP45" s="10"/>
      <c r="QPQ45" s="10"/>
      <c r="QPR45" s="10"/>
      <c r="QPS45" s="10"/>
      <c r="QPT45" s="10"/>
      <c r="QPU45" s="10"/>
      <c r="QPV45" s="10"/>
      <c r="QPW45" s="10"/>
      <c r="QPX45" s="10"/>
      <c r="QPY45" s="10"/>
      <c r="QPZ45" s="10"/>
      <c r="QQA45" s="10"/>
      <c r="QQB45" s="10"/>
      <c r="QQC45" s="10"/>
      <c r="QQD45" s="10"/>
      <c r="QQE45" s="10"/>
      <c r="QQF45" s="10"/>
      <c r="QQG45" s="10"/>
      <c r="QQH45" s="10"/>
      <c r="QQI45" s="10"/>
      <c r="QQJ45" s="10"/>
      <c r="QQK45" s="10"/>
      <c r="QQL45" s="10"/>
      <c r="QQM45" s="10"/>
      <c r="QQN45" s="10"/>
      <c r="QQO45" s="10"/>
      <c r="QQP45" s="10"/>
      <c r="QQQ45" s="10"/>
      <c r="QQR45" s="10"/>
      <c r="QQS45" s="10"/>
      <c r="QQT45" s="10"/>
      <c r="QQU45" s="10"/>
      <c r="QQV45" s="10"/>
      <c r="QQW45" s="10"/>
      <c r="QQX45" s="10"/>
      <c r="QQY45" s="10"/>
      <c r="QQZ45" s="10"/>
      <c r="QRA45" s="10"/>
      <c r="QRB45" s="10"/>
      <c r="QRC45" s="10"/>
      <c r="QRD45" s="10"/>
      <c r="QRE45" s="10"/>
      <c r="QRF45" s="10"/>
      <c r="QRG45" s="10"/>
      <c r="QRH45" s="10"/>
      <c r="QRI45" s="10"/>
      <c r="QRJ45" s="10"/>
      <c r="QRK45" s="10"/>
      <c r="QRL45" s="10"/>
      <c r="QRM45" s="10"/>
      <c r="QRN45" s="10"/>
      <c r="QRO45" s="10"/>
      <c r="QRP45" s="10"/>
      <c r="QRQ45" s="10"/>
      <c r="QRR45" s="10"/>
      <c r="QRS45" s="10"/>
      <c r="QRT45" s="10"/>
      <c r="QRU45" s="10"/>
      <c r="QRV45" s="10"/>
      <c r="QRW45" s="10"/>
      <c r="QRX45" s="10"/>
      <c r="QRY45" s="10"/>
      <c r="QRZ45" s="10"/>
      <c r="QSA45" s="10"/>
      <c r="QSB45" s="10"/>
      <c r="QSC45" s="10"/>
      <c r="QSD45" s="10"/>
      <c r="QSE45" s="10"/>
      <c r="QSF45" s="10"/>
      <c r="QSG45" s="10"/>
      <c r="QSH45" s="10"/>
      <c r="QSI45" s="10"/>
      <c r="QSJ45" s="10"/>
      <c r="QSK45" s="10"/>
      <c r="QSL45" s="10"/>
      <c r="QSM45" s="10"/>
      <c r="QSN45" s="10"/>
      <c r="QSO45" s="10"/>
      <c r="QSP45" s="10"/>
      <c r="QSQ45" s="10"/>
      <c r="QSR45" s="10"/>
      <c r="QSS45" s="10"/>
      <c r="QST45" s="10"/>
      <c r="QSU45" s="10"/>
      <c r="QSV45" s="10"/>
      <c r="QSW45" s="10"/>
      <c r="QSX45" s="10"/>
      <c r="QSY45" s="10"/>
      <c r="QSZ45" s="10"/>
      <c r="QTA45" s="10"/>
      <c r="QTB45" s="10"/>
      <c r="QTC45" s="10"/>
      <c r="QTD45" s="10"/>
      <c r="QTE45" s="10"/>
      <c r="QTF45" s="10"/>
      <c r="QTG45" s="10"/>
      <c r="QTH45" s="10"/>
      <c r="QTI45" s="10"/>
      <c r="QTJ45" s="10"/>
      <c r="QTK45" s="10"/>
      <c r="QTL45" s="10"/>
      <c r="QTM45" s="10"/>
      <c r="QTN45" s="10"/>
      <c r="QTO45" s="10"/>
      <c r="QTP45" s="10"/>
      <c r="QTQ45" s="10"/>
      <c r="QTR45" s="10"/>
      <c r="QTS45" s="10"/>
      <c r="QTT45" s="10"/>
      <c r="QTU45" s="10"/>
      <c r="QTV45" s="10"/>
      <c r="QTW45" s="10"/>
      <c r="QTX45" s="10"/>
      <c r="QTY45" s="10"/>
      <c r="QTZ45" s="10"/>
      <c r="QUA45" s="10"/>
      <c r="QUB45" s="10"/>
      <c r="QUC45" s="10"/>
      <c r="QUD45" s="10"/>
      <c r="QUE45" s="10"/>
      <c r="QUF45" s="10"/>
      <c r="QUG45" s="10"/>
      <c r="QUH45" s="10"/>
      <c r="QUI45" s="10"/>
      <c r="QUJ45" s="10"/>
      <c r="QUK45" s="10"/>
      <c r="QUL45" s="10"/>
      <c r="QUM45" s="10"/>
      <c r="QUN45" s="10"/>
      <c r="QUO45" s="10"/>
      <c r="QUP45" s="10"/>
      <c r="QUQ45" s="10"/>
      <c r="QUR45" s="10"/>
      <c r="QUS45" s="10"/>
      <c r="QUT45" s="10"/>
      <c r="QUU45" s="10"/>
      <c r="QUV45" s="10"/>
      <c r="QUW45" s="10"/>
      <c r="QUX45" s="10"/>
      <c r="QUY45" s="10"/>
      <c r="QUZ45" s="10"/>
      <c r="QVA45" s="10"/>
      <c r="QVB45" s="10"/>
      <c r="QVC45" s="10"/>
      <c r="QVD45" s="10"/>
      <c r="QVE45" s="10"/>
      <c r="QVF45" s="10"/>
      <c r="QVG45" s="10"/>
      <c r="QVH45" s="10"/>
      <c r="QVI45" s="10"/>
      <c r="QVJ45" s="10"/>
      <c r="QVK45" s="10"/>
      <c r="QVL45" s="10"/>
      <c r="QVM45" s="10"/>
      <c r="QVN45" s="10"/>
      <c r="QVO45" s="10"/>
      <c r="QVP45" s="10"/>
      <c r="QVQ45" s="10"/>
      <c r="QVR45" s="10"/>
      <c r="QVS45" s="10"/>
      <c r="QVT45" s="10"/>
      <c r="QVU45" s="10"/>
      <c r="QVV45" s="10"/>
      <c r="QVW45" s="10"/>
      <c r="QVX45" s="10"/>
      <c r="QVY45" s="10"/>
      <c r="QVZ45" s="10"/>
      <c r="QWA45" s="10"/>
      <c r="QWB45" s="10"/>
      <c r="QWC45" s="10"/>
      <c r="QWD45" s="10"/>
      <c r="QWE45" s="10"/>
      <c r="QWF45" s="10"/>
      <c r="QWG45" s="10"/>
      <c r="QWH45" s="10"/>
      <c r="QWI45" s="10"/>
      <c r="QWJ45" s="10"/>
      <c r="QWK45" s="10"/>
      <c r="QWL45" s="10"/>
      <c r="QWM45" s="10"/>
      <c r="QWN45" s="10"/>
      <c r="QWO45" s="10"/>
      <c r="QWP45" s="10"/>
      <c r="QWQ45" s="10"/>
      <c r="QWR45" s="10"/>
      <c r="QWS45" s="10"/>
      <c r="QWT45" s="10"/>
      <c r="QWU45" s="10"/>
      <c r="QWV45" s="10"/>
      <c r="QWW45" s="10"/>
      <c r="QWX45" s="10"/>
      <c r="QWY45" s="10"/>
      <c r="QWZ45" s="10"/>
      <c r="QXA45" s="10"/>
      <c r="QXB45" s="10"/>
      <c r="QXC45" s="10"/>
      <c r="QXD45" s="10"/>
      <c r="QXE45" s="10"/>
      <c r="QXF45" s="10"/>
      <c r="QXG45" s="10"/>
      <c r="QXH45" s="10"/>
      <c r="QXI45" s="10"/>
      <c r="QXJ45" s="10"/>
      <c r="QXK45" s="10"/>
      <c r="QXL45" s="10"/>
      <c r="QXM45" s="10"/>
      <c r="QXN45" s="10"/>
      <c r="QXO45" s="10"/>
      <c r="QXP45" s="10"/>
      <c r="QXQ45" s="10"/>
      <c r="QXR45" s="10"/>
      <c r="QXS45" s="10"/>
      <c r="QXT45" s="10"/>
      <c r="QXU45" s="10"/>
      <c r="QXV45" s="10"/>
      <c r="QXW45" s="10"/>
      <c r="QXX45" s="10"/>
      <c r="QXY45" s="10"/>
      <c r="QXZ45" s="10"/>
      <c r="QYA45" s="10"/>
      <c r="QYB45" s="10"/>
      <c r="QYC45" s="10"/>
      <c r="QYD45" s="10"/>
      <c r="QYE45" s="10"/>
      <c r="QYF45" s="10"/>
      <c r="QYG45" s="10"/>
      <c r="QYH45" s="10"/>
      <c r="QYI45" s="10"/>
      <c r="QYJ45" s="10"/>
      <c r="QYK45" s="10"/>
      <c r="QYL45" s="10"/>
      <c r="QYM45" s="10"/>
      <c r="QYN45" s="10"/>
      <c r="QYO45" s="10"/>
      <c r="QYP45" s="10"/>
      <c r="QYQ45" s="10"/>
      <c r="QYR45" s="10"/>
      <c r="QYS45" s="10"/>
      <c r="QYT45" s="10"/>
      <c r="QYU45" s="10"/>
      <c r="QYV45" s="10"/>
      <c r="QYW45" s="10"/>
      <c r="QYX45" s="10"/>
      <c r="QYY45" s="10"/>
      <c r="QYZ45" s="10"/>
      <c r="QZA45" s="10"/>
      <c r="QZB45" s="10"/>
      <c r="QZC45" s="10"/>
      <c r="QZD45" s="10"/>
      <c r="QZE45" s="10"/>
      <c r="QZF45" s="10"/>
      <c r="QZG45" s="10"/>
      <c r="QZH45" s="10"/>
      <c r="QZI45" s="10"/>
      <c r="QZJ45" s="10"/>
      <c r="QZK45" s="10"/>
      <c r="QZL45" s="10"/>
      <c r="QZM45" s="10"/>
      <c r="QZN45" s="10"/>
      <c r="QZO45" s="10"/>
      <c r="QZP45" s="10"/>
      <c r="QZQ45" s="10"/>
      <c r="QZR45" s="10"/>
      <c r="QZS45" s="10"/>
      <c r="QZT45" s="10"/>
      <c r="QZU45" s="10"/>
      <c r="QZV45" s="10"/>
      <c r="QZW45" s="10"/>
      <c r="QZX45" s="10"/>
      <c r="QZY45" s="10"/>
      <c r="QZZ45" s="10"/>
      <c r="RAA45" s="10"/>
      <c r="RAB45" s="10"/>
      <c r="RAC45" s="10"/>
      <c r="RAD45" s="10"/>
      <c r="RAE45" s="10"/>
      <c r="RAF45" s="10"/>
      <c r="RAG45" s="10"/>
      <c r="RAH45" s="10"/>
      <c r="RAI45" s="10"/>
      <c r="RAJ45" s="10"/>
      <c r="RAK45" s="10"/>
      <c r="RAL45" s="10"/>
      <c r="RAM45" s="10"/>
      <c r="RAN45" s="10"/>
      <c r="RAO45" s="10"/>
      <c r="RAP45" s="10"/>
      <c r="RAQ45" s="10"/>
      <c r="RAR45" s="10"/>
      <c r="RAS45" s="10"/>
      <c r="RAT45" s="10"/>
      <c r="RAU45" s="10"/>
      <c r="RAV45" s="10"/>
      <c r="RAW45" s="10"/>
      <c r="RAX45" s="10"/>
      <c r="RAY45" s="10"/>
      <c r="RAZ45" s="10"/>
      <c r="RBA45" s="10"/>
      <c r="RBB45" s="10"/>
      <c r="RBC45" s="10"/>
      <c r="RBD45" s="10"/>
      <c r="RBE45" s="10"/>
      <c r="RBF45" s="10"/>
      <c r="RBG45" s="10"/>
      <c r="RBH45" s="10"/>
      <c r="RBI45" s="10"/>
      <c r="RBJ45" s="10"/>
      <c r="RBK45" s="10"/>
      <c r="RBL45" s="10"/>
      <c r="RBM45" s="10"/>
      <c r="RBN45" s="10"/>
      <c r="RBO45" s="10"/>
      <c r="RBP45" s="10"/>
      <c r="RBQ45" s="10"/>
      <c r="RBR45" s="10"/>
      <c r="RBS45" s="10"/>
      <c r="RBT45" s="10"/>
      <c r="RBU45" s="10"/>
      <c r="RBV45" s="10"/>
      <c r="RBW45" s="10"/>
      <c r="RBX45" s="10"/>
      <c r="RBY45" s="10"/>
      <c r="RBZ45" s="10"/>
      <c r="RCA45" s="10"/>
      <c r="RCB45" s="10"/>
      <c r="RCC45" s="10"/>
      <c r="RCD45" s="10"/>
      <c r="RCE45" s="10"/>
      <c r="RCF45" s="10"/>
      <c r="RCG45" s="10"/>
      <c r="RCH45" s="10"/>
      <c r="RCI45" s="10"/>
      <c r="RCJ45" s="10"/>
      <c r="RCK45" s="10"/>
      <c r="RCL45" s="10"/>
      <c r="RCM45" s="10"/>
      <c r="RCN45" s="10"/>
      <c r="RCO45" s="10"/>
      <c r="RCP45" s="10"/>
      <c r="RCQ45" s="10"/>
      <c r="RCR45" s="10"/>
      <c r="RCS45" s="10"/>
      <c r="RCT45" s="10"/>
      <c r="RCU45" s="10"/>
      <c r="RCV45" s="10"/>
      <c r="RCW45" s="10"/>
      <c r="RCX45" s="10"/>
      <c r="RCY45" s="10"/>
      <c r="RCZ45" s="10"/>
      <c r="RDA45" s="10"/>
      <c r="RDB45" s="10"/>
      <c r="RDC45" s="10"/>
      <c r="RDD45" s="10"/>
      <c r="RDE45" s="10"/>
      <c r="RDF45" s="10"/>
      <c r="RDG45" s="10"/>
      <c r="RDH45" s="10"/>
      <c r="RDI45" s="10"/>
      <c r="RDJ45" s="10"/>
      <c r="RDK45" s="10"/>
      <c r="RDL45" s="10"/>
      <c r="RDM45" s="10"/>
      <c r="RDN45" s="10"/>
      <c r="RDO45" s="10"/>
      <c r="RDP45" s="10"/>
      <c r="RDQ45" s="10"/>
      <c r="RDR45" s="10"/>
      <c r="RDS45" s="10"/>
      <c r="RDT45" s="10"/>
      <c r="RDU45" s="10"/>
      <c r="RDV45" s="10"/>
      <c r="RDW45" s="10"/>
      <c r="RDX45" s="10"/>
      <c r="RDY45" s="10"/>
      <c r="RDZ45" s="10"/>
      <c r="REA45" s="10"/>
      <c r="REB45" s="10"/>
      <c r="REC45" s="10"/>
      <c r="RED45" s="10"/>
      <c r="REE45" s="10"/>
      <c r="REF45" s="10"/>
      <c r="REG45" s="10"/>
      <c r="REH45" s="10"/>
      <c r="REI45" s="10"/>
      <c r="REJ45" s="10"/>
      <c r="REK45" s="10"/>
      <c r="REL45" s="10"/>
      <c r="REM45" s="10"/>
      <c r="REN45" s="10"/>
      <c r="REO45" s="10"/>
      <c r="REP45" s="10"/>
      <c r="REQ45" s="10"/>
      <c r="RER45" s="10"/>
      <c r="RES45" s="10"/>
      <c r="RET45" s="10"/>
      <c r="REU45" s="10"/>
      <c r="REV45" s="10"/>
      <c r="REW45" s="10"/>
      <c r="REX45" s="10"/>
      <c r="REY45" s="10"/>
      <c r="REZ45" s="10"/>
      <c r="RFA45" s="10"/>
      <c r="RFB45" s="10"/>
      <c r="RFC45" s="10"/>
      <c r="RFD45" s="10"/>
      <c r="RFE45" s="10"/>
      <c r="RFF45" s="10"/>
      <c r="RFG45" s="10"/>
      <c r="RFH45" s="10"/>
      <c r="RFI45" s="10"/>
      <c r="RFJ45" s="10"/>
      <c r="RFK45" s="10"/>
      <c r="RFL45" s="10"/>
      <c r="RFM45" s="10"/>
      <c r="RFN45" s="10"/>
      <c r="RFO45" s="10"/>
      <c r="RFP45" s="10"/>
      <c r="RFQ45" s="10"/>
      <c r="RFR45" s="10"/>
      <c r="RFS45" s="10"/>
      <c r="RFT45" s="10"/>
      <c r="RFU45" s="10"/>
      <c r="RFV45" s="10"/>
      <c r="RFW45" s="10"/>
      <c r="RFX45" s="10"/>
      <c r="RFY45" s="10"/>
      <c r="RFZ45" s="10"/>
      <c r="RGA45" s="10"/>
      <c r="RGB45" s="10"/>
      <c r="RGC45" s="10"/>
      <c r="RGD45" s="10"/>
      <c r="RGE45" s="10"/>
      <c r="RGF45" s="10"/>
      <c r="RGG45" s="10"/>
      <c r="RGH45" s="10"/>
      <c r="RGI45" s="10"/>
      <c r="RGJ45" s="10"/>
      <c r="RGK45" s="10"/>
      <c r="RGL45" s="10"/>
      <c r="RGM45" s="10"/>
      <c r="RGN45" s="10"/>
      <c r="RGO45" s="10"/>
      <c r="RGP45" s="10"/>
      <c r="RGQ45" s="10"/>
      <c r="RGR45" s="10"/>
      <c r="RGS45" s="10"/>
      <c r="RGT45" s="10"/>
      <c r="RGU45" s="10"/>
      <c r="RGV45" s="10"/>
      <c r="RGW45" s="10"/>
      <c r="RGX45" s="10"/>
      <c r="RGY45" s="10"/>
      <c r="RGZ45" s="10"/>
      <c r="RHA45" s="10"/>
      <c r="RHB45" s="10"/>
      <c r="RHC45" s="10"/>
      <c r="RHD45" s="10"/>
      <c r="RHE45" s="10"/>
      <c r="RHF45" s="10"/>
      <c r="RHG45" s="10"/>
      <c r="RHH45" s="10"/>
      <c r="RHI45" s="10"/>
      <c r="RHJ45" s="10"/>
      <c r="RHK45" s="10"/>
      <c r="RHL45" s="10"/>
      <c r="RHM45" s="10"/>
      <c r="RHN45" s="10"/>
      <c r="RHO45" s="10"/>
      <c r="RHP45" s="10"/>
      <c r="RHQ45" s="10"/>
      <c r="RHR45" s="10"/>
      <c r="RHS45" s="10"/>
      <c r="RHT45" s="10"/>
      <c r="RHU45" s="10"/>
      <c r="RHV45" s="10"/>
      <c r="RHW45" s="10"/>
      <c r="RHX45" s="10"/>
      <c r="RHY45" s="10"/>
      <c r="RHZ45" s="10"/>
      <c r="RIA45" s="10"/>
      <c r="RIB45" s="10"/>
      <c r="RIC45" s="10"/>
      <c r="RID45" s="10"/>
      <c r="RIE45" s="10"/>
      <c r="RIF45" s="10"/>
      <c r="RIG45" s="10"/>
      <c r="RIH45" s="10"/>
      <c r="RII45" s="10"/>
      <c r="RIJ45" s="10"/>
      <c r="RIK45" s="10"/>
      <c r="RIL45" s="10"/>
      <c r="RIM45" s="10"/>
      <c r="RIN45" s="10"/>
      <c r="RIO45" s="10"/>
      <c r="RIP45" s="10"/>
      <c r="RIQ45" s="10"/>
      <c r="RIR45" s="10"/>
      <c r="RIS45" s="10"/>
      <c r="RIT45" s="10"/>
      <c r="RIU45" s="10"/>
      <c r="RIV45" s="10"/>
      <c r="RIW45" s="10"/>
      <c r="RIX45" s="10"/>
      <c r="RIY45" s="10"/>
      <c r="RIZ45" s="10"/>
      <c r="RJA45" s="10"/>
      <c r="RJB45" s="10"/>
      <c r="RJC45" s="10"/>
      <c r="RJD45" s="10"/>
      <c r="RJE45" s="10"/>
      <c r="RJF45" s="10"/>
      <c r="RJG45" s="10"/>
      <c r="RJH45" s="10"/>
      <c r="RJI45" s="10"/>
      <c r="RJJ45" s="10"/>
      <c r="RJK45" s="10"/>
      <c r="RJL45" s="10"/>
      <c r="RJM45" s="10"/>
      <c r="RJN45" s="10"/>
      <c r="RJO45" s="10"/>
      <c r="RJP45" s="10"/>
      <c r="RJQ45" s="10"/>
      <c r="RJR45" s="10"/>
      <c r="RJS45" s="10"/>
      <c r="RJT45" s="10"/>
      <c r="RJU45" s="10"/>
      <c r="RJV45" s="10"/>
      <c r="RJW45" s="10"/>
      <c r="RJX45" s="10"/>
      <c r="RJY45" s="10"/>
      <c r="RJZ45" s="10"/>
      <c r="RKA45" s="10"/>
      <c r="RKB45" s="10"/>
      <c r="RKC45" s="10"/>
      <c r="RKD45" s="10"/>
      <c r="RKE45" s="10"/>
      <c r="RKF45" s="10"/>
      <c r="RKG45" s="10"/>
      <c r="RKH45" s="10"/>
      <c r="RKI45" s="10"/>
      <c r="RKJ45" s="10"/>
      <c r="RKK45" s="10"/>
      <c r="RKL45" s="10"/>
      <c r="RKM45" s="10"/>
      <c r="RKN45" s="10"/>
      <c r="RKO45" s="10"/>
      <c r="RKP45" s="10"/>
      <c r="RKQ45" s="10"/>
      <c r="RKR45" s="10"/>
      <c r="RKS45" s="10"/>
      <c r="RKT45" s="10"/>
      <c r="RKU45" s="10"/>
      <c r="RKV45" s="10"/>
      <c r="RKW45" s="10"/>
      <c r="RKX45" s="10"/>
      <c r="RKY45" s="10"/>
      <c r="RKZ45" s="10"/>
      <c r="RLA45" s="10"/>
      <c r="RLB45" s="10"/>
      <c r="RLC45" s="10"/>
      <c r="RLD45" s="10"/>
      <c r="RLE45" s="10"/>
      <c r="RLF45" s="10"/>
      <c r="RLG45" s="10"/>
      <c r="RLH45" s="10"/>
      <c r="RLI45" s="10"/>
      <c r="RLJ45" s="10"/>
      <c r="RLK45" s="10"/>
      <c r="RLL45" s="10"/>
      <c r="RLM45" s="10"/>
      <c r="RLN45" s="10"/>
      <c r="RLO45" s="10"/>
      <c r="RLP45" s="10"/>
      <c r="RLQ45" s="10"/>
      <c r="RLR45" s="10"/>
      <c r="RLS45" s="10"/>
      <c r="RLT45" s="10"/>
      <c r="RLU45" s="10"/>
      <c r="RLV45" s="10"/>
      <c r="RLW45" s="10"/>
      <c r="RLX45" s="10"/>
      <c r="RLY45" s="10"/>
      <c r="RLZ45" s="10"/>
      <c r="RMA45" s="10"/>
      <c r="RMB45" s="10"/>
      <c r="RMC45" s="10"/>
      <c r="RMD45" s="10"/>
      <c r="RME45" s="10"/>
      <c r="RMF45" s="10"/>
      <c r="RMG45" s="10"/>
      <c r="RMH45" s="10"/>
      <c r="RMI45" s="10"/>
      <c r="RMJ45" s="10"/>
      <c r="RMK45" s="10"/>
      <c r="RML45" s="10"/>
      <c r="RMM45" s="10"/>
      <c r="RMN45" s="10"/>
      <c r="RMO45" s="10"/>
      <c r="RMP45" s="10"/>
      <c r="RMQ45" s="10"/>
      <c r="RMR45" s="10"/>
      <c r="RMS45" s="10"/>
      <c r="RMT45" s="10"/>
      <c r="RMU45" s="10"/>
      <c r="RMV45" s="10"/>
      <c r="RMW45" s="10"/>
      <c r="RMX45" s="10"/>
      <c r="RMY45" s="10"/>
      <c r="RMZ45" s="10"/>
      <c r="RNA45" s="10"/>
      <c r="RNB45" s="10"/>
      <c r="RNC45" s="10"/>
      <c r="RND45" s="10"/>
      <c r="RNE45" s="10"/>
      <c r="RNF45" s="10"/>
      <c r="RNG45" s="10"/>
      <c r="RNH45" s="10"/>
      <c r="RNI45" s="10"/>
      <c r="RNJ45" s="10"/>
      <c r="RNK45" s="10"/>
      <c r="RNL45" s="10"/>
      <c r="RNM45" s="10"/>
      <c r="RNN45" s="10"/>
      <c r="RNO45" s="10"/>
      <c r="RNP45" s="10"/>
      <c r="RNQ45" s="10"/>
      <c r="RNR45" s="10"/>
      <c r="RNS45" s="10"/>
      <c r="RNT45" s="10"/>
      <c r="RNU45" s="10"/>
      <c r="RNV45" s="10"/>
      <c r="RNW45" s="10"/>
      <c r="RNX45" s="10"/>
      <c r="RNY45" s="10"/>
      <c r="RNZ45" s="10"/>
      <c r="ROA45" s="10"/>
      <c r="ROB45" s="10"/>
      <c r="ROC45" s="10"/>
      <c r="ROD45" s="10"/>
      <c r="ROE45" s="10"/>
      <c r="ROF45" s="10"/>
      <c r="ROG45" s="10"/>
      <c r="ROH45" s="10"/>
      <c r="ROI45" s="10"/>
      <c r="ROJ45" s="10"/>
      <c r="ROK45" s="10"/>
      <c r="ROL45" s="10"/>
      <c r="ROM45" s="10"/>
      <c r="RON45" s="10"/>
      <c r="ROO45" s="10"/>
      <c r="ROP45" s="10"/>
      <c r="ROQ45" s="10"/>
      <c r="ROR45" s="10"/>
      <c r="ROS45" s="10"/>
      <c r="ROT45" s="10"/>
      <c r="ROU45" s="10"/>
      <c r="ROV45" s="10"/>
      <c r="ROW45" s="10"/>
      <c r="ROX45" s="10"/>
      <c r="ROY45" s="10"/>
      <c r="ROZ45" s="10"/>
      <c r="RPA45" s="10"/>
      <c r="RPB45" s="10"/>
      <c r="RPC45" s="10"/>
      <c r="RPD45" s="10"/>
      <c r="RPE45" s="10"/>
      <c r="RPF45" s="10"/>
      <c r="RPG45" s="10"/>
      <c r="RPH45" s="10"/>
      <c r="RPI45" s="10"/>
      <c r="RPJ45" s="10"/>
      <c r="RPK45" s="10"/>
      <c r="RPL45" s="10"/>
      <c r="RPM45" s="10"/>
      <c r="RPN45" s="10"/>
      <c r="RPO45" s="10"/>
      <c r="RPP45" s="10"/>
      <c r="RPQ45" s="10"/>
      <c r="RPR45" s="10"/>
      <c r="RPS45" s="10"/>
      <c r="RPT45" s="10"/>
      <c r="RPU45" s="10"/>
      <c r="RPV45" s="10"/>
      <c r="RPW45" s="10"/>
      <c r="RPX45" s="10"/>
      <c r="RPY45" s="10"/>
      <c r="RPZ45" s="10"/>
      <c r="RQA45" s="10"/>
      <c r="RQB45" s="10"/>
      <c r="RQC45" s="10"/>
      <c r="RQD45" s="10"/>
      <c r="RQE45" s="10"/>
      <c r="RQF45" s="10"/>
      <c r="RQG45" s="10"/>
      <c r="RQH45" s="10"/>
      <c r="RQI45" s="10"/>
      <c r="RQJ45" s="10"/>
      <c r="RQK45" s="10"/>
      <c r="RQL45" s="10"/>
      <c r="RQM45" s="10"/>
      <c r="RQN45" s="10"/>
      <c r="RQO45" s="10"/>
      <c r="RQP45" s="10"/>
      <c r="RQQ45" s="10"/>
      <c r="RQR45" s="10"/>
      <c r="RQS45" s="10"/>
      <c r="RQT45" s="10"/>
      <c r="RQU45" s="10"/>
      <c r="RQV45" s="10"/>
      <c r="RQW45" s="10"/>
      <c r="RQX45" s="10"/>
      <c r="RQY45" s="10"/>
      <c r="RQZ45" s="10"/>
      <c r="RRA45" s="10"/>
      <c r="RRB45" s="10"/>
      <c r="RRC45" s="10"/>
      <c r="RRD45" s="10"/>
      <c r="RRE45" s="10"/>
      <c r="RRF45" s="10"/>
      <c r="RRG45" s="10"/>
      <c r="RRH45" s="10"/>
      <c r="RRI45" s="10"/>
      <c r="RRJ45" s="10"/>
      <c r="RRK45" s="10"/>
      <c r="RRL45" s="10"/>
      <c r="RRM45" s="10"/>
      <c r="RRN45" s="10"/>
      <c r="RRO45" s="10"/>
      <c r="RRP45" s="10"/>
      <c r="RRQ45" s="10"/>
      <c r="RRR45" s="10"/>
      <c r="RRS45" s="10"/>
      <c r="RRT45" s="10"/>
      <c r="RRU45" s="10"/>
      <c r="RRV45" s="10"/>
      <c r="RRW45" s="10"/>
      <c r="RRX45" s="10"/>
      <c r="RRY45" s="10"/>
      <c r="RRZ45" s="10"/>
      <c r="RSA45" s="10"/>
      <c r="RSB45" s="10"/>
      <c r="RSC45" s="10"/>
      <c r="RSD45" s="10"/>
      <c r="RSE45" s="10"/>
      <c r="RSF45" s="10"/>
      <c r="RSG45" s="10"/>
      <c r="RSH45" s="10"/>
      <c r="RSI45" s="10"/>
      <c r="RSJ45" s="10"/>
      <c r="RSK45" s="10"/>
      <c r="RSL45" s="10"/>
      <c r="RSM45" s="10"/>
      <c r="RSN45" s="10"/>
      <c r="RSO45" s="10"/>
      <c r="RSP45" s="10"/>
      <c r="RSQ45" s="10"/>
      <c r="RSR45" s="10"/>
      <c r="RSS45" s="10"/>
      <c r="RST45" s="10"/>
      <c r="RSU45" s="10"/>
      <c r="RSV45" s="10"/>
      <c r="RSW45" s="10"/>
      <c r="RSX45" s="10"/>
      <c r="RSY45" s="10"/>
      <c r="RSZ45" s="10"/>
      <c r="RTA45" s="10"/>
      <c r="RTB45" s="10"/>
      <c r="RTC45" s="10"/>
      <c r="RTD45" s="10"/>
      <c r="RTE45" s="10"/>
      <c r="RTF45" s="10"/>
      <c r="RTG45" s="10"/>
      <c r="RTH45" s="10"/>
      <c r="RTI45" s="10"/>
      <c r="RTJ45" s="10"/>
      <c r="RTK45" s="10"/>
      <c r="RTL45" s="10"/>
      <c r="RTM45" s="10"/>
      <c r="RTN45" s="10"/>
      <c r="RTO45" s="10"/>
      <c r="RTP45" s="10"/>
      <c r="RTQ45" s="10"/>
      <c r="RTR45" s="10"/>
      <c r="RTS45" s="10"/>
      <c r="RTT45" s="10"/>
      <c r="RTU45" s="10"/>
      <c r="RTV45" s="10"/>
      <c r="RTW45" s="10"/>
      <c r="RTX45" s="10"/>
      <c r="RTY45" s="10"/>
      <c r="RTZ45" s="10"/>
      <c r="RUA45" s="10"/>
      <c r="RUB45" s="10"/>
      <c r="RUC45" s="10"/>
      <c r="RUD45" s="10"/>
      <c r="RUE45" s="10"/>
      <c r="RUF45" s="10"/>
      <c r="RUG45" s="10"/>
      <c r="RUH45" s="10"/>
      <c r="RUI45" s="10"/>
      <c r="RUJ45" s="10"/>
      <c r="RUK45" s="10"/>
      <c r="RUL45" s="10"/>
      <c r="RUM45" s="10"/>
      <c r="RUN45" s="10"/>
      <c r="RUO45" s="10"/>
      <c r="RUP45" s="10"/>
      <c r="RUQ45" s="10"/>
      <c r="RUR45" s="10"/>
      <c r="RUS45" s="10"/>
      <c r="RUT45" s="10"/>
      <c r="RUU45" s="10"/>
      <c r="RUV45" s="10"/>
      <c r="RUW45" s="10"/>
      <c r="RUX45" s="10"/>
      <c r="RUY45" s="10"/>
      <c r="RUZ45" s="10"/>
      <c r="RVA45" s="10"/>
      <c r="RVB45" s="10"/>
      <c r="RVC45" s="10"/>
      <c r="RVD45" s="10"/>
      <c r="RVE45" s="10"/>
      <c r="RVF45" s="10"/>
      <c r="RVG45" s="10"/>
      <c r="RVH45" s="10"/>
      <c r="RVI45" s="10"/>
      <c r="RVJ45" s="10"/>
      <c r="RVK45" s="10"/>
      <c r="RVL45" s="10"/>
      <c r="RVM45" s="10"/>
      <c r="RVN45" s="10"/>
      <c r="RVO45" s="10"/>
      <c r="RVP45" s="10"/>
      <c r="RVQ45" s="10"/>
      <c r="RVR45" s="10"/>
      <c r="RVS45" s="10"/>
      <c r="RVT45" s="10"/>
      <c r="RVU45" s="10"/>
      <c r="RVV45" s="10"/>
      <c r="RVW45" s="10"/>
      <c r="RVX45" s="10"/>
      <c r="RVY45" s="10"/>
      <c r="RVZ45" s="10"/>
      <c r="RWA45" s="10"/>
      <c r="RWB45" s="10"/>
      <c r="RWC45" s="10"/>
      <c r="RWD45" s="10"/>
      <c r="RWE45" s="10"/>
      <c r="RWF45" s="10"/>
      <c r="RWG45" s="10"/>
      <c r="RWH45" s="10"/>
      <c r="RWI45" s="10"/>
      <c r="RWJ45" s="10"/>
      <c r="RWK45" s="10"/>
      <c r="RWL45" s="10"/>
      <c r="RWM45" s="10"/>
      <c r="RWN45" s="10"/>
      <c r="RWO45" s="10"/>
      <c r="RWP45" s="10"/>
      <c r="RWQ45" s="10"/>
      <c r="RWR45" s="10"/>
      <c r="RWS45" s="10"/>
      <c r="RWT45" s="10"/>
      <c r="RWU45" s="10"/>
      <c r="RWV45" s="10"/>
      <c r="RWW45" s="10"/>
      <c r="RWX45" s="10"/>
      <c r="RWY45" s="10"/>
      <c r="RWZ45" s="10"/>
      <c r="RXA45" s="10"/>
      <c r="RXB45" s="10"/>
      <c r="RXC45" s="10"/>
      <c r="RXD45" s="10"/>
      <c r="RXE45" s="10"/>
      <c r="RXF45" s="10"/>
      <c r="RXG45" s="10"/>
      <c r="RXH45" s="10"/>
      <c r="RXI45" s="10"/>
      <c r="RXJ45" s="10"/>
      <c r="RXK45" s="10"/>
      <c r="RXL45" s="10"/>
      <c r="RXM45" s="10"/>
      <c r="RXN45" s="10"/>
      <c r="RXO45" s="10"/>
      <c r="RXP45" s="10"/>
      <c r="RXQ45" s="10"/>
      <c r="RXR45" s="10"/>
      <c r="RXS45" s="10"/>
      <c r="RXT45" s="10"/>
      <c r="RXU45" s="10"/>
      <c r="RXV45" s="10"/>
      <c r="RXW45" s="10"/>
      <c r="RXX45" s="10"/>
      <c r="RXY45" s="10"/>
      <c r="RXZ45" s="10"/>
      <c r="RYA45" s="10"/>
      <c r="RYB45" s="10"/>
      <c r="RYC45" s="10"/>
      <c r="RYD45" s="10"/>
      <c r="RYE45" s="10"/>
      <c r="RYF45" s="10"/>
      <c r="RYG45" s="10"/>
      <c r="RYH45" s="10"/>
      <c r="RYI45" s="10"/>
      <c r="RYJ45" s="10"/>
      <c r="RYK45" s="10"/>
      <c r="RYL45" s="10"/>
      <c r="RYM45" s="10"/>
      <c r="RYN45" s="10"/>
      <c r="RYO45" s="10"/>
      <c r="RYP45" s="10"/>
      <c r="RYQ45" s="10"/>
      <c r="RYR45" s="10"/>
      <c r="RYS45" s="10"/>
      <c r="RYT45" s="10"/>
      <c r="RYU45" s="10"/>
      <c r="RYV45" s="10"/>
      <c r="RYW45" s="10"/>
      <c r="RYX45" s="10"/>
      <c r="RYY45" s="10"/>
      <c r="RYZ45" s="10"/>
      <c r="RZA45" s="10"/>
      <c r="RZB45" s="10"/>
      <c r="RZC45" s="10"/>
      <c r="RZD45" s="10"/>
      <c r="RZE45" s="10"/>
      <c r="RZF45" s="10"/>
      <c r="RZG45" s="10"/>
      <c r="RZH45" s="10"/>
      <c r="RZI45" s="10"/>
      <c r="RZJ45" s="10"/>
      <c r="RZK45" s="10"/>
      <c r="RZL45" s="10"/>
      <c r="RZM45" s="10"/>
      <c r="RZN45" s="10"/>
      <c r="RZO45" s="10"/>
      <c r="RZP45" s="10"/>
      <c r="RZQ45" s="10"/>
      <c r="RZR45" s="10"/>
      <c r="RZS45" s="10"/>
      <c r="RZT45" s="10"/>
      <c r="RZU45" s="10"/>
      <c r="RZV45" s="10"/>
      <c r="RZW45" s="10"/>
      <c r="RZX45" s="10"/>
      <c r="RZY45" s="10"/>
      <c r="RZZ45" s="10"/>
      <c r="SAA45" s="10"/>
      <c r="SAB45" s="10"/>
      <c r="SAC45" s="10"/>
      <c r="SAD45" s="10"/>
      <c r="SAE45" s="10"/>
      <c r="SAF45" s="10"/>
      <c r="SAG45" s="10"/>
      <c r="SAH45" s="10"/>
      <c r="SAI45" s="10"/>
      <c r="SAJ45" s="10"/>
      <c r="SAK45" s="10"/>
      <c r="SAL45" s="10"/>
      <c r="SAM45" s="10"/>
      <c r="SAN45" s="10"/>
      <c r="SAO45" s="10"/>
      <c r="SAP45" s="10"/>
      <c r="SAQ45" s="10"/>
      <c r="SAR45" s="10"/>
      <c r="SAS45" s="10"/>
      <c r="SAT45" s="10"/>
      <c r="SAU45" s="10"/>
      <c r="SAV45" s="10"/>
      <c r="SAW45" s="10"/>
      <c r="SAX45" s="10"/>
      <c r="SAY45" s="10"/>
      <c r="SAZ45" s="10"/>
      <c r="SBA45" s="10"/>
      <c r="SBB45" s="10"/>
      <c r="SBC45" s="10"/>
      <c r="SBD45" s="10"/>
      <c r="SBE45" s="10"/>
      <c r="SBF45" s="10"/>
      <c r="SBG45" s="10"/>
      <c r="SBH45" s="10"/>
      <c r="SBI45" s="10"/>
      <c r="SBJ45" s="10"/>
      <c r="SBK45" s="10"/>
      <c r="SBL45" s="10"/>
      <c r="SBM45" s="10"/>
      <c r="SBN45" s="10"/>
      <c r="SBO45" s="10"/>
      <c r="SBP45" s="10"/>
      <c r="SBQ45" s="10"/>
      <c r="SBR45" s="10"/>
      <c r="SBS45" s="10"/>
      <c r="SBT45" s="10"/>
      <c r="SBU45" s="10"/>
      <c r="SBV45" s="10"/>
      <c r="SBW45" s="10"/>
      <c r="SBX45" s="10"/>
      <c r="SBY45" s="10"/>
      <c r="SBZ45" s="10"/>
      <c r="SCA45" s="10"/>
      <c r="SCB45" s="10"/>
      <c r="SCC45" s="10"/>
      <c r="SCD45" s="10"/>
      <c r="SCE45" s="10"/>
      <c r="SCF45" s="10"/>
      <c r="SCG45" s="10"/>
      <c r="SCH45" s="10"/>
      <c r="SCI45" s="10"/>
      <c r="SCJ45" s="10"/>
      <c r="SCK45" s="10"/>
      <c r="SCL45" s="10"/>
      <c r="SCM45" s="10"/>
      <c r="SCN45" s="10"/>
      <c r="SCO45" s="10"/>
      <c r="SCP45" s="10"/>
      <c r="SCQ45" s="10"/>
      <c r="SCR45" s="10"/>
      <c r="SCS45" s="10"/>
      <c r="SCT45" s="10"/>
      <c r="SCU45" s="10"/>
      <c r="SCV45" s="10"/>
      <c r="SCW45" s="10"/>
      <c r="SCX45" s="10"/>
      <c r="SCY45" s="10"/>
      <c r="SCZ45" s="10"/>
      <c r="SDA45" s="10"/>
      <c r="SDB45" s="10"/>
      <c r="SDC45" s="10"/>
      <c r="SDD45" s="10"/>
      <c r="SDE45" s="10"/>
      <c r="SDF45" s="10"/>
      <c r="SDG45" s="10"/>
      <c r="SDH45" s="10"/>
      <c r="SDI45" s="10"/>
      <c r="SDJ45" s="10"/>
      <c r="SDK45" s="10"/>
      <c r="SDL45" s="10"/>
      <c r="SDM45" s="10"/>
      <c r="SDN45" s="10"/>
      <c r="SDO45" s="10"/>
      <c r="SDP45" s="10"/>
      <c r="SDQ45" s="10"/>
      <c r="SDR45" s="10"/>
      <c r="SDS45" s="10"/>
      <c r="SDT45" s="10"/>
      <c r="SDU45" s="10"/>
      <c r="SDV45" s="10"/>
      <c r="SDW45" s="10"/>
      <c r="SDX45" s="10"/>
      <c r="SDY45" s="10"/>
      <c r="SDZ45" s="10"/>
      <c r="SEA45" s="10"/>
      <c r="SEB45" s="10"/>
      <c r="SEC45" s="10"/>
      <c r="SED45" s="10"/>
      <c r="SEE45" s="10"/>
      <c r="SEF45" s="10"/>
      <c r="SEG45" s="10"/>
      <c r="SEH45" s="10"/>
      <c r="SEI45" s="10"/>
      <c r="SEJ45" s="10"/>
      <c r="SEK45" s="10"/>
      <c r="SEL45" s="10"/>
      <c r="SEM45" s="10"/>
      <c r="SEN45" s="10"/>
      <c r="SEO45" s="10"/>
      <c r="SEP45" s="10"/>
      <c r="SEQ45" s="10"/>
      <c r="SER45" s="10"/>
      <c r="SES45" s="10"/>
      <c r="SET45" s="10"/>
      <c r="SEU45" s="10"/>
      <c r="SEV45" s="10"/>
      <c r="SEW45" s="10"/>
      <c r="SEX45" s="10"/>
      <c r="SEY45" s="10"/>
      <c r="SEZ45" s="10"/>
      <c r="SFA45" s="10"/>
      <c r="SFB45" s="10"/>
      <c r="SFC45" s="10"/>
      <c r="SFD45" s="10"/>
      <c r="SFE45" s="10"/>
      <c r="SFF45" s="10"/>
      <c r="SFG45" s="10"/>
      <c r="SFH45" s="10"/>
      <c r="SFI45" s="10"/>
      <c r="SFJ45" s="10"/>
      <c r="SFK45" s="10"/>
      <c r="SFL45" s="10"/>
      <c r="SFM45" s="10"/>
      <c r="SFN45" s="10"/>
      <c r="SFO45" s="10"/>
      <c r="SFP45" s="10"/>
      <c r="SFQ45" s="10"/>
      <c r="SFR45" s="10"/>
      <c r="SFS45" s="10"/>
      <c r="SFT45" s="10"/>
      <c r="SFU45" s="10"/>
      <c r="SFV45" s="10"/>
      <c r="SFW45" s="10"/>
      <c r="SFX45" s="10"/>
      <c r="SFY45" s="10"/>
      <c r="SFZ45" s="10"/>
      <c r="SGA45" s="10"/>
      <c r="SGB45" s="10"/>
      <c r="SGC45" s="10"/>
      <c r="SGD45" s="10"/>
      <c r="SGE45" s="10"/>
      <c r="SGF45" s="10"/>
      <c r="SGG45" s="10"/>
      <c r="SGH45" s="10"/>
      <c r="SGI45" s="10"/>
      <c r="SGJ45" s="10"/>
      <c r="SGK45" s="10"/>
      <c r="SGL45" s="10"/>
      <c r="SGM45" s="10"/>
      <c r="SGN45" s="10"/>
      <c r="SGO45" s="10"/>
      <c r="SGP45" s="10"/>
      <c r="SGQ45" s="10"/>
      <c r="SGR45" s="10"/>
      <c r="SGS45" s="10"/>
      <c r="SGT45" s="10"/>
      <c r="SGU45" s="10"/>
      <c r="SGV45" s="10"/>
      <c r="SGW45" s="10"/>
      <c r="SGX45" s="10"/>
      <c r="SGY45" s="10"/>
      <c r="SGZ45" s="10"/>
      <c r="SHA45" s="10"/>
      <c r="SHB45" s="10"/>
      <c r="SHC45" s="10"/>
      <c r="SHD45" s="10"/>
      <c r="SHE45" s="10"/>
      <c r="SHF45" s="10"/>
      <c r="SHG45" s="10"/>
      <c r="SHH45" s="10"/>
      <c r="SHI45" s="10"/>
      <c r="SHJ45" s="10"/>
      <c r="SHK45" s="10"/>
      <c r="SHL45" s="10"/>
      <c r="SHM45" s="10"/>
      <c r="SHN45" s="10"/>
      <c r="SHO45" s="10"/>
      <c r="SHP45" s="10"/>
      <c r="SHQ45" s="10"/>
      <c r="SHR45" s="10"/>
      <c r="SHS45" s="10"/>
      <c r="SHT45" s="10"/>
      <c r="SHU45" s="10"/>
      <c r="SHV45" s="10"/>
      <c r="SHW45" s="10"/>
      <c r="SHX45" s="10"/>
      <c r="SHY45" s="10"/>
      <c r="SHZ45" s="10"/>
      <c r="SIA45" s="10"/>
      <c r="SIB45" s="10"/>
      <c r="SIC45" s="10"/>
      <c r="SID45" s="10"/>
      <c r="SIE45" s="10"/>
      <c r="SIF45" s="10"/>
      <c r="SIG45" s="10"/>
      <c r="SIH45" s="10"/>
      <c r="SII45" s="10"/>
      <c r="SIJ45" s="10"/>
      <c r="SIK45" s="10"/>
      <c r="SIL45" s="10"/>
      <c r="SIM45" s="10"/>
      <c r="SIN45" s="10"/>
      <c r="SIO45" s="10"/>
      <c r="SIP45" s="10"/>
      <c r="SIQ45" s="10"/>
      <c r="SIR45" s="10"/>
      <c r="SIS45" s="10"/>
      <c r="SIT45" s="10"/>
      <c r="SIU45" s="10"/>
      <c r="SIV45" s="10"/>
      <c r="SIW45" s="10"/>
      <c r="SIX45" s="10"/>
      <c r="SIY45" s="10"/>
      <c r="SIZ45" s="10"/>
      <c r="SJA45" s="10"/>
      <c r="SJB45" s="10"/>
      <c r="SJC45" s="10"/>
      <c r="SJD45" s="10"/>
      <c r="SJE45" s="10"/>
      <c r="SJF45" s="10"/>
      <c r="SJG45" s="10"/>
      <c r="SJH45" s="10"/>
      <c r="SJI45" s="10"/>
      <c r="SJJ45" s="10"/>
      <c r="SJK45" s="10"/>
      <c r="SJL45" s="10"/>
      <c r="SJM45" s="10"/>
      <c r="SJN45" s="10"/>
      <c r="SJO45" s="10"/>
      <c r="SJP45" s="10"/>
      <c r="SJQ45" s="10"/>
      <c r="SJR45" s="10"/>
      <c r="SJS45" s="10"/>
      <c r="SJT45" s="10"/>
      <c r="SJU45" s="10"/>
      <c r="SJV45" s="10"/>
      <c r="SJW45" s="10"/>
      <c r="SJX45" s="10"/>
      <c r="SJY45" s="10"/>
      <c r="SJZ45" s="10"/>
      <c r="SKA45" s="10"/>
      <c r="SKB45" s="10"/>
      <c r="SKC45" s="10"/>
      <c r="SKD45" s="10"/>
      <c r="SKE45" s="10"/>
      <c r="SKF45" s="10"/>
      <c r="SKG45" s="10"/>
      <c r="SKH45" s="10"/>
      <c r="SKI45" s="10"/>
      <c r="SKJ45" s="10"/>
      <c r="SKK45" s="10"/>
      <c r="SKL45" s="10"/>
      <c r="SKM45" s="10"/>
      <c r="SKN45" s="10"/>
      <c r="SKO45" s="10"/>
      <c r="SKP45" s="10"/>
      <c r="SKQ45" s="10"/>
      <c r="SKR45" s="10"/>
      <c r="SKS45" s="10"/>
      <c r="SKT45" s="10"/>
      <c r="SKU45" s="10"/>
      <c r="SKV45" s="10"/>
      <c r="SKW45" s="10"/>
      <c r="SKX45" s="10"/>
      <c r="SKY45" s="10"/>
      <c r="SKZ45" s="10"/>
      <c r="SLA45" s="10"/>
      <c r="SLB45" s="10"/>
      <c r="SLC45" s="10"/>
      <c r="SLD45" s="10"/>
      <c r="SLE45" s="10"/>
      <c r="SLF45" s="10"/>
      <c r="SLG45" s="10"/>
      <c r="SLH45" s="10"/>
      <c r="SLI45" s="10"/>
      <c r="SLJ45" s="10"/>
      <c r="SLK45" s="10"/>
      <c r="SLL45" s="10"/>
      <c r="SLM45" s="10"/>
      <c r="SLN45" s="10"/>
      <c r="SLO45" s="10"/>
      <c r="SLP45" s="10"/>
      <c r="SLQ45" s="10"/>
      <c r="SLR45" s="10"/>
      <c r="SLS45" s="10"/>
      <c r="SLT45" s="10"/>
      <c r="SLU45" s="10"/>
      <c r="SLV45" s="10"/>
      <c r="SLW45" s="10"/>
      <c r="SLX45" s="10"/>
      <c r="SLY45" s="10"/>
      <c r="SLZ45" s="10"/>
      <c r="SMA45" s="10"/>
      <c r="SMB45" s="10"/>
      <c r="SMC45" s="10"/>
      <c r="SMD45" s="10"/>
      <c r="SME45" s="10"/>
      <c r="SMF45" s="10"/>
      <c r="SMG45" s="10"/>
      <c r="SMH45" s="10"/>
      <c r="SMI45" s="10"/>
      <c r="SMJ45" s="10"/>
      <c r="SMK45" s="10"/>
      <c r="SML45" s="10"/>
      <c r="SMM45" s="10"/>
      <c r="SMN45" s="10"/>
      <c r="SMO45" s="10"/>
      <c r="SMP45" s="10"/>
      <c r="SMQ45" s="10"/>
      <c r="SMR45" s="10"/>
      <c r="SMS45" s="10"/>
      <c r="SMT45" s="10"/>
      <c r="SMU45" s="10"/>
      <c r="SMV45" s="10"/>
      <c r="SMW45" s="10"/>
      <c r="SMX45" s="10"/>
      <c r="SMY45" s="10"/>
      <c r="SMZ45" s="10"/>
      <c r="SNA45" s="10"/>
      <c r="SNB45" s="10"/>
      <c r="SNC45" s="10"/>
      <c r="SND45" s="10"/>
      <c r="SNE45" s="10"/>
      <c r="SNF45" s="10"/>
      <c r="SNG45" s="10"/>
      <c r="SNH45" s="10"/>
      <c r="SNI45" s="10"/>
      <c r="SNJ45" s="10"/>
      <c r="SNK45" s="10"/>
      <c r="SNL45" s="10"/>
      <c r="SNM45" s="10"/>
      <c r="SNN45" s="10"/>
      <c r="SNO45" s="10"/>
      <c r="SNP45" s="10"/>
      <c r="SNQ45" s="10"/>
      <c r="SNR45" s="10"/>
      <c r="SNS45" s="10"/>
      <c r="SNT45" s="10"/>
      <c r="SNU45" s="10"/>
      <c r="SNV45" s="10"/>
      <c r="SNW45" s="10"/>
      <c r="SNX45" s="10"/>
      <c r="SNY45" s="10"/>
      <c r="SNZ45" s="10"/>
      <c r="SOA45" s="10"/>
      <c r="SOB45" s="10"/>
      <c r="SOC45" s="10"/>
      <c r="SOD45" s="10"/>
      <c r="SOE45" s="10"/>
      <c r="SOF45" s="10"/>
      <c r="SOG45" s="10"/>
      <c r="SOH45" s="10"/>
      <c r="SOI45" s="10"/>
      <c r="SOJ45" s="10"/>
      <c r="SOK45" s="10"/>
      <c r="SOL45" s="10"/>
      <c r="SOM45" s="10"/>
      <c r="SON45" s="10"/>
      <c r="SOO45" s="10"/>
      <c r="SOP45" s="10"/>
      <c r="SOQ45" s="10"/>
      <c r="SOR45" s="10"/>
      <c r="SOS45" s="10"/>
      <c r="SOT45" s="10"/>
      <c r="SOU45" s="10"/>
      <c r="SOV45" s="10"/>
      <c r="SOW45" s="10"/>
      <c r="SOX45" s="10"/>
      <c r="SOY45" s="10"/>
      <c r="SOZ45" s="10"/>
      <c r="SPA45" s="10"/>
      <c r="SPB45" s="10"/>
      <c r="SPC45" s="10"/>
      <c r="SPD45" s="10"/>
      <c r="SPE45" s="10"/>
      <c r="SPF45" s="10"/>
      <c r="SPG45" s="10"/>
      <c r="SPH45" s="10"/>
      <c r="SPI45" s="10"/>
      <c r="SPJ45" s="10"/>
      <c r="SPK45" s="10"/>
      <c r="SPL45" s="10"/>
      <c r="SPM45" s="10"/>
      <c r="SPN45" s="10"/>
      <c r="SPO45" s="10"/>
      <c r="SPP45" s="10"/>
      <c r="SPQ45" s="10"/>
      <c r="SPR45" s="10"/>
      <c r="SPS45" s="10"/>
      <c r="SPT45" s="10"/>
      <c r="SPU45" s="10"/>
      <c r="SPV45" s="10"/>
      <c r="SPW45" s="10"/>
      <c r="SPX45" s="10"/>
      <c r="SPY45" s="10"/>
      <c r="SPZ45" s="10"/>
      <c r="SQA45" s="10"/>
      <c r="SQB45" s="10"/>
      <c r="SQC45" s="10"/>
      <c r="SQD45" s="10"/>
      <c r="SQE45" s="10"/>
      <c r="SQF45" s="10"/>
      <c r="SQG45" s="10"/>
      <c r="SQH45" s="10"/>
      <c r="SQI45" s="10"/>
      <c r="SQJ45" s="10"/>
      <c r="SQK45" s="10"/>
      <c r="SQL45" s="10"/>
      <c r="SQM45" s="10"/>
      <c r="SQN45" s="10"/>
      <c r="SQO45" s="10"/>
      <c r="SQP45" s="10"/>
      <c r="SQQ45" s="10"/>
      <c r="SQR45" s="10"/>
      <c r="SQS45" s="10"/>
      <c r="SQT45" s="10"/>
      <c r="SQU45" s="10"/>
      <c r="SQV45" s="10"/>
      <c r="SQW45" s="10"/>
      <c r="SQX45" s="10"/>
      <c r="SQY45" s="10"/>
      <c r="SQZ45" s="10"/>
      <c r="SRA45" s="10"/>
      <c r="SRB45" s="10"/>
      <c r="SRC45" s="10"/>
      <c r="SRD45" s="10"/>
      <c r="SRE45" s="10"/>
      <c r="SRF45" s="10"/>
      <c r="SRG45" s="10"/>
      <c r="SRH45" s="10"/>
      <c r="SRI45" s="10"/>
      <c r="SRJ45" s="10"/>
      <c r="SRK45" s="10"/>
      <c r="SRL45" s="10"/>
      <c r="SRM45" s="10"/>
      <c r="SRN45" s="10"/>
      <c r="SRO45" s="10"/>
      <c r="SRP45" s="10"/>
      <c r="SRQ45" s="10"/>
      <c r="SRR45" s="10"/>
      <c r="SRS45" s="10"/>
      <c r="SRT45" s="10"/>
      <c r="SRU45" s="10"/>
      <c r="SRV45" s="10"/>
      <c r="SRW45" s="10"/>
      <c r="SRX45" s="10"/>
      <c r="SRY45" s="10"/>
      <c r="SRZ45" s="10"/>
      <c r="SSA45" s="10"/>
      <c r="SSB45" s="10"/>
      <c r="SSC45" s="10"/>
      <c r="SSD45" s="10"/>
      <c r="SSE45" s="10"/>
      <c r="SSF45" s="10"/>
      <c r="SSG45" s="10"/>
      <c r="SSH45" s="10"/>
      <c r="SSI45" s="10"/>
      <c r="SSJ45" s="10"/>
      <c r="SSK45" s="10"/>
      <c r="SSL45" s="10"/>
      <c r="SSM45" s="10"/>
      <c r="SSN45" s="10"/>
      <c r="SSO45" s="10"/>
      <c r="SSP45" s="10"/>
      <c r="SSQ45" s="10"/>
      <c r="SSR45" s="10"/>
      <c r="SSS45" s="10"/>
      <c r="SST45" s="10"/>
      <c r="SSU45" s="10"/>
      <c r="SSV45" s="10"/>
      <c r="SSW45" s="10"/>
      <c r="SSX45" s="10"/>
      <c r="SSY45" s="10"/>
      <c r="SSZ45" s="10"/>
      <c r="STA45" s="10"/>
      <c r="STB45" s="10"/>
      <c r="STC45" s="10"/>
      <c r="STD45" s="10"/>
      <c r="STE45" s="10"/>
      <c r="STF45" s="10"/>
      <c r="STG45" s="10"/>
      <c r="STH45" s="10"/>
      <c r="STI45" s="10"/>
      <c r="STJ45" s="10"/>
      <c r="STK45" s="10"/>
      <c r="STL45" s="10"/>
      <c r="STM45" s="10"/>
      <c r="STN45" s="10"/>
      <c r="STO45" s="10"/>
      <c r="STP45" s="10"/>
      <c r="STQ45" s="10"/>
      <c r="STR45" s="10"/>
      <c r="STS45" s="10"/>
      <c r="STT45" s="10"/>
      <c r="STU45" s="10"/>
      <c r="STV45" s="10"/>
      <c r="STW45" s="10"/>
      <c r="STX45" s="10"/>
      <c r="STY45" s="10"/>
      <c r="STZ45" s="10"/>
      <c r="SUA45" s="10"/>
      <c r="SUB45" s="10"/>
      <c r="SUC45" s="10"/>
      <c r="SUD45" s="10"/>
      <c r="SUE45" s="10"/>
      <c r="SUF45" s="10"/>
      <c r="SUG45" s="10"/>
      <c r="SUH45" s="10"/>
      <c r="SUI45" s="10"/>
      <c r="SUJ45" s="10"/>
      <c r="SUK45" s="10"/>
      <c r="SUL45" s="10"/>
      <c r="SUM45" s="10"/>
      <c r="SUN45" s="10"/>
      <c r="SUO45" s="10"/>
      <c r="SUP45" s="10"/>
      <c r="SUQ45" s="10"/>
      <c r="SUR45" s="10"/>
      <c r="SUS45" s="10"/>
      <c r="SUT45" s="10"/>
      <c r="SUU45" s="10"/>
      <c r="SUV45" s="10"/>
      <c r="SUW45" s="10"/>
      <c r="SUX45" s="10"/>
      <c r="SUY45" s="10"/>
      <c r="SUZ45" s="10"/>
      <c r="SVA45" s="10"/>
      <c r="SVB45" s="10"/>
      <c r="SVC45" s="10"/>
      <c r="SVD45" s="10"/>
      <c r="SVE45" s="10"/>
      <c r="SVF45" s="10"/>
      <c r="SVG45" s="10"/>
      <c r="SVH45" s="10"/>
      <c r="SVI45" s="10"/>
      <c r="SVJ45" s="10"/>
      <c r="SVK45" s="10"/>
      <c r="SVL45" s="10"/>
      <c r="SVM45" s="10"/>
      <c r="SVN45" s="10"/>
      <c r="SVO45" s="10"/>
      <c r="SVP45" s="10"/>
      <c r="SVQ45" s="10"/>
      <c r="SVR45" s="10"/>
      <c r="SVS45" s="10"/>
      <c r="SVT45" s="10"/>
      <c r="SVU45" s="10"/>
      <c r="SVV45" s="10"/>
      <c r="SVW45" s="10"/>
      <c r="SVX45" s="10"/>
      <c r="SVY45" s="10"/>
      <c r="SVZ45" s="10"/>
      <c r="SWA45" s="10"/>
      <c r="SWB45" s="10"/>
      <c r="SWC45" s="10"/>
      <c r="SWD45" s="10"/>
      <c r="SWE45" s="10"/>
      <c r="SWF45" s="10"/>
      <c r="SWG45" s="10"/>
      <c r="SWH45" s="10"/>
      <c r="SWI45" s="10"/>
      <c r="SWJ45" s="10"/>
      <c r="SWK45" s="10"/>
      <c r="SWL45" s="10"/>
      <c r="SWM45" s="10"/>
      <c r="SWN45" s="10"/>
      <c r="SWO45" s="10"/>
      <c r="SWP45" s="10"/>
      <c r="SWQ45" s="10"/>
      <c r="SWR45" s="10"/>
      <c r="SWS45" s="10"/>
      <c r="SWT45" s="10"/>
      <c r="SWU45" s="10"/>
      <c r="SWV45" s="10"/>
      <c r="SWW45" s="10"/>
      <c r="SWX45" s="10"/>
      <c r="SWY45" s="10"/>
      <c r="SWZ45" s="10"/>
      <c r="SXA45" s="10"/>
      <c r="SXB45" s="10"/>
      <c r="SXC45" s="10"/>
      <c r="SXD45" s="10"/>
      <c r="SXE45" s="10"/>
      <c r="SXF45" s="10"/>
      <c r="SXG45" s="10"/>
      <c r="SXH45" s="10"/>
      <c r="SXI45" s="10"/>
      <c r="SXJ45" s="10"/>
      <c r="SXK45" s="10"/>
      <c r="SXL45" s="10"/>
      <c r="SXM45" s="10"/>
      <c r="SXN45" s="10"/>
      <c r="SXO45" s="10"/>
      <c r="SXP45" s="10"/>
      <c r="SXQ45" s="10"/>
      <c r="SXR45" s="10"/>
      <c r="SXS45" s="10"/>
      <c r="SXT45" s="10"/>
      <c r="SXU45" s="10"/>
      <c r="SXV45" s="10"/>
      <c r="SXW45" s="10"/>
      <c r="SXX45" s="10"/>
      <c r="SXY45" s="10"/>
      <c r="SXZ45" s="10"/>
      <c r="SYA45" s="10"/>
      <c r="SYB45" s="10"/>
      <c r="SYC45" s="10"/>
      <c r="SYD45" s="10"/>
      <c r="SYE45" s="10"/>
      <c r="SYF45" s="10"/>
      <c r="SYG45" s="10"/>
      <c r="SYH45" s="10"/>
      <c r="SYI45" s="10"/>
      <c r="SYJ45" s="10"/>
      <c r="SYK45" s="10"/>
      <c r="SYL45" s="10"/>
      <c r="SYM45" s="10"/>
      <c r="SYN45" s="10"/>
      <c r="SYO45" s="10"/>
      <c r="SYP45" s="10"/>
      <c r="SYQ45" s="10"/>
      <c r="SYR45" s="10"/>
      <c r="SYS45" s="10"/>
      <c r="SYT45" s="10"/>
      <c r="SYU45" s="10"/>
      <c r="SYV45" s="10"/>
      <c r="SYW45" s="10"/>
      <c r="SYX45" s="10"/>
      <c r="SYY45" s="10"/>
      <c r="SYZ45" s="10"/>
      <c r="SZA45" s="10"/>
      <c r="SZB45" s="10"/>
      <c r="SZC45" s="10"/>
      <c r="SZD45" s="10"/>
      <c r="SZE45" s="10"/>
      <c r="SZF45" s="10"/>
      <c r="SZG45" s="10"/>
      <c r="SZH45" s="10"/>
      <c r="SZI45" s="10"/>
      <c r="SZJ45" s="10"/>
      <c r="SZK45" s="10"/>
      <c r="SZL45" s="10"/>
      <c r="SZM45" s="10"/>
      <c r="SZN45" s="10"/>
      <c r="SZO45" s="10"/>
      <c r="SZP45" s="10"/>
      <c r="SZQ45" s="10"/>
      <c r="SZR45" s="10"/>
      <c r="SZS45" s="10"/>
      <c r="SZT45" s="10"/>
      <c r="SZU45" s="10"/>
      <c r="SZV45" s="10"/>
      <c r="SZW45" s="10"/>
      <c r="SZX45" s="10"/>
      <c r="SZY45" s="10"/>
      <c r="SZZ45" s="10"/>
      <c r="TAA45" s="10"/>
      <c r="TAB45" s="10"/>
      <c r="TAC45" s="10"/>
      <c r="TAD45" s="10"/>
      <c r="TAE45" s="10"/>
      <c r="TAF45" s="10"/>
      <c r="TAG45" s="10"/>
      <c r="TAH45" s="10"/>
      <c r="TAI45" s="10"/>
      <c r="TAJ45" s="10"/>
      <c r="TAK45" s="10"/>
      <c r="TAL45" s="10"/>
      <c r="TAM45" s="10"/>
      <c r="TAN45" s="10"/>
      <c r="TAO45" s="10"/>
      <c r="TAP45" s="10"/>
      <c r="TAQ45" s="10"/>
      <c r="TAR45" s="10"/>
      <c r="TAS45" s="10"/>
      <c r="TAT45" s="10"/>
      <c r="TAU45" s="10"/>
      <c r="TAV45" s="10"/>
      <c r="TAW45" s="10"/>
      <c r="TAX45" s="10"/>
      <c r="TAY45" s="10"/>
      <c r="TAZ45" s="10"/>
      <c r="TBA45" s="10"/>
      <c r="TBB45" s="10"/>
      <c r="TBC45" s="10"/>
      <c r="TBD45" s="10"/>
      <c r="TBE45" s="10"/>
      <c r="TBF45" s="10"/>
      <c r="TBG45" s="10"/>
      <c r="TBH45" s="10"/>
      <c r="TBI45" s="10"/>
      <c r="TBJ45" s="10"/>
      <c r="TBK45" s="10"/>
      <c r="TBL45" s="10"/>
      <c r="TBM45" s="10"/>
      <c r="TBN45" s="10"/>
      <c r="TBO45" s="10"/>
      <c r="TBP45" s="10"/>
      <c r="TBQ45" s="10"/>
      <c r="TBR45" s="10"/>
      <c r="TBS45" s="10"/>
      <c r="TBT45" s="10"/>
      <c r="TBU45" s="10"/>
      <c r="TBV45" s="10"/>
      <c r="TBW45" s="10"/>
      <c r="TBX45" s="10"/>
      <c r="TBY45" s="10"/>
      <c r="TBZ45" s="10"/>
      <c r="TCA45" s="10"/>
      <c r="TCB45" s="10"/>
      <c r="TCC45" s="10"/>
      <c r="TCD45" s="10"/>
      <c r="TCE45" s="10"/>
      <c r="TCF45" s="10"/>
      <c r="TCG45" s="10"/>
      <c r="TCH45" s="10"/>
      <c r="TCI45" s="10"/>
      <c r="TCJ45" s="10"/>
      <c r="TCK45" s="10"/>
      <c r="TCL45" s="10"/>
      <c r="TCM45" s="10"/>
      <c r="TCN45" s="10"/>
      <c r="TCO45" s="10"/>
      <c r="TCP45" s="10"/>
      <c r="TCQ45" s="10"/>
      <c r="TCR45" s="10"/>
      <c r="TCS45" s="10"/>
      <c r="TCT45" s="10"/>
      <c r="TCU45" s="10"/>
      <c r="TCV45" s="10"/>
      <c r="TCW45" s="10"/>
      <c r="TCX45" s="10"/>
      <c r="TCY45" s="10"/>
      <c r="TCZ45" s="10"/>
      <c r="TDA45" s="10"/>
      <c r="TDB45" s="10"/>
      <c r="TDC45" s="10"/>
      <c r="TDD45" s="10"/>
      <c r="TDE45" s="10"/>
      <c r="TDF45" s="10"/>
      <c r="TDG45" s="10"/>
      <c r="TDH45" s="10"/>
      <c r="TDI45" s="10"/>
      <c r="TDJ45" s="10"/>
      <c r="TDK45" s="10"/>
      <c r="TDL45" s="10"/>
      <c r="TDM45" s="10"/>
      <c r="TDN45" s="10"/>
      <c r="TDO45" s="10"/>
      <c r="TDP45" s="10"/>
      <c r="TDQ45" s="10"/>
      <c r="TDR45" s="10"/>
      <c r="TDS45" s="10"/>
      <c r="TDT45" s="10"/>
      <c r="TDU45" s="10"/>
      <c r="TDV45" s="10"/>
      <c r="TDW45" s="10"/>
      <c r="TDX45" s="10"/>
      <c r="TDY45" s="10"/>
      <c r="TDZ45" s="10"/>
      <c r="TEA45" s="10"/>
      <c r="TEB45" s="10"/>
      <c r="TEC45" s="10"/>
      <c r="TED45" s="10"/>
      <c r="TEE45" s="10"/>
      <c r="TEF45" s="10"/>
      <c r="TEG45" s="10"/>
      <c r="TEH45" s="10"/>
      <c r="TEI45" s="10"/>
      <c r="TEJ45" s="10"/>
      <c r="TEK45" s="10"/>
      <c r="TEL45" s="10"/>
      <c r="TEM45" s="10"/>
      <c r="TEN45" s="10"/>
      <c r="TEO45" s="10"/>
      <c r="TEP45" s="10"/>
      <c r="TEQ45" s="10"/>
      <c r="TER45" s="10"/>
      <c r="TES45" s="10"/>
      <c r="TET45" s="10"/>
      <c r="TEU45" s="10"/>
      <c r="TEV45" s="10"/>
      <c r="TEW45" s="10"/>
      <c r="TEX45" s="10"/>
      <c r="TEY45" s="10"/>
      <c r="TEZ45" s="10"/>
      <c r="TFA45" s="10"/>
      <c r="TFB45" s="10"/>
      <c r="TFC45" s="10"/>
      <c r="TFD45" s="10"/>
      <c r="TFE45" s="10"/>
      <c r="TFF45" s="10"/>
      <c r="TFG45" s="10"/>
      <c r="TFH45" s="10"/>
      <c r="TFI45" s="10"/>
      <c r="TFJ45" s="10"/>
      <c r="TFK45" s="10"/>
      <c r="TFL45" s="10"/>
      <c r="TFM45" s="10"/>
      <c r="TFN45" s="10"/>
      <c r="TFO45" s="10"/>
      <c r="TFP45" s="10"/>
      <c r="TFQ45" s="10"/>
      <c r="TFR45" s="10"/>
      <c r="TFS45" s="10"/>
      <c r="TFT45" s="10"/>
      <c r="TFU45" s="10"/>
      <c r="TFV45" s="10"/>
      <c r="TFW45" s="10"/>
      <c r="TFX45" s="10"/>
      <c r="TFY45" s="10"/>
      <c r="TFZ45" s="10"/>
      <c r="TGA45" s="10"/>
      <c r="TGB45" s="10"/>
      <c r="TGC45" s="10"/>
      <c r="TGD45" s="10"/>
      <c r="TGE45" s="10"/>
      <c r="TGF45" s="10"/>
      <c r="TGG45" s="10"/>
      <c r="TGH45" s="10"/>
      <c r="TGI45" s="10"/>
      <c r="TGJ45" s="10"/>
      <c r="TGK45" s="10"/>
      <c r="TGL45" s="10"/>
      <c r="TGM45" s="10"/>
      <c r="TGN45" s="10"/>
      <c r="TGO45" s="10"/>
      <c r="TGP45" s="10"/>
      <c r="TGQ45" s="10"/>
      <c r="TGR45" s="10"/>
      <c r="TGS45" s="10"/>
      <c r="TGT45" s="10"/>
      <c r="TGU45" s="10"/>
      <c r="TGV45" s="10"/>
      <c r="TGW45" s="10"/>
      <c r="TGX45" s="10"/>
      <c r="TGY45" s="10"/>
      <c r="TGZ45" s="10"/>
      <c r="THA45" s="10"/>
      <c r="THB45" s="10"/>
      <c r="THC45" s="10"/>
      <c r="THD45" s="10"/>
      <c r="THE45" s="10"/>
      <c r="THF45" s="10"/>
      <c r="THG45" s="10"/>
      <c r="THH45" s="10"/>
      <c r="THI45" s="10"/>
      <c r="THJ45" s="10"/>
      <c r="THK45" s="10"/>
      <c r="THL45" s="10"/>
      <c r="THM45" s="10"/>
      <c r="THN45" s="10"/>
      <c r="THO45" s="10"/>
      <c r="THP45" s="10"/>
      <c r="THQ45" s="10"/>
      <c r="THR45" s="10"/>
      <c r="THS45" s="10"/>
      <c r="THT45" s="10"/>
      <c r="THU45" s="10"/>
      <c r="THV45" s="10"/>
      <c r="THW45" s="10"/>
      <c r="THX45" s="10"/>
      <c r="THY45" s="10"/>
      <c r="THZ45" s="10"/>
      <c r="TIA45" s="10"/>
      <c r="TIB45" s="10"/>
      <c r="TIC45" s="10"/>
      <c r="TID45" s="10"/>
      <c r="TIE45" s="10"/>
      <c r="TIF45" s="10"/>
      <c r="TIG45" s="10"/>
      <c r="TIH45" s="10"/>
      <c r="TII45" s="10"/>
      <c r="TIJ45" s="10"/>
      <c r="TIK45" s="10"/>
      <c r="TIL45" s="10"/>
      <c r="TIM45" s="10"/>
      <c r="TIN45" s="10"/>
      <c r="TIO45" s="10"/>
      <c r="TIP45" s="10"/>
      <c r="TIQ45" s="10"/>
      <c r="TIR45" s="10"/>
      <c r="TIS45" s="10"/>
      <c r="TIT45" s="10"/>
      <c r="TIU45" s="10"/>
      <c r="TIV45" s="10"/>
      <c r="TIW45" s="10"/>
      <c r="TIX45" s="10"/>
      <c r="TIY45" s="10"/>
      <c r="TIZ45" s="10"/>
      <c r="TJA45" s="10"/>
      <c r="TJB45" s="10"/>
      <c r="TJC45" s="10"/>
      <c r="TJD45" s="10"/>
      <c r="TJE45" s="10"/>
      <c r="TJF45" s="10"/>
      <c r="TJG45" s="10"/>
      <c r="TJH45" s="10"/>
      <c r="TJI45" s="10"/>
      <c r="TJJ45" s="10"/>
      <c r="TJK45" s="10"/>
      <c r="TJL45" s="10"/>
      <c r="TJM45" s="10"/>
      <c r="TJN45" s="10"/>
      <c r="TJO45" s="10"/>
      <c r="TJP45" s="10"/>
      <c r="TJQ45" s="10"/>
      <c r="TJR45" s="10"/>
      <c r="TJS45" s="10"/>
      <c r="TJT45" s="10"/>
      <c r="TJU45" s="10"/>
      <c r="TJV45" s="10"/>
      <c r="TJW45" s="10"/>
      <c r="TJX45" s="10"/>
      <c r="TJY45" s="10"/>
      <c r="TJZ45" s="10"/>
      <c r="TKA45" s="10"/>
      <c r="TKB45" s="10"/>
      <c r="TKC45" s="10"/>
      <c r="TKD45" s="10"/>
      <c r="TKE45" s="10"/>
      <c r="TKF45" s="10"/>
      <c r="TKG45" s="10"/>
      <c r="TKH45" s="10"/>
      <c r="TKI45" s="10"/>
      <c r="TKJ45" s="10"/>
      <c r="TKK45" s="10"/>
      <c r="TKL45" s="10"/>
      <c r="TKM45" s="10"/>
      <c r="TKN45" s="10"/>
      <c r="TKO45" s="10"/>
      <c r="TKP45" s="10"/>
      <c r="TKQ45" s="10"/>
      <c r="TKR45" s="10"/>
      <c r="TKS45" s="10"/>
      <c r="TKT45" s="10"/>
      <c r="TKU45" s="10"/>
      <c r="TKV45" s="10"/>
      <c r="TKW45" s="10"/>
      <c r="TKX45" s="10"/>
      <c r="TKY45" s="10"/>
      <c r="TKZ45" s="10"/>
      <c r="TLA45" s="10"/>
      <c r="TLB45" s="10"/>
      <c r="TLC45" s="10"/>
      <c r="TLD45" s="10"/>
      <c r="TLE45" s="10"/>
      <c r="TLF45" s="10"/>
      <c r="TLG45" s="10"/>
      <c r="TLH45" s="10"/>
      <c r="TLI45" s="10"/>
      <c r="TLJ45" s="10"/>
      <c r="TLK45" s="10"/>
      <c r="TLL45" s="10"/>
      <c r="TLM45" s="10"/>
      <c r="TLN45" s="10"/>
      <c r="TLO45" s="10"/>
      <c r="TLP45" s="10"/>
      <c r="TLQ45" s="10"/>
      <c r="TLR45" s="10"/>
      <c r="TLS45" s="10"/>
      <c r="TLT45" s="10"/>
      <c r="TLU45" s="10"/>
      <c r="TLV45" s="10"/>
      <c r="TLW45" s="10"/>
      <c r="TLX45" s="10"/>
      <c r="TLY45" s="10"/>
      <c r="TLZ45" s="10"/>
      <c r="TMA45" s="10"/>
      <c r="TMB45" s="10"/>
      <c r="TMC45" s="10"/>
      <c r="TMD45" s="10"/>
      <c r="TME45" s="10"/>
      <c r="TMF45" s="10"/>
      <c r="TMG45" s="10"/>
      <c r="TMH45" s="10"/>
      <c r="TMI45" s="10"/>
      <c r="TMJ45" s="10"/>
      <c r="TMK45" s="10"/>
      <c r="TML45" s="10"/>
      <c r="TMM45" s="10"/>
      <c r="TMN45" s="10"/>
      <c r="TMO45" s="10"/>
      <c r="TMP45" s="10"/>
      <c r="TMQ45" s="10"/>
      <c r="TMR45" s="10"/>
      <c r="TMS45" s="10"/>
      <c r="TMT45" s="10"/>
      <c r="TMU45" s="10"/>
      <c r="TMV45" s="10"/>
      <c r="TMW45" s="10"/>
      <c r="TMX45" s="10"/>
      <c r="TMY45" s="10"/>
      <c r="TMZ45" s="10"/>
      <c r="TNA45" s="10"/>
      <c r="TNB45" s="10"/>
      <c r="TNC45" s="10"/>
      <c r="TND45" s="10"/>
      <c r="TNE45" s="10"/>
      <c r="TNF45" s="10"/>
      <c r="TNG45" s="10"/>
      <c r="TNH45" s="10"/>
      <c r="TNI45" s="10"/>
      <c r="TNJ45" s="10"/>
      <c r="TNK45" s="10"/>
      <c r="TNL45" s="10"/>
      <c r="TNM45" s="10"/>
      <c r="TNN45" s="10"/>
      <c r="TNO45" s="10"/>
      <c r="TNP45" s="10"/>
      <c r="TNQ45" s="10"/>
      <c r="TNR45" s="10"/>
      <c r="TNS45" s="10"/>
      <c r="TNT45" s="10"/>
      <c r="TNU45" s="10"/>
      <c r="TNV45" s="10"/>
      <c r="TNW45" s="10"/>
      <c r="TNX45" s="10"/>
      <c r="TNY45" s="10"/>
      <c r="TNZ45" s="10"/>
      <c r="TOA45" s="10"/>
      <c r="TOB45" s="10"/>
      <c r="TOC45" s="10"/>
      <c r="TOD45" s="10"/>
      <c r="TOE45" s="10"/>
      <c r="TOF45" s="10"/>
      <c r="TOG45" s="10"/>
      <c r="TOH45" s="10"/>
      <c r="TOI45" s="10"/>
      <c r="TOJ45" s="10"/>
      <c r="TOK45" s="10"/>
      <c r="TOL45" s="10"/>
      <c r="TOM45" s="10"/>
      <c r="TON45" s="10"/>
      <c r="TOO45" s="10"/>
      <c r="TOP45" s="10"/>
      <c r="TOQ45" s="10"/>
      <c r="TOR45" s="10"/>
      <c r="TOS45" s="10"/>
      <c r="TOT45" s="10"/>
      <c r="TOU45" s="10"/>
      <c r="TOV45" s="10"/>
      <c r="TOW45" s="10"/>
      <c r="TOX45" s="10"/>
      <c r="TOY45" s="10"/>
      <c r="TOZ45" s="10"/>
      <c r="TPA45" s="10"/>
      <c r="TPB45" s="10"/>
      <c r="TPC45" s="10"/>
      <c r="TPD45" s="10"/>
      <c r="TPE45" s="10"/>
      <c r="TPF45" s="10"/>
      <c r="TPG45" s="10"/>
      <c r="TPH45" s="10"/>
      <c r="TPI45" s="10"/>
      <c r="TPJ45" s="10"/>
      <c r="TPK45" s="10"/>
      <c r="TPL45" s="10"/>
      <c r="TPM45" s="10"/>
      <c r="TPN45" s="10"/>
      <c r="TPO45" s="10"/>
      <c r="TPP45" s="10"/>
      <c r="TPQ45" s="10"/>
      <c r="TPR45" s="10"/>
      <c r="TPS45" s="10"/>
      <c r="TPT45" s="10"/>
      <c r="TPU45" s="10"/>
      <c r="TPV45" s="10"/>
      <c r="TPW45" s="10"/>
      <c r="TPX45" s="10"/>
      <c r="TPY45" s="10"/>
      <c r="TPZ45" s="10"/>
      <c r="TQA45" s="10"/>
      <c r="TQB45" s="10"/>
      <c r="TQC45" s="10"/>
      <c r="TQD45" s="10"/>
      <c r="TQE45" s="10"/>
      <c r="TQF45" s="10"/>
      <c r="TQG45" s="10"/>
      <c r="TQH45" s="10"/>
      <c r="TQI45" s="10"/>
      <c r="TQJ45" s="10"/>
      <c r="TQK45" s="10"/>
      <c r="TQL45" s="10"/>
      <c r="TQM45" s="10"/>
      <c r="TQN45" s="10"/>
      <c r="TQO45" s="10"/>
      <c r="TQP45" s="10"/>
      <c r="TQQ45" s="10"/>
      <c r="TQR45" s="10"/>
      <c r="TQS45" s="10"/>
      <c r="TQT45" s="10"/>
      <c r="TQU45" s="10"/>
      <c r="TQV45" s="10"/>
      <c r="TQW45" s="10"/>
      <c r="TQX45" s="10"/>
      <c r="TQY45" s="10"/>
      <c r="TQZ45" s="10"/>
      <c r="TRA45" s="10"/>
      <c r="TRB45" s="10"/>
      <c r="TRC45" s="10"/>
      <c r="TRD45" s="10"/>
      <c r="TRE45" s="10"/>
      <c r="TRF45" s="10"/>
      <c r="TRG45" s="10"/>
      <c r="TRH45" s="10"/>
      <c r="TRI45" s="10"/>
      <c r="TRJ45" s="10"/>
      <c r="TRK45" s="10"/>
      <c r="TRL45" s="10"/>
      <c r="TRM45" s="10"/>
      <c r="TRN45" s="10"/>
      <c r="TRO45" s="10"/>
      <c r="TRP45" s="10"/>
      <c r="TRQ45" s="10"/>
      <c r="TRR45" s="10"/>
      <c r="TRS45" s="10"/>
      <c r="TRT45" s="10"/>
      <c r="TRU45" s="10"/>
      <c r="TRV45" s="10"/>
      <c r="TRW45" s="10"/>
      <c r="TRX45" s="10"/>
      <c r="TRY45" s="10"/>
      <c r="TRZ45" s="10"/>
      <c r="TSA45" s="10"/>
      <c r="TSB45" s="10"/>
      <c r="TSC45" s="10"/>
      <c r="TSD45" s="10"/>
      <c r="TSE45" s="10"/>
      <c r="TSF45" s="10"/>
      <c r="TSG45" s="10"/>
      <c r="TSH45" s="10"/>
      <c r="TSI45" s="10"/>
      <c r="TSJ45" s="10"/>
      <c r="TSK45" s="10"/>
      <c r="TSL45" s="10"/>
      <c r="TSM45" s="10"/>
      <c r="TSN45" s="10"/>
      <c r="TSO45" s="10"/>
      <c r="TSP45" s="10"/>
      <c r="TSQ45" s="10"/>
      <c r="TSR45" s="10"/>
      <c r="TSS45" s="10"/>
      <c r="TST45" s="10"/>
      <c r="TSU45" s="10"/>
      <c r="TSV45" s="10"/>
      <c r="TSW45" s="10"/>
      <c r="TSX45" s="10"/>
      <c r="TSY45" s="10"/>
      <c r="TSZ45" s="10"/>
      <c r="TTA45" s="10"/>
      <c r="TTB45" s="10"/>
      <c r="TTC45" s="10"/>
      <c r="TTD45" s="10"/>
      <c r="TTE45" s="10"/>
      <c r="TTF45" s="10"/>
      <c r="TTG45" s="10"/>
      <c r="TTH45" s="10"/>
      <c r="TTI45" s="10"/>
      <c r="TTJ45" s="10"/>
      <c r="TTK45" s="10"/>
      <c r="TTL45" s="10"/>
      <c r="TTM45" s="10"/>
      <c r="TTN45" s="10"/>
      <c r="TTO45" s="10"/>
      <c r="TTP45" s="10"/>
      <c r="TTQ45" s="10"/>
      <c r="TTR45" s="10"/>
      <c r="TTS45" s="10"/>
      <c r="TTT45" s="10"/>
      <c r="TTU45" s="10"/>
      <c r="TTV45" s="10"/>
      <c r="TTW45" s="10"/>
      <c r="TTX45" s="10"/>
      <c r="TTY45" s="10"/>
      <c r="TTZ45" s="10"/>
      <c r="TUA45" s="10"/>
      <c r="TUB45" s="10"/>
      <c r="TUC45" s="10"/>
      <c r="TUD45" s="10"/>
      <c r="TUE45" s="10"/>
      <c r="TUF45" s="10"/>
      <c r="TUG45" s="10"/>
      <c r="TUH45" s="10"/>
      <c r="TUI45" s="10"/>
      <c r="TUJ45" s="10"/>
      <c r="TUK45" s="10"/>
      <c r="TUL45" s="10"/>
      <c r="TUM45" s="10"/>
      <c r="TUN45" s="10"/>
      <c r="TUO45" s="10"/>
      <c r="TUP45" s="10"/>
      <c r="TUQ45" s="10"/>
      <c r="TUR45" s="10"/>
      <c r="TUS45" s="10"/>
      <c r="TUT45" s="10"/>
      <c r="TUU45" s="10"/>
      <c r="TUV45" s="10"/>
      <c r="TUW45" s="10"/>
      <c r="TUX45" s="10"/>
      <c r="TUY45" s="10"/>
      <c r="TUZ45" s="10"/>
      <c r="TVA45" s="10"/>
      <c r="TVB45" s="10"/>
      <c r="TVC45" s="10"/>
      <c r="TVD45" s="10"/>
      <c r="TVE45" s="10"/>
      <c r="TVF45" s="10"/>
      <c r="TVG45" s="10"/>
      <c r="TVH45" s="10"/>
      <c r="TVI45" s="10"/>
      <c r="TVJ45" s="10"/>
      <c r="TVK45" s="10"/>
      <c r="TVL45" s="10"/>
      <c r="TVM45" s="10"/>
      <c r="TVN45" s="10"/>
      <c r="TVO45" s="10"/>
      <c r="TVP45" s="10"/>
      <c r="TVQ45" s="10"/>
      <c r="TVR45" s="10"/>
      <c r="TVS45" s="10"/>
      <c r="TVT45" s="10"/>
      <c r="TVU45" s="10"/>
      <c r="TVV45" s="10"/>
      <c r="TVW45" s="10"/>
      <c r="TVX45" s="10"/>
      <c r="TVY45" s="10"/>
      <c r="TVZ45" s="10"/>
      <c r="TWA45" s="10"/>
      <c r="TWB45" s="10"/>
      <c r="TWC45" s="10"/>
      <c r="TWD45" s="10"/>
      <c r="TWE45" s="10"/>
      <c r="TWF45" s="10"/>
      <c r="TWG45" s="10"/>
      <c r="TWH45" s="10"/>
      <c r="TWI45" s="10"/>
      <c r="TWJ45" s="10"/>
      <c r="TWK45" s="10"/>
      <c r="TWL45" s="10"/>
      <c r="TWM45" s="10"/>
      <c r="TWN45" s="10"/>
      <c r="TWO45" s="10"/>
      <c r="TWP45" s="10"/>
      <c r="TWQ45" s="10"/>
      <c r="TWR45" s="10"/>
      <c r="TWS45" s="10"/>
      <c r="TWT45" s="10"/>
      <c r="TWU45" s="10"/>
      <c r="TWV45" s="10"/>
      <c r="TWW45" s="10"/>
      <c r="TWX45" s="10"/>
      <c r="TWY45" s="10"/>
      <c r="TWZ45" s="10"/>
      <c r="TXA45" s="10"/>
      <c r="TXB45" s="10"/>
      <c r="TXC45" s="10"/>
      <c r="TXD45" s="10"/>
      <c r="TXE45" s="10"/>
      <c r="TXF45" s="10"/>
      <c r="TXG45" s="10"/>
      <c r="TXH45" s="10"/>
      <c r="TXI45" s="10"/>
      <c r="TXJ45" s="10"/>
      <c r="TXK45" s="10"/>
      <c r="TXL45" s="10"/>
      <c r="TXM45" s="10"/>
      <c r="TXN45" s="10"/>
      <c r="TXO45" s="10"/>
      <c r="TXP45" s="10"/>
      <c r="TXQ45" s="10"/>
      <c r="TXR45" s="10"/>
      <c r="TXS45" s="10"/>
      <c r="TXT45" s="10"/>
      <c r="TXU45" s="10"/>
      <c r="TXV45" s="10"/>
      <c r="TXW45" s="10"/>
      <c r="TXX45" s="10"/>
      <c r="TXY45" s="10"/>
      <c r="TXZ45" s="10"/>
      <c r="TYA45" s="10"/>
      <c r="TYB45" s="10"/>
      <c r="TYC45" s="10"/>
      <c r="TYD45" s="10"/>
      <c r="TYE45" s="10"/>
      <c r="TYF45" s="10"/>
      <c r="TYG45" s="10"/>
      <c r="TYH45" s="10"/>
      <c r="TYI45" s="10"/>
      <c r="TYJ45" s="10"/>
      <c r="TYK45" s="10"/>
      <c r="TYL45" s="10"/>
      <c r="TYM45" s="10"/>
      <c r="TYN45" s="10"/>
      <c r="TYO45" s="10"/>
      <c r="TYP45" s="10"/>
      <c r="TYQ45" s="10"/>
      <c r="TYR45" s="10"/>
      <c r="TYS45" s="10"/>
      <c r="TYT45" s="10"/>
      <c r="TYU45" s="10"/>
      <c r="TYV45" s="10"/>
      <c r="TYW45" s="10"/>
      <c r="TYX45" s="10"/>
      <c r="TYY45" s="10"/>
      <c r="TYZ45" s="10"/>
      <c r="TZA45" s="10"/>
      <c r="TZB45" s="10"/>
      <c r="TZC45" s="10"/>
      <c r="TZD45" s="10"/>
      <c r="TZE45" s="10"/>
      <c r="TZF45" s="10"/>
      <c r="TZG45" s="10"/>
      <c r="TZH45" s="10"/>
      <c r="TZI45" s="10"/>
      <c r="TZJ45" s="10"/>
      <c r="TZK45" s="10"/>
      <c r="TZL45" s="10"/>
      <c r="TZM45" s="10"/>
      <c r="TZN45" s="10"/>
      <c r="TZO45" s="10"/>
      <c r="TZP45" s="10"/>
      <c r="TZQ45" s="10"/>
      <c r="TZR45" s="10"/>
      <c r="TZS45" s="10"/>
      <c r="TZT45" s="10"/>
      <c r="TZU45" s="10"/>
      <c r="TZV45" s="10"/>
      <c r="TZW45" s="10"/>
      <c r="TZX45" s="10"/>
      <c r="TZY45" s="10"/>
      <c r="TZZ45" s="10"/>
      <c r="UAA45" s="10"/>
      <c r="UAB45" s="10"/>
      <c r="UAC45" s="10"/>
      <c r="UAD45" s="10"/>
      <c r="UAE45" s="10"/>
      <c r="UAF45" s="10"/>
      <c r="UAG45" s="10"/>
      <c r="UAH45" s="10"/>
      <c r="UAI45" s="10"/>
      <c r="UAJ45" s="10"/>
      <c r="UAK45" s="10"/>
      <c r="UAL45" s="10"/>
      <c r="UAM45" s="10"/>
      <c r="UAN45" s="10"/>
      <c r="UAO45" s="10"/>
      <c r="UAP45" s="10"/>
      <c r="UAQ45" s="10"/>
      <c r="UAR45" s="10"/>
      <c r="UAS45" s="10"/>
      <c r="UAT45" s="10"/>
      <c r="UAU45" s="10"/>
      <c r="UAV45" s="10"/>
      <c r="UAW45" s="10"/>
      <c r="UAX45" s="10"/>
      <c r="UAY45" s="10"/>
      <c r="UAZ45" s="10"/>
      <c r="UBA45" s="10"/>
      <c r="UBB45" s="10"/>
      <c r="UBC45" s="10"/>
      <c r="UBD45" s="10"/>
      <c r="UBE45" s="10"/>
      <c r="UBF45" s="10"/>
      <c r="UBG45" s="10"/>
      <c r="UBH45" s="10"/>
      <c r="UBI45" s="10"/>
      <c r="UBJ45" s="10"/>
      <c r="UBK45" s="10"/>
      <c r="UBL45" s="10"/>
      <c r="UBM45" s="10"/>
      <c r="UBN45" s="10"/>
      <c r="UBO45" s="10"/>
      <c r="UBP45" s="10"/>
      <c r="UBQ45" s="10"/>
      <c r="UBR45" s="10"/>
      <c r="UBS45" s="10"/>
      <c r="UBT45" s="10"/>
      <c r="UBU45" s="10"/>
      <c r="UBV45" s="10"/>
      <c r="UBW45" s="10"/>
      <c r="UBX45" s="10"/>
      <c r="UBY45" s="10"/>
      <c r="UBZ45" s="10"/>
      <c r="UCA45" s="10"/>
      <c r="UCB45" s="10"/>
      <c r="UCC45" s="10"/>
      <c r="UCD45" s="10"/>
      <c r="UCE45" s="10"/>
      <c r="UCF45" s="10"/>
      <c r="UCG45" s="10"/>
      <c r="UCH45" s="10"/>
      <c r="UCI45" s="10"/>
      <c r="UCJ45" s="10"/>
      <c r="UCK45" s="10"/>
      <c r="UCL45" s="10"/>
      <c r="UCM45" s="10"/>
      <c r="UCN45" s="10"/>
      <c r="UCO45" s="10"/>
      <c r="UCP45" s="10"/>
      <c r="UCQ45" s="10"/>
      <c r="UCR45" s="10"/>
      <c r="UCS45" s="10"/>
      <c r="UCT45" s="10"/>
      <c r="UCU45" s="10"/>
      <c r="UCV45" s="10"/>
      <c r="UCW45" s="10"/>
      <c r="UCX45" s="10"/>
      <c r="UCY45" s="10"/>
      <c r="UCZ45" s="10"/>
      <c r="UDA45" s="10"/>
      <c r="UDB45" s="10"/>
      <c r="UDC45" s="10"/>
      <c r="UDD45" s="10"/>
      <c r="UDE45" s="10"/>
      <c r="UDF45" s="10"/>
      <c r="UDG45" s="10"/>
      <c r="UDH45" s="10"/>
      <c r="UDI45" s="10"/>
      <c r="UDJ45" s="10"/>
      <c r="UDK45" s="10"/>
      <c r="UDL45" s="10"/>
      <c r="UDM45" s="10"/>
      <c r="UDN45" s="10"/>
      <c r="UDO45" s="10"/>
      <c r="UDP45" s="10"/>
      <c r="UDQ45" s="10"/>
      <c r="UDR45" s="10"/>
      <c r="UDS45" s="10"/>
      <c r="UDT45" s="10"/>
      <c r="UDU45" s="10"/>
      <c r="UDV45" s="10"/>
      <c r="UDW45" s="10"/>
      <c r="UDX45" s="10"/>
      <c r="UDY45" s="10"/>
      <c r="UDZ45" s="10"/>
      <c r="UEA45" s="10"/>
      <c r="UEB45" s="10"/>
      <c r="UEC45" s="10"/>
      <c r="UED45" s="10"/>
      <c r="UEE45" s="10"/>
      <c r="UEF45" s="10"/>
      <c r="UEG45" s="10"/>
      <c r="UEH45" s="10"/>
      <c r="UEI45" s="10"/>
      <c r="UEJ45" s="10"/>
      <c r="UEK45" s="10"/>
      <c r="UEL45" s="10"/>
      <c r="UEM45" s="10"/>
      <c r="UEN45" s="10"/>
      <c r="UEO45" s="10"/>
      <c r="UEP45" s="10"/>
      <c r="UEQ45" s="10"/>
      <c r="UER45" s="10"/>
      <c r="UES45" s="10"/>
      <c r="UET45" s="10"/>
      <c r="UEU45" s="10"/>
      <c r="UEV45" s="10"/>
      <c r="UEW45" s="10"/>
      <c r="UEX45" s="10"/>
      <c r="UEY45" s="10"/>
      <c r="UEZ45" s="10"/>
      <c r="UFA45" s="10"/>
      <c r="UFB45" s="10"/>
      <c r="UFC45" s="10"/>
      <c r="UFD45" s="10"/>
      <c r="UFE45" s="10"/>
      <c r="UFF45" s="10"/>
      <c r="UFG45" s="10"/>
      <c r="UFH45" s="10"/>
      <c r="UFI45" s="10"/>
      <c r="UFJ45" s="10"/>
      <c r="UFK45" s="10"/>
      <c r="UFL45" s="10"/>
      <c r="UFM45" s="10"/>
      <c r="UFN45" s="10"/>
      <c r="UFO45" s="10"/>
      <c r="UFP45" s="10"/>
      <c r="UFQ45" s="10"/>
      <c r="UFR45" s="10"/>
      <c r="UFS45" s="10"/>
      <c r="UFT45" s="10"/>
      <c r="UFU45" s="10"/>
      <c r="UFV45" s="10"/>
      <c r="UFW45" s="10"/>
      <c r="UFX45" s="10"/>
      <c r="UFY45" s="10"/>
      <c r="UFZ45" s="10"/>
      <c r="UGA45" s="10"/>
      <c r="UGB45" s="10"/>
      <c r="UGC45" s="10"/>
      <c r="UGD45" s="10"/>
      <c r="UGE45" s="10"/>
      <c r="UGF45" s="10"/>
      <c r="UGG45" s="10"/>
      <c r="UGH45" s="10"/>
      <c r="UGI45" s="10"/>
      <c r="UGJ45" s="10"/>
      <c r="UGK45" s="10"/>
      <c r="UGL45" s="10"/>
      <c r="UGM45" s="10"/>
      <c r="UGN45" s="10"/>
      <c r="UGO45" s="10"/>
      <c r="UGP45" s="10"/>
      <c r="UGQ45" s="10"/>
      <c r="UGR45" s="10"/>
      <c r="UGS45" s="10"/>
      <c r="UGT45" s="10"/>
      <c r="UGU45" s="10"/>
      <c r="UGV45" s="10"/>
      <c r="UGW45" s="10"/>
      <c r="UGX45" s="10"/>
      <c r="UGY45" s="10"/>
      <c r="UGZ45" s="10"/>
      <c r="UHA45" s="10"/>
      <c r="UHB45" s="10"/>
      <c r="UHC45" s="10"/>
      <c r="UHD45" s="10"/>
      <c r="UHE45" s="10"/>
      <c r="UHF45" s="10"/>
      <c r="UHG45" s="10"/>
      <c r="UHH45" s="10"/>
      <c r="UHI45" s="10"/>
      <c r="UHJ45" s="10"/>
      <c r="UHK45" s="10"/>
      <c r="UHL45" s="10"/>
      <c r="UHM45" s="10"/>
      <c r="UHN45" s="10"/>
      <c r="UHO45" s="10"/>
      <c r="UHP45" s="10"/>
      <c r="UHQ45" s="10"/>
      <c r="UHR45" s="10"/>
      <c r="UHS45" s="10"/>
      <c r="UHT45" s="10"/>
      <c r="UHU45" s="10"/>
      <c r="UHV45" s="10"/>
      <c r="UHW45" s="10"/>
      <c r="UHX45" s="10"/>
      <c r="UHY45" s="10"/>
      <c r="UHZ45" s="10"/>
      <c r="UIA45" s="10"/>
      <c r="UIB45" s="10"/>
      <c r="UIC45" s="10"/>
      <c r="UID45" s="10"/>
      <c r="UIE45" s="10"/>
      <c r="UIF45" s="10"/>
      <c r="UIG45" s="10"/>
      <c r="UIH45" s="10"/>
      <c r="UII45" s="10"/>
      <c r="UIJ45" s="10"/>
      <c r="UIK45" s="10"/>
      <c r="UIL45" s="10"/>
      <c r="UIM45" s="10"/>
      <c r="UIN45" s="10"/>
      <c r="UIO45" s="10"/>
      <c r="UIP45" s="10"/>
      <c r="UIQ45" s="10"/>
      <c r="UIR45" s="10"/>
      <c r="UIS45" s="10"/>
      <c r="UIT45" s="10"/>
      <c r="UIU45" s="10"/>
      <c r="UIV45" s="10"/>
      <c r="UIW45" s="10"/>
      <c r="UIX45" s="10"/>
      <c r="UIY45" s="10"/>
      <c r="UIZ45" s="10"/>
      <c r="UJA45" s="10"/>
      <c r="UJB45" s="10"/>
      <c r="UJC45" s="10"/>
      <c r="UJD45" s="10"/>
      <c r="UJE45" s="10"/>
      <c r="UJF45" s="10"/>
      <c r="UJG45" s="10"/>
      <c r="UJH45" s="10"/>
      <c r="UJI45" s="10"/>
      <c r="UJJ45" s="10"/>
      <c r="UJK45" s="10"/>
      <c r="UJL45" s="10"/>
      <c r="UJM45" s="10"/>
      <c r="UJN45" s="10"/>
      <c r="UJO45" s="10"/>
      <c r="UJP45" s="10"/>
      <c r="UJQ45" s="10"/>
      <c r="UJR45" s="10"/>
      <c r="UJS45" s="10"/>
      <c r="UJT45" s="10"/>
      <c r="UJU45" s="10"/>
      <c r="UJV45" s="10"/>
      <c r="UJW45" s="10"/>
      <c r="UJX45" s="10"/>
      <c r="UJY45" s="10"/>
      <c r="UJZ45" s="10"/>
      <c r="UKA45" s="10"/>
      <c r="UKB45" s="10"/>
      <c r="UKC45" s="10"/>
      <c r="UKD45" s="10"/>
      <c r="UKE45" s="10"/>
      <c r="UKF45" s="10"/>
      <c r="UKG45" s="10"/>
      <c r="UKH45" s="10"/>
      <c r="UKI45" s="10"/>
      <c r="UKJ45" s="10"/>
      <c r="UKK45" s="10"/>
      <c r="UKL45" s="10"/>
      <c r="UKM45" s="10"/>
      <c r="UKN45" s="10"/>
      <c r="UKO45" s="10"/>
      <c r="UKP45" s="10"/>
      <c r="UKQ45" s="10"/>
      <c r="UKR45" s="10"/>
      <c r="UKS45" s="10"/>
      <c r="UKT45" s="10"/>
      <c r="UKU45" s="10"/>
      <c r="UKV45" s="10"/>
      <c r="UKW45" s="10"/>
      <c r="UKX45" s="10"/>
      <c r="UKY45" s="10"/>
      <c r="UKZ45" s="10"/>
      <c r="ULA45" s="10"/>
      <c r="ULB45" s="10"/>
      <c r="ULC45" s="10"/>
      <c r="ULD45" s="10"/>
      <c r="ULE45" s="10"/>
      <c r="ULF45" s="10"/>
      <c r="ULG45" s="10"/>
      <c r="ULH45" s="10"/>
      <c r="ULI45" s="10"/>
      <c r="ULJ45" s="10"/>
      <c r="ULK45" s="10"/>
      <c r="ULL45" s="10"/>
      <c r="ULM45" s="10"/>
      <c r="ULN45" s="10"/>
      <c r="ULO45" s="10"/>
      <c r="ULP45" s="10"/>
      <c r="ULQ45" s="10"/>
      <c r="ULR45" s="10"/>
      <c r="ULS45" s="10"/>
      <c r="ULT45" s="10"/>
      <c r="ULU45" s="10"/>
      <c r="ULV45" s="10"/>
      <c r="ULW45" s="10"/>
      <c r="ULX45" s="10"/>
      <c r="ULY45" s="10"/>
      <c r="ULZ45" s="10"/>
      <c r="UMA45" s="10"/>
      <c r="UMB45" s="10"/>
      <c r="UMC45" s="10"/>
      <c r="UMD45" s="10"/>
      <c r="UME45" s="10"/>
      <c r="UMF45" s="10"/>
      <c r="UMG45" s="10"/>
      <c r="UMH45" s="10"/>
      <c r="UMI45" s="10"/>
      <c r="UMJ45" s="10"/>
      <c r="UMK45" s="10"/>
      <c r="UML45" s="10"/>
      <c r="UMM45" s="10"/>
      <c r="UMN45" s="10"/>
      <c r="UMO45" s="10"/>
      <c r="UMP45" s="10"/>
      <c r="UMQ45" s="10"/>
      <c r="UMR45" s="10"/>
      <c r="UMS45" s="10"/>
      <c r="UMT45" s="10"/>
      <c r="UMU45" s="10"/>
      <c r="UMV45" s="10"/>
      <c r="UMW45" s="10"/>
      <c r="UMX45" s="10"/>
      <c r="UMY45" s="10"/>
      <c r="UMZ45" s="10"/>
      <c r="UNA45" s="10"/>
      <c r="UNB45" s="10"/>
      <c r="UNC45" s="10"/>
      <c r="UND45" s="10"/>
      <c r="UNE45" s="10"/>
      <c r="UNF45" s="10"/>
      <c r="UNG45" s="10"/>
      <c r="UNH45" s="10"/>
      <c r="UNI45" s="10"/>
      <c r="UNJ45" s="10"/>
      <c r="UNK45" s="10"/>
      <c r="UNL45" s="10"/>
      <c r="UNM45" s="10"/>
      <c r="UNN45" s="10"/>
      <c r="UNO45" s="10"/>
      <c r="UNP45" s="10"/>
      <c r="UNQ45" s="10"/>
      <c r="UNR45" s="10"/>
      <c r="UNS45" s="10"/>
      <c r="UNT45" s="10"/>
      <c r="UNU45" s="10"/>
      <c r="UNV45" s="10"/>
      <c r="UNW45" s="10"/>
      <c r="UNX45" s="10"/>
      <c r="UNY45" s="10"/>
      <c r="UNZ45" s="10"/>
      <c r="UOA45" s="10"/>
      <c r="UOB45" s="10"/>
      <c r="UOC45" s="10"/>
      <c r="UOD45" s="10"/>
      <c r="UOE45" s="10"/>
      <c r="UOF45" s="10"/>
      <c r="UOG45" s="10"/>
      <c r="UOH45" s="10"/>
      <c r="UOI45" s="10"/>
      <c r="UOJ45" s="10"/>
      <c r="UOK45" s="10"/>
      <c r="UOL45" s="10"/>
      <c r="UOM45" s="10"/>
      <c r="UON45" s="10"/>
      <c r="UOO45" s="10"/>
      <c r="UOP45" s="10"/>
      <c r="UOQ45" s="10"/>
      <c r="UOR45" s="10"/>
      <c r="UOS45" s="10"/>
      <c r="UOT45" s="10"/>
      <c r="UOU45" s="10"/>
      <c r="UOV45" s="10"/>
      <c r="UOW45" s="10"/>
      <c r="UOX45" s="10"/>
      <c r="UOY45" s="10"/>
      <c r="UOZ45" s="10"/>
      <c r="UPA45" s="10"/>
      <c r="UPB45" s="10"/>
      <c r="UPC45" s="10"/>
      <c r="UPD45" s="10"/>
      <c r="UPE45" s="10"/>
      <c r="UPF45" s="10"/>
      <c r="UPG45" s="10"/>
      <c r="UPH45" s="10"/>
      <c r="UPI45" s="10"/>
      <c r="UPJ45" s="10"/>
      <c r="UPK45" s="10"/>
      <c r="UPL45" s="10"/>
      <c r="UPM45" s="10"/>
      <c r="UPN45" s="10"/>
      <c r="UPO45" s="10"/>
      <c r="UPP45" s="10"/>
      <c r="UPQ45" s="10"/>
      <c r="UPR45" s="10"/>
      <c r="UPS45" s="10"/>
      <c r="UPT45" s="10"/>
      <c r="UPU45" s="10"/>
      <c r="UPV45" s="10"/>
      <c r="UPW45" s="10"/>
      <c r="UPX45" s="10"/>
      <c r="UPY45" s="10"/>
      <c r="UPZ45" s="10"/>
      <c r="UQA45" s="10"/>
      <c r="UQB45" s="10"/>
      <c r="UQC45" s="10"/>
      <c r="UQD45" s="10"/>
      <c r="UQE45" s="10"/>
      <c r="UQF45" s="10"/>
      <c r="UQG45" s="10"/>
      <c r="UQH45" s="10"/>
      <c r="UQI45" s="10"/>
      <c r="UQJ45" s="10"/>
      <c r="UQK45" s="10"/>
      <c r="UQL45" s="10"/>
      <c r="UQM45" s="10"/>
      <c r="UQN45" s="10"/>
      <c r="UQO45" s="10"/>
      <c r="UQP45" s="10"/>
      <c r="UQQ45" s="10"/>
      <c r="UQR45" s="10"/>
      <c r="UQS45" s="10"/>
      <c r="UQT45" s="10"/>
      <c r="UQU45" s="10"/>
      <c r="UQV45" s="10"/>
      <c r="UQW45" s="10"/>
      <c r="UQX45" s="10"/>
      <c r="UQY45" s="10"/>
      <c r="UQZ45" s="10"/>
      <c r="URA45" s="10"/>
      <c r="URB45" s="10"/>
      <c r="URC45" s="10"/>
      <c r="URD45" s="10"/>
      <c r="URE45" s="10"/>
      <c r="URF45" s="10"/>
      <c r="URG45" s="10"/>
      <c r="URH45" s="10"/>
      <c r="URI45" s="10"/>
      <c r="URJ45" s="10"/>
      <c r="URK45" s="10"/>
      <c r="URL45" s="10"/>
      <c r="URM45" s="10"/>
      <c r="URN45" s="10"/>
      <c r="URO45" s="10"/>
      <c r="URP45" s="10"/>
      <c r="URQ45" s="10"/>
      <c r="URR45" s="10"/>
      <c r="URS45" s="10"/>
      <c r="URT45" s="10"/>
      <c r="URU45" s="10"/>
      <c r="URV45" s="10"/>
      <c r="URW45" s="10"/>
      <c r="URX45" s="10"/>
      <c r="URY45" s="10"/>
      <c r="URZ45" s="10"/>
      <c r="USA45" s="10"/>
      <c r="USB45" s="10"/>
      <c r="USC45" s="10"/>
      <c r="USD45" s="10"/>
      <c r="USE45" s="10"/>
      <c r="USF45" s="10"/>
      <c r="USG45" s="10"/>
      <c r="USH45" s="10"/>
      <c r="USI45" s="10"/>
      <c r="USJ45" s="10"/>
      <c r="USK45" s="10"/>
      <c r="USL45" s="10"/>
      <c r="USM45" s="10"/>
      <c r="USN45" s="10"/>
      <c r="USO45" s="10"/>
      <c r="USP45" s="10"/>
      <c r="USQ45" s="10"/>
      <c r="USR45" s="10"/>
      <c r="USS45" s="10"/>
      <c r="UST45" s="10"/>
      <c r="USU45" s="10"/>
      <c r="USV45" s="10"/>
      <c r="USW45" s="10"/>
      <c r="USX45" s="10"/>
      <c r="USY45" s="10"/>
      <c r="USZ45" s="10"/>
      <c r="UTA45" s="10"/>
      <c r="UTB45" s="10"/>
      <c r="UTC45" s="10"/>
      <c r="UTD45" s="10"/>
      <c r="UTE45" s="10"/>
      <c r="UTF45" s="10"/>
      <c r="UTG45" s="10"/>
      <c r="UTH45" s="10"/>
      <c r="UTI45" s="10"/>
      <c r="UTJ45" s="10"/>
      <c r="UTK45" s="10"/>
      <c r="UTL45" s="10"/>
      <c r="UTM45" s="10"/>
      <c r="UTN45" s="10"/>
      <c r="UTO45" s="10"/>
      <c r="UTP45" s="10"/>
      <c r="UTQ45" s="10"/>
      <c r="UTR45" s="10"/>
      <c r="UTS45" s="10"/>
      <c r="UTT45" s="10"/>
      <c r="UTU45" s="10"/>
      <c r="UTV45" s="10"/>
      <c r="UTW45" s="10"/>
      <c r="UTX45" s="10"/>
      <c r="UTY45" s="10"/>
      <c r="UTZ45" s="10"/>
      <c r="UUA45" s="10"/>
      <c r="UUB45" s="10"/>
      <c r="UUC45" s="10"/>
      <c r="UUD45" s="10"/>
      <c r="UUE45" s="10"/>
      <c r="UUF45" s="10"/>
      <c r="UUG45" s="10"/>
      <c r="UUH45" s="10"/>
      <c r="UUI45" s="10"/>
      <c r="UUJ45" s="10"/>
      <c r="UUK45" s="10"/>
      <c r="UUL45" s="10"/>
      <c r="UUM45" s="10"/>
      <c r="UUN45" s="10"/>
      <c r="UUO45" s="10"/>
      <c r="UUP45" s="10"/>
      <c r="UUQ45" s="10"/>
      <c r="UUR45" s="10"/>
      <c r="UUS45" s="10"/>
      <c r="UUT45" s="10"/>
      <c r="UUU45" s="10"/>
      <c r="UUV45" s="10"/>
      <c r="UUW45" s="10"/>
      <c r="UUX45" s="10"/>
      <c r="UUY45" s="10"/>
      <c r="UUZ45" s="10"/>
      <c r="UVA45" s="10"/>
      <c r="UVB45" s="10"/>
      <c r="UVC45" s="10"/>
      <c r="UVD45" s="10"/>
      <c r="UVE45" s="10"/>
      <c r="UVF45" s="10"/>
      <c r="UVG45" s="10"/>
      <c r="UVH45" s="10"/>
      <c r="UVI45" s="10"/>
      <c r="UVJ45" s="10"/>
      <c r="UVK45" s="10"/>
      <c r="UVL45" s="10"/>
      <c r="UVM45" s="10"/>
      <c r="UVN45" s="10"/>
      <c r="UVO45" s="10"/>
      <c r="UVP45" s="10"/>
      <c r="UVQ45" s="10"/>
      <c r="UVR45" s="10"/>
      <c r="UVS45" s="10"/>
      <c r="UVT45" s="10"/>
      <c r="UVU45" s="10"/>
      <c r="UVV45" s="10"/>
      <c r="UVW45" s="10"/>
      <c r="UVX45" s="10"/>
      <c r="UVY45" s="10"/>
      <c r="UVZ45" s="10"/>
      <c r="UWA45" s="10"/>
      <c r="UWB45" s="10"/>
      <c r="UWC45" s="10"/>
      <c r="UWD45" s="10"/>
      <c r="UWE45" s="10"/>
      <c r="UWF45" s="10"/>
      <c r="UWG45" s="10"/>
      <c r="UWH45" s="10"/>
      <c r="UWI45" s="10"/>
      <c r="UWJ45" s="10"/>
      <c r="UWK45" s="10"/>
      <c r="UWL45" s="10"/>
      <c r="UWM45" s="10"/>
      <c r="UWN45" s="10"/>
      <c r="UWO45" s="10"/>
      <c r="UWP45" s="10"/>
      <c r="UWQ45" s="10"/>
      <c r="UWR45" s="10"/>
      <c r="UWS45" s="10"/>
      <c r="UWT45" s="10"/>
      <c r="UWU45" s="10"/>
      <c r="UWV45" s="10"/>
      <c r="UWW45" s="10"/>
      <c r="UWX45" s="10"/>
      <c r="UWY45" s="10"/>
      <c r="UWZ45" s="10"/>
      <c r="UXA45" s="10"/>
      <c r="UXB45" s="10"/>
      <c r="UXC45" s="10"/>
      <c r="UXD45" s="10"/>
      <c r="UXE45" s="10"/>
      <c r="UXF45" s="10"/>
      <c r="UXG45" s="10"/>
      <c r="UXH45" s="10"/>
      <c r="UXI45" s="10"/>
      <c r="UXJ45" s="10"/>
      <c r="UXK45" s="10"/>
      <c r="UXL45" s="10"/>
      <c r="UXM45" s="10"/>
      <c r="UXN45" s="10"/>
      <c r="UXO45" s="10"/>
      <c r="UXP45" s="10"/>
      <c r="UXQ45" s="10"/>
      <c r="UXR45" s="10"/>
      <c r="UXS45" s="10"/>
      <c r="UXT45" s="10"/>
      <c r="UXU45" s="10"/>
      <c r="UXV45" s="10"/>
      <c r="UXW45" s="10"/>
      <c r="UXX45" s="10"/>
      <c r="UXY45" s="10"/>
      <c r="UXZ45" s="10"/>
      <c r="UYA45" s="10"/>
      <c r="UYB45" s="10"/>
      <c r="UYC45" s="10"/>
      <c r="UYD45" s="10"/>
      <c r="UYE45" s="10"/>
      <c r="UYF45" s="10"/>
      <c r="UYG45" s="10"/>
      <c r="UYH45" s="10"/>
      <c r="UYI45" s="10"/>
      <c r="UYJ45" s="10"/>
      <c r="UYK45" s="10"/>
      <c r="UYL45" s="10"/>
      <c r="UYM45" s="10"/>
      <c r="UYN45" s="10"/>
      <c r="UYO45" s="10"/>
      <c r="UYP45" s="10"/>
      <c r="UYQ45" s="10"/>
      <c r="UYR45" s="10"/>
      <c r="UYS45" s="10"/>
      <c r="UYT45" s="10"/>
      <c r="UYU45" s="10"/>
      <c r="UYV45" s="10"/>
      <c r="UYW45" s="10"/>
      <c r="UYX45" s="10"/>
      <c r="UYY45" s="10"/>
      <c r="UYZ45" s="10"/>
      <c r="UZA45" s="10"/>
      <c r="UZB45" s="10"/>
      <c r="UZC45" s="10"/>
      <c r="UZD45" s="10"/>
      <c r="UZE45" s="10"/>
      <c r="UZF45" s="10"/>
      <c r="UZG45" s="10"/>
      <c r="UZH45" s="10"/>
      <c r="UZI45" s="10"/>
      <c r="UZJ45" s="10"/>
      <c r="UZK45" s="10"/>
      <c r="UZL45" s="10"/>
      <c r="UZM45" s="10"/>
      <c r="UZN45" s="10"/>
      <c r="UZO45" s="10"/>
      <c r="UZP45" s="10"/>
      <c r="UZQ45" s="10"/>
      <c r="UZR45" s="10"/>
      <c r="UZS45" s="10"/>
      <c r="UZT45" s="10"/>
      <c r="UZU45" s="10"/>
      <c r="UZV45" s="10"/>
      <c r="UZW45" s="10"/>
      <c r="UZX45" s="10"/>
      <c r="UZY45" s="10"/>
      <c r="UZZ45" s="10"/>
      <c r="VAA45" s="10"/>
      <c r="VAB45" s="10"/>
      <c r="VAC45" s="10"/>
      <c r="VAD45" s="10"/>
      <c r="VAE45" s="10"/>
      <c r="VAF45" s="10"/>
      <c r="VAG45" s="10"/>
      <c r="VAH45" s="10"/>
      <c r="VAI45" s="10"/>
      <c r="VAJ45" s="10"/>
      <c r="VAK45" s="10"/>
      <c r="VAL45" s="10"/>
      <c r="VAM45" s="10"/>
      <c r="VAN45" s="10"/>
      <c r="VAO45" s="10"/>
      <c r="VAP45" s="10"/>
      <c r="VAQ45" s="10"/>
      <c r="VAR45" s="10"/>
      <c r="VAS45" s="10"/>
      <c r="VAT45" s="10"/>
      <c r="VAU45" s="10"/>
      <c r="VAV45" s="10"/>
      <c r="VAW45" s="10"/>
      <c r="VAX45" s="10"/>
      <c r="VAY45" s="10"/>
      <c r="VAZ45" s="10"/>
      <c r="VBA45" s="10"/>
      <c r="VBB45" s="10"/>
      <c r="VBC45" s="10"/>
      <c r="VBD45" s="10"/>
      <c r="VBE45" s="10"/>
      <c r="VBF45" s="10"/>
      <c r="VBG45" s="10"/>
      <c r="VBH45" s="10"/>
      <c r="VBI45" s="10"/>
      <c r="VBJ45" s="10"/>
      <c r="VBK45" s="10"/>
      <c r="VBL45" s="10"/>
      <c r="VBM45" s="10"/>
      <c r="VBN45" s="10"/>
      <c r="VBO45" s="10"/>
      <c r="VBP45" s="10"/>
      <c r="VBQ45" s="10"/>
      <c r="VBR45" s="10"/>
      <c r="VBS45" s="10"/>
      <c r="VBT45" s="10"/>
      <c r="VBU45" s="10"/>
      <c r="VBV45" s="10"/>
      <c r="VBW45" s="10"/>
      <c r="VBX45" s="10"/>
      <c r="VBY45" s="10"/>
      <c r="VBZ45" s="10"/>
      <c r="VCA45" s="10"/>
      <c r="VCB45" s="10"/>
      <c r="VCC45" s="10"/>
      <c r="VCD45" s="10"/>
      <c r="VCE45" s="10"/>
      <c r="VCF45" s="10"/>
      <c r="VCG45" s="10"/>
      <c r="VCH45" s="10"/>
      <c r="VCI45" s="10"/>
      <c r="VCJ45" s="10"/>
      <c r="VCK45" s="10"/>
      <c r="VCL45" s="10"/>
      <c r="VCM45" s="10"/>
      <c r="VCN45" s="10"/>
      <c r="VCO45" s="10"/>
      <c r="VCP45" s="10"/>
      <c r="VCQ45" s="10"/>
      <c r="VCR45" s="10"/>
      <c r="VCS45" s="10"/>
      <c r="VCT45" s="10"/>
      <c r="VCU45" s="10"/>
      <c r="VCV45" s="10"/>
      <c r="VCW45" s="10"/>
      <c r="VCX45" s="10"/>
      <c r="VCY45" s="10"/>
      <c r="VCZ45" s="10"/>
      <c r="VDA45" s="10"/>
      <c r="VDB45" s="10"/>
      <c r="VDC45" s="10"/>
      <c r="VDD45" s="10"/>
      <c r="VDE45" s="10"/>
      <c r="VDF45" s="10"/>
      <c r="VDG45" s="10"/>
      <c r="VDH45" s="10"/>
      <c r="VDI45" s="10"/>
      <c r="VDJ45" s="10"/>
      <c r="VDK45" s="10"/>
      <c r="VDL45" s="10"/>
      <c r="VDM45" s="10"/>
      <c r="VDN45" s="10"/>
      <c r="VDO45" s="10"/>
      <c r="VDP45" s="10"/>
      <c r="VDQ45" s="10"/>
      <c r="VDR45" s="10"/>
      <c r="VDS45" s="10"/>
      <c r="VDT45" s="10"/>
      <c r="VDU45" s="10"/>
      <c r="VDV45" s="10"/>
      <c r="VDW45" s="10"/>
      <c r="VDX45" s="10"/>
      <c r="VDY45" s="10"/>
      <c r="VDZ45" s="10"/>
      <c r="VEA45" s="10"/>
      <c r="VEB45" s="10"/>
      <c r="VEC45" s="10"/>
      <c r="VED45" s="10"/>
      <c r="VEE45" s="10"/>
      <c r="VEF45" s="10"/>
      <c r="VEG45" s="10"/>
      <c r="VEH45" s="10"/>
      <c r="VEI45" s="10"/>
      <c r="VEJ45" s="10"/>
      <c r="VEK45" s="10"/>
      <c r="VEL45" s="10"/>
      <c r="VEM45" s="10"/>
      <c r="VEN45" s="10"/>
      <c r="VEO45" s="10"/>
      <c r="VEP45" s="10"/>
      <c r="VEQ45" s="10"/>
      <c r="VER45" s="10"/>
      <c r="VES45" s="10"/>
      <c r="VET45" s="10"/>
      <c r="VEU45" s="10"/>
      <c r="VEV45" s="10"/>
      <c r="VEW45" s="10"/>
      <c r="VEX45" s="10"/>
      <c r="VEY45" s="10"/>
      <c r="VEZ45" s="10"/>
      <c r="VFA45" s="10"/>
      <c r="VFB45" s="10"/>
      <c r="VFC45" s="10"/>
      <c r="VFD45" s="10"/>
      <c r="VFE45" s="10"/>
      <c r="VFF45" s="10"/>
      <c r="VFG45" s="10"/>
      <c r="VFH45" s="10"/>
      <c r="VFI45" s="10"/>
      <c r="VFJ45" s="10"/>
      <c r="VFK45" s="10"/>
      <c r="VFL45" s="10"/>
      <c r="VFM45" s="10"/>
      <c r="VFN45" s="10"/>
      <c r="VFO45" s="10"/>
      <c r="VFP45" s="10"/>
      <c r="VFQ45" s="10"/>
      <c r="VFR45" s="10"/>
      <c r="VFS45" s="10"/>
      <c r="VFT45" s="10"/>
      <c r="VFU45" s="10"/>
      <c r="VFV45" s="10"/>
      <c r="VFW45" s="10"/>
      <c r="VFX45" s="10"/>
      <c r="VFY45" s="10"/>
      <c r="VFZ45" s="10"/>
      <c r="VGA45" s="10"/>
      <c r="VGB45" s="10"/>
      <c r="VGC45" s="10"/>
      <c r="VGD45" s="10"/>
      <c r="VGE45" s="10"/>
      <c r="VGF45" s="10"/>
      <c r="VGG45" s="10"/>
      <c r="VGH45" s="10"/>
      <c r="VGI45" s="10"/>
      <c r="VGJ45" s="10"/>
      <c r="VGK45" s="10"/>
      <c r="VGL45" s="10"/>
      <c r="VGM45" s="10"/>
      <c r="VGN45" s="10"/>
      <c r="VGO45" s="10"/>
      <c r="VGP45" s="10"/>
      <c r="VGQ45" s="10"/>
      <c r="VGR45" s="10"/>
      <c r="VGS45" s="10"/>
      <c r="VGT45" s="10"/>
      <c r="VGU45" s="10"/>
      <c r="VGV45" s="10"/>
      <c r="VGW45" s="10"/>
      <c r="VGX45" s="10"/>
      <c r="VGY45" s="10"/>
      <c r="VGZ45" s="10"/>
      <c r="VHA45" s="10"/>
      <c r="VHB45" s="10"/>
      <c r="VHC45" s="10"/>
      <c r="VHD45" s="10"/>
      <c r="VHE45" s="10"/>
      <c r="VHF45" s="10"/>
      <c r="VHG45" s="10"/>
      <c r="VHH45" s="10"/>
      <c r="VHI45" s="10"/>
      <c r="VHJ45" s="10"/>
      <c r="VHK45" s="10"/>
      <c r="VHL45" s="10"/>
      <c r="VHM45" s="10"/>
      <c r="VHN45" s="10"/>
      <c r="VHO45" s="10"/>
      <c r="VHP45" s="10"/>
      <c r="VHQ45" s="10"/>
      <c r="VHR45" s="10"/>
      <c r="VHS45" s="10"/>
      <c r="VHT45" s="10"/>
      <c r="VHU45" s="10"/>
      <c r="VHV45" s="10"/>
      <c r="VHW45" s="10"/>
      <c r="VHX45" s="10"/>
      <c r="VHY45" s="10"/>
      <c r="VHZ45" s="10"/>
      <c r="VIA45" s="10"/>
      <c r="VIB45" s="10"/>
      <c r="VIC45" s="10"/>
      <c r="VID45" s="10"/>
      <c r="VIE45" s="10"/>
      <c r="VIF45" s="10"/>
      <c r="VIG45" s="10"/>
      <c r="VIH45" s="10"/>
      <c r="VII45" s="10"/>
      <c r="VIJ45" s="10"/>
      <c r="VIK45" s="10"/>
      <c r="VIL45" s="10"/>
      <c r="VIM45" s="10"/>
      <c r="VIN45" s="10"/>
      <c r="VIO45" s="10"/>
      <c r="VIP45" s="10"/>
      <c r="VIQ45" s="10"/>
      <c r="VIR45" s="10"/>
      <c r="VIS45" s="10"/>
      <c r="VIT45" s="10"/>
      <c r="VIU45" s="10"/>
      <c r="VIV45" s="10"/>
      <c r="VIW45" s="10"/>
      <c r="VIX45" s="10"/>
      <c r="VIY45" s="10"/>
      <c r="VIZ45" s="10"/>
      <c r="VJA45" s="10"/>
      <c r="VJB45" s="10"/>
      <c r="VJC45" s="10"/>
      <c r="VJD45" s="10"/>
      <c r="VJE45" s="10"/>
      <c r="VJF45" s="10"/>
      <c r="VJG45" s="10"/>
      <c r="VJH45" s="10"/>
      <c r="VJI45" s="10"/>
      <c r="VJJ45" s="10"/>
      <c r="VJK45" s="10"/>
      <c r="VJL45" s="10"/>
      <c r="VJM45" s="10"/>
      <c r="VJN45" s="10"/>
      <c r="VJO45" s="10"/>
      <c r="VJP45" s="10"/>
      <c r="VJQ45" s="10"/>
      <c r="VJR45" s="10"/>
      <c r="VJS45" s="10"/>
      <c r="VJT45" s="10"/>
      <c r="VJU45" s="10"/>
      <c r="VJV45" s="10"/>
      <c r="VJW45" s="10"/>
      <c r="VJX45" s="10"/>
      <c r="VJY45" s="10"/>
      <c r="VJZ45" s="10"/>
      <c r="VKA45" s="10"/>
      <c r="VKB45" s="10"/>
      <c r="VKC45" s="10"/>
      <c r="VKD45" s="10"/>
      <c r="VKE45" s="10"/>
      <c r="VKF45" s="10"/>
      <c r="VKG45" s="10"/>
      <c r="VKH45" s="10"/>
      <c r="VKI45" s="10"/>
      <c r="VKJ45" s="10"/>
      <c r="VKK45" s="10"/>
      <c r="VKL45" s="10"/>
      <c r="VKM45" s="10"/>
      <c r="VKN45" s="10"/>
      <c r="VKO45" s="10"/>
      <c r="VKP45" s="10"/>
      <c r="VKQ45" s="10"/>
      <c r="VKR45" s="10"/>
      <c r="VKS45" s="10"/>
      <c r="VKT45" s="10"/>
      <c r="VKU45" s="10"/>
      <c r="VKV45" s="10"/>
      <c r="VKW45" s="10"/>
      <c r="VKX45" s="10"/>
      <c r="VKY45" s="10"/>
      <c r="VKZ45" s="10"/>
      <c r="VLA45" s="10"/>
      <c r="VLB45" s="10"/>
      <c r="VLC45" s="10"/>
      <c r="VLD45" s="10"/>
      <c r="VLE45" s="10"/>
      <c r="VLF45" s="10"/>
      <c r="VLG45" s="10"/>
      <c r="VLH45" s="10"/>
      <c r="VLI45" s="10"/>
      <c r="VLJ45" s="10"/>
      <c r="VLK45" s="10"/>
      <c r="VLL45" s="10"/>
      <c r="VLM45" s="10"/>
      <c r="VLN45" s="10"/>
      <c r="VLO45" s="10"/>
      <c r="VLP45" s="10"/>
      <c r="VLQ45" s="10"/>
      <c r="VLR45" s="10"/>
      <c r="VLS45" s="10"/>
      <c r="VLT45" s="10"/>
      <c r="VLU45" s="10"/>
      <c r="VLV45" s="10"/>
      <c r="VLW45" s="10"/>
      <c r="VLX45" s="10"/>
      <c r="VLY45" s="10"/>
      <c r="VLZ45" s="10"/>
      <c r="VMA45" s="10"/>
      <c r="VMB45" s="10"/>
      <c r="VMC45" s="10"/>
      <c r="VMD45" s="10"/>
      <c r="VME45" s="10"/>
      <c r="VMF45" s="10"/>
      <c r="VMG45" s="10"/>
      <c r="VMH45" s="10"/>
      <c r="VMI45" s="10"/>
      <c r="VMJ45" s="10"/>
      <c r="VMK45" s="10"/>
      <c r="VML45" s="10"/>
      <c r="VMM45" s="10"/>
      <c r="VMN45" s="10"/>
      <c r="VMO45" s="10"/>
      <c r="VMP45" s="10"/>
      <c r="VMQ45" s="10"/>
      <c r="VMR45" s="10"/>
      <c r="VMS45" s="10"/>
      <c r="VMT45" s="10"/>
      <c r="VMU45" s="10"/>
      <c r="VMV45" s="10"/>
      <c r="VMW45" s="10"/>
      <c r="VMX45" s="10"/>
      <c r="VMY45" s="10"/>
      <c r="VMZ45" s="10"/>
      <c r="VNA45" s="10"/>
      <c r="VNB45" s="10"/>
      <c r="VNC45" s="10"/>
      <c r="VND45" s="10"/>
      <c r="VNE45" s="10"/>
      <c r="VNF45" s="10"/>
      <c r="VNG45" s="10"/>
      <c r="VNH45" s="10"/>
      <c r="VNI45" s="10"/>
      <c r="VNJ45" s="10"/>
      <c r="VNK45" s="10"/>
      <c r="VNL45" s="10"/>
      <c r="VNM45" s="10"/>
      <c r="VNN45" s="10"/>
      <c r="VNO45" s="10"/>
      <c r="VNP45" s="10"/>
      <c r="VNQ45" s="10"/>
      <c r="VNR45" s="10"/>
      <c r="VNS45" s="10"/>
      <c r="VNT45" s="10"/>
      <c r="VNU45" s="10"/>
      <c r="VNV45" s="10"/>
      <c r="VNW45" s="10"/>
      <c r="VNX45" s="10"/>
      <c r="VNY45" s="10"/>
      <c r="VNZ45" s="10"/>
      <c r="VOA45" s="10"/>
      <c r="VOB45" s="10"/>
      <c r="VOC45" s="10"/>
      <c r="VOD45" s="10"/>
      <c r="VOE45" s="10"/>
      <c r="VOF45" s="10"/>
      <c r="VOG45" s="10"/>
      <c r="VOH45" s="10"/>
      <c r="VOI45" s="10"/>
      <c r="VOJ45" s="10"/>
      <c r="VOK45" s="10"/>
      <c r="VOL45" s="10"/>
      <c r="VOM45" s="10"/>
      <c r="VON45" s="10"/>
      <c r="VOO45" s="10"/>
      <c r="VOP45" s="10"/>
      <c r="VOQ45" s="10"/>
      <c r="VOR45" s="10"/>
      <c r="VOS45" s="10"/>
      <c r="VOT45" s="10"/>
      <c r="VOU45" s="10"/>
      <c r="VOV45" s="10"/>
      <c r="VOW45" s="10"/>
      <c r="VOX45" s="10"/>
      <c r="VOY45" s="10"/>
      <c r="VOZ45" s="10"/>
      <c r="VPA45" s="10"/>
      <c r="VPB45" s="10"/>
      <c r="VPC45" s="10"/>
      <c r="VPD45" s="10"/>
      <c r="VPE45" s="10"/>
      <c r="VPF45" s="10"/>
      <c r="VPG45" s="10"/>
      <c r="VPH45" s="10"/>
      <c r="VPI45" s="10"/>
      <c r="VPJ45" s="10"/>
      <c r="VPK45" s="10"/>
      <c r="VPL45" s="10"/>
      <c r="VPM45" s="10"/>
      <c r="VPN45" s="10"/>
      <c r="VPO45" s="10"/>
      <c r="VPP45" s="10"/>
      <c r="VPQ45" s="10"/>
      <c r="VPR45" s="10"/>
      <c r="VPS45" s="10"/>
      <c r="VPT45" s="10"/>
      <c r="VPU45" s="10"/>
      <c r="VPV45" s="10"/>
      <c r="VPW45" s="10"/>
      <c r="VPX45" s="10"/>
      <c r="VPY45" s="10"/>
      <c r="VPZ45" s="10"/>
      <c r="VQA45" s="10"/>
      <c r="VQB45" s="10"/>
      <c r="VQC45" s="10"/>
      <c r="VQD45" s="10"/>
      <c r="VQE45" s="10"/>
      <c r="VQF45" s="10"/>
      <c r="VQG45" s="10"/>
      <c r="VQH45" s="10"/>
      <c r="VQI45" s="10"/>
      <c r="VQJ45" s="10"/>
      <c r="VQK45" s="10"/>
      <c r="VQL45" s="10"/>
      <c r="VQM45" s="10"/>
      <c r="VQN45" s="10"/>
      <c r="VQO45" s="10"/>
      <c r="VQP45" s="10"/>
      <c r="VQQ45" s="10"/>
      <c r="VQR45" s="10"/>
      <c r="VQS45" s="10"/>
      <c r="VQT45" s="10"/>
      <c r="VQU45" s="10"/>
      <c r="VQV45" s="10"/>
      <c r="VQW45" s="10"/>
      <c r="VQX45" s="10"/>
      <c r="VQY45" s="10"/>
      <c r="VQZ45" s="10"/>
      <c r="VRA45" s="10"/>
      <c r="VRB45" s="10"/>
      <c r="VRC45" s="10"/>
      <c r="VRD45" s="10"/>
      <c r="VRE45" s="10"/>
      <c r="VRF45" s="10"/>
      <c r="VRG45" s="10"/>
      <c r="VRH45" s="10"/>
      <c r="VRI45" s="10"/>
      <c r="VRJ45" s="10"/>
      <c r="VRK45" s="10"/>
      <c r="VRL45" s="10"/>
      <c r="VRM45" s="10"/>
      <c r="VRN45" s="10"/>
      <c r="VRO45" s="10"/>
      <c r="VRP45" s="10"/>
      <c r="VRQ45" s="10"/>
      <c r="VRR45" s="10"/>
      <c r="VRS45" s="10"/>
      <c r="VRT45" s="10"/>
      <c r="VRU45" s="10"/>
      <c r="VRV45" s="10"/>
      <c r="VRW45" s="10"/>
      <c r="VRX45" s="10"/>
      <c r="VRY45" s="10"/>
      <c r="VRZ45" s="10"/>
      <c r="VSA45" s="10"/>
      <c r="VSB45" s="10"/>
      <c r="VSC45" s="10"/>
      <c r="VSD45" s="10"/>
      <c r="VSE45" s="10"/>
      <c r="VSF45" s="10"/>
      <c r="VSG45" s="10"/>
      <c r="VSH45" s="10"/>
      <c r="VSI45" s="10"/>
      <c r="VSJ45" s="10"/>
      <c r="VSK45" s="10"/>
      <c r="VSL45" s="10"/>
      <c r="VSM45" s="10"/>
      <c r="VSN45" s="10"/>
      <c r="VSO45" s="10"/>
      <c r="VSP45" s="10"/>
      <c r="VSQ45" s="10"/>
      <c r="VSR45" s="10"/>
      <c r="VSS45" s="10"/>
      <c r="VST45" s="10"/>
      <c r="VSU45" s="10"/>
      <c r="VSV45" s="10"/>
      <c r="VSW45" s="10"/>
      <c r="VSX45" s="10"/>
      <c r="VSY45" s="10"/>
      <c r="VSZ45" s="10"/>
      <c r="VTA45" s="10"/>
      <c r="VTB45" s="10"/>
      <c r="VTC45" s="10"/>
      <c r="VTD45" s="10"/>
      <c r="VTE45" s="10"/>
      <c r="VTF45" s="10"/>
      <c r="VTG45" s="10"/>
      <c r="VTH45" s="10"/>
      <c r="VTI45" s="10"/>
      <c r="VTJ45" s="10"/>
      <c r="VTK45" s="10"/>
      <c r="VTL45" s="10"/>
      <c r="VTM45" s="10"/>
      <c r="VTN45" s="10"/>
      <c r="VTO45" s="10"/>
      <c r="VTP45" s="10"/>
      <c r="VTQ45" s="10"/>
      <c r="VTR45" s="10"/>
      <c r="VTS45" s="10"/>
      <c r="VTT45" s="10"/>
      <c r="VTU45" s="10"/>
      <c r="VTV45" s="10"/>
      <c r="VTW45" s="10"/>
      <c r="VTX45" s="10"/>
      <c r="VTY45" s="10"/>
      <c r="VTZ45" s="10"/>
      <c r="VUA45" s="10"/>
      <c r="VUB45" s="10"/>
      <c r="VUC45" s="10"/>
      <c r="VUD45" s="10"/>
      <c r="VUE45" s="10"/>
      <c r="VUF45" s="10"/>
      <c r="VUG45" s="10"/>
      <c r="VUH45" s="10"/>
      <c r="VUI45" s="10"/>
      <c r="VUJ45" s="10"/>
      <c r="VUK45" s="10"/>
      <c r="VUL45" s="10"/>
      <c r="VUM45" s="10"/>
      <c r="VUN45" s="10"/>
      <c r="VUO45" s="10"/>
      <c r="VUP45" s="10"/>
      <c r="VUQ45" s="10"/>
      <c r="VUR45" s="10"/>
      <c r="VUS45" s="10"/>
      <c r="VUT45" s="10"/>
      <c r="VUU45" s="10"/>
      <c r="VUV45" s="10"/>
      <c r="VUW45" s="10"/>
      <c r="VUX45" s="10"/>
      <c r="VUY45" s="10"/>
      <c r="VUZ45" s="10"/>
      <c r="VVA45" s="10"/>
      <c r="VVB45" s="10"/>
      <c r="VVC45" s="10"/>
      <c r="VVD45" s="10"/>
      <c r="VVE45" s="10"/>
      <c r="VVF45" s="10"/>
      <c r="VVG45" s="10"/>
      <c r="VVH45" s="10"/>
      <c r="VVI45" s="10"/>
      <c r="VVJ45" s="10"/>
      <c r="VVK45" s="10"/>
      <c r="VVL45" s="10"/>
      <c r="VVM45" s="10"/>
      <c r="VVN45" s="10"/>
      <c r="VVO45" s="10"/>
      <c r="VVP45" s="10"/>
      <c r="VVQ45" s="10"/>
      <c r="VVR45" s="10"/>
      <c r="VVS45" s="10"/>
      <c r="VVT45" s="10"/>
      <c r="VVU45" s="10"/>
      <c r="VVV45" s="10"/>
      <c r="VVW45" s="10"/>
      <c r="VVX45" s="10"/>
      <c r="VVY45" s="10"/>
      <c r="VVZ45" s="10"/>
      <c r="VWA45" s="10"/>
      <c r="VWB45" s="10"/>
      <c r="VWC45" s="10"/>
      <c r="VWD45" s="10"/>
      <c r="VWE45" s="10"/>
      <c r="VWF45" s="10"/>
      <c r="VWG45" s="10"/>
      <c r="VWH45" s="10"/>
      <c r="VWI45" s="10"/>
      <c r="VWJ45" s="10"/>
      <c r="VWK45" s="10"/>
      <c r="VWL45" s="10"/>
      <c r="VWM45" s="10"/>
      <c r="VWN45" s="10"/>
      <c r="VWO45" s="10"/>
      <c r="VWP45" s="10"/>
      <c r="VWQ45" s="10"/>
      <c r="VWR45" s="10"/>
      <c r="VWS45" s="10"/>
      <c r="VWT45" s="10"/>
      <c r="VWU45" s="10"/>
      <c r="VWV45" s="10"/>
      <c r="VWW45" s="10"/>
      <c r="VWX45" s="10"/>
      <c r="VWY45" s="10"/>
      <c r="VWZ45" s="10"/>
      <c r="VXA45" s="10"/>
      <c r="VXB45" s="10"/>
      <c r="VXC45" s="10"/>
      <c r="VXD45" s="10"/>
      <c r="VXE45" s="10"/>
      <c r="VXF45" s="10"/>
      <c r="VXG45" s="10"/>
      <c r="VXH45" s="10"/>
      <c r="VXI45" s="10"/>
      <c r="VXJ45" s="10"/>
      <c r="VXK45" s="10"/>
      <c r="VXL45" s="10"/>
      <c r="VXM45" s="10"/>
      <c r="VXN45" s="10"/>
      <c r="VXO45" s="10"/>
      <c r="VXP45" s="10"/>
      <c r="VXQ45" s="10"/>
      <c r="VXR45" s="10"/>
      <c r="VXS45" s="10"/>
      <c r="VXT45" s="10"/>
      <c r="VXU45" s="10"/>
      <c r="VXV45" s="10"/>
      <c r="VXW45" s="10"/>
      <c r="VXX45" s="10"/>
      <c r="VXY45" s="10"/>
      <c r="VXZ45" s="10"/>
      <c r="VYA45" s="10"/>
      <c r="VYB45" s="10"/>
      <c r="VYC45" s="10"/>
      <c r="VYD45" s="10"/>
      <c r="VYE45" s="10"/>
      <c r="VYF45" s="10"/>
      <c r="VYG45" s="10"/>
      <c r="VYH45" s="10"/>
      <c r="VYI45" s="10"/>
      <c r="VYJ45" s="10"/>
      <c r="VYK45" s="10"/>
      <c r="VYL45" s="10"/>
      <c r="VYM45" s="10"/>
      <c r="VYN45" s="10"/>
      <c r="VYO45" s="10"/>
      <c r="VYP45" s="10"/>
      <c r="VYQ45" s="10"/>
      <c r="VYR45" s="10"/>
      <c r="VYS45" s="10"/>
      <c r="VYT45" s="10"/>
      <c r="VYU45" s="10"/>
      <c r="VYV45" s="10"/>
      <c r="VYW45" s="10"/>
      <c r="VYX45" s="10"/>
      <c r="VYY45" s="10"/>
      <c r="VYZ45" s="10"/>
      <c r="VZA45" s="10"/>
      <c r="VZB45" s="10"/>
      <c r="VZC45" s="10"/>
      <c r="VZD45" s="10"/>
      <c r="VZE45" s="10"/>
      <c r="VZF45" s="10"/>
      <c r="VZG45" s="10"/>
      <c r="VZH45" s="10"/>
      <c r="VZI45" s="10"/>
      <c r="VZJ45" s="10"/>
      <c r="VZK45" s="10"/>
      <c r="VZL45" s="10"/>
      <c r="VZM45" s="10"/>
      <c r="VZN45" s="10"/>
      <c r="VZO45" s="10"/>
      <c r="VZP45" s="10"/>
      <c r="VZQ45" s="10"/>
      <c r="VZR45" s="10"/>
      <c r="VZS45" s="10"/>
      <c r="VZT45" s="10"/>
      <c r="VZU45" s="10"/>
      <c r="VZV45" s="10"/>
      <c r="VZW45" s="10"/>
      <c r="VZX45" s="10"/>
      <c r="VZY45" s="10"/>
      <c r="VZZ45" s="10"/>
      <c r="WAA45" s="10"/>
      <c r="WAB45" s="10"/>
      <c r="WAC45" s="10"/>
      <c r="WAD45" s="10"/>
      <c r="WAE45" s="10"/>
      <c r="WAF45" s="10"/>
      <c r="WAG45" s="10"/>
      <c r="WAH45" s="10"/>
      <c r="WAI45" s="10"/>
      <c r="WAJ45" s="10"/>
      <c r="WAK45" s="10"/>
      <c r="WAL45" s="10"/>
      <c r="WAM45" s="10"/>
      <c r="WAN45" s="10"/>
      <c r="WAO45" s="10"/>
      <c r="WAP45" s="10"/>
      <c r="WAQ45" s="10"/>
      <c r="WAR45" s="10"/>
      <c r="WAS45" s="10"/>
      <c r="WAT45" s="10"/>
      <c r="WAU45" s="10"/>
      <c r="WAV45" s="10"/>
      <c r="WAW45" s="10"/>
      <c r="WAX45" s="10"/>
      <c r="WAY45" s="10"/>
      <c r="WAZ45" s="10"/>
      <c r="WBA45" s="10"/>
      <c r="WBB45" s="10"/>
      <c r="WBC45" s="10"/>
      <c r="WBD45" s="10"/>
      <c r="WBE45" s="10"/>
      <c r="WBF45" s="10"/>
      <c r="WBG45" s="10"/>
      <c r="WBH45" s="10"/>
      <c r="WBI45" s="10"/>
      <c r="WBJ45" s="10"/>
      <c r="WBK45" s="10"/>
      <c r="WBL45" s="10"/>
      <c r="WBM45" s="10"/>
      <c r="WBN45" s="10"/>
      <c r="WBO45" s="10"/>
      <c r="WBP45" s="10"/>
      <c r="WBQ45" s="10"/>
      <c r="WBR45" s="10"/>
      <c r="WBS45" s="10"/>
      <c r="WBT45" s="10"/>
      <c r="WBU45" s="10"/>
      <c r="WBV45" s="10"/>
      <c r="WBW45" s="10"/>
      <c r="WBX45" s="10"/>
      <c r="WBY45" s="10"/>
      <c r="WBZ45" s="10"/>
      <c r="WCA45" s="10"/>
      <c r="WCB45" s="10"/>
      <c r="WCC45" s="10"/>
      <c r="WCD45" s="10"/>
      <c r="WCE45" s="10"/>
      <c r="WCF45" s="10"/>
      <c r="WCG45" s="10"/>
      <c r="WCH45" s="10"/>
      <c r="WCI45" s="10"/>
      <c r="WCJ45" s="10"/>
      <c r="WCK45" s="10"/>
      <c r="WCL45" s="10"/>
      <c r="WCM45" s="10"/>
      <c r="WCN45" s="10"/>
      <c r="WCO45" s="10"/>
      <c r="WCP45" s="10"/>
      <c r="WCQ45" s="10"/>
      <c r="WCR45" s="10"/>
      <c r="WCS45" s="10"/>
      <c r="WCT45" s="10"/>
      <c r="WCU45" s="10"/>
      <c r="WCV45" s="10"/>
      <c r="WCW45" s="10"/>
      <c r="WCX45" s="10"/>
      <c r="WCY45" s="10"/>
      <c r="WCZ45" s="10"/>
      <c r="WDA45" s="10"/>
      <c r="WDB45" s="10"/>
      <c r="WDC45" s="10"/>
      <c r="WDD45" s="10"/>
      <c r="WDE45" s="10"/>
      <c r="WDF45" s="10"/>
      <c r="WDG45" s="10"/>
      <c r="WDH45" s="10"/>
      <c r="WDI45" s="10"/>
      <c r="WDJ45" s="10"/>
      <c r="WDK45" s="10"/>
      <c r="WDL45" s="10"/>
      <c r="WDM45" s="10"/>
      <c r="WDN45" s="10"/>
      <c r="WDO45" s="10"/>
      <c r="WDP45" s="10"/>
      <c r="WDQ45" s="10"/>
      <c r="WDR45" s="10"/>
      <c r="WDS45" s="10"/>
      <c r="WDT45" s="10"/>
      <c r="WDU45" s="10"/>
      <c r="WDV45" s="10"/>
      <c r="WDW45" s="10"/>
      <c r="WDX45" s="10"/>
      <c r="WDY45" s="10"/>
      <c r="WDZ45" s="10"/>
      <c r="WEA45" s="10"/>
      <c r="WEB45" s="10"/>
      <c r="WEC45" s="10"/>
      <c r="WED45" s="10"/>
      <c r="WEE45" s="10"/>
      <c r="WEF45" s="10"/>
      <c r="WEG45" s="10"/>
      <c r="WEH45" s="10"/>
      <c r="WEI45" s="10"/>
      <c r="WEJ45" s="10"/>
      <c r="WEK45" s="10"/>
      <c r="WEL45" s="10"/>
      <c r="WEM45" s="10"/>
      <c r="WEN45" s="10"/>
      <c r="WEO45" s="10"/>
      <c r="WEP45" s="10"/>
      <c r="WEQ45" s="10"/>
      <c r="WER45" s="10"/>
      <c r="WES45" s="10"/>
      <c r="WET45" s="10"/>
      <c r="WEU45" s="10"/>
      <c r="WEV45" s="10"/>
      <c r="WEW45" s="10"/>
      <c r="WEX45" s="10"/>
      <c r="WEY45" s="10"/>
      <c r="WEZ45" s="10"/>
      <c r="WFA45" s="10"/>
      <c r="WFB45" s="10"/>
      <c r="WFC45" s="10"/>
      <c r="WFD45" s="10"/>
      <c r="WFE45" s="10"/>
      <c r="WFF45" s="10"/>
      <c r="WFG45" s="10"/>
      <c r="WFH45" s="10"/>
      <c r="WFI45" s="10"/>
      <c r="WFJ45" s="10"/>
      <c r="WFK45" s="10"/>
      <c r="WFL45" s="10"/>
      <c r="WFM45" s="10"/>
      <c r="WFN45" s="10"/>
      <c r="WFO45" s="10"/>
      <c r="WFP45" s="10"/>
      <c r="WFQ45" s="10"/>
      <c r="WFR45" s="10"/>
      <c r="WFS45" s="10"/>
      <c r="WFT45" s="10"/>
      <c r="WFU45" s="10"/>
      <c r="WFV45" s="10"/>
      <c r="WFW45" s="10"/>
      <c r="WFX45" s="10"/>
      <c r="WFY45" s="10"/>
      <c r="WFZ45" s="10"/>
      <c r="WGA45" s="10"/>
      <c r="WGB45" s="10"/>
      <c r="WGC45" s="10"/>
      <c r="WGD45" s="10"/>
      <c r="WGE45" s="10"/>
      <c r="WGF45" s="10"/>
      <c r="WGG45" s="10"/>
      <c r="WGH45" s="10"/>
      <c r="WGI45" s="10"/>
      <c r="WGJ45" s="10"/>
      <c r="WGK45" s="10"/>
      <c r="WGL45" s="10"/>
      <c r="WGM45" s="10"/>
      <c r="WGN45" s="10"/>
      <c r="WGO45" s="10"/>
      <c r="WGP45" s="10"/>
      <c r="WGQ45" s="10"/>
      <c r="WGR45" s="10"/>
      <c r="WGS45" s="10"/>
      <c r="WGT45" s="10"/>
      <c r="WGU45" s="10"/>
      <c r="WGV45" s="10"/>
      <c r="WGW45" s="10"/>
      <c r="WGX45" s="10"/>
      <c r="WGY45" s="10"/>
      <c r="WGZ45" s="10"/>
      <c r="WHA45" s="10"/>
      <c r="WHB45" s="10"/>
      <c r="WHC45" s="10"/>
      <c r="WHD45" s="10"/>
      <c r="WHE45" s="10"/>
      <c r="WHF45" s="10"/>
      <c r="WHG45" s="10"/>
      <c r="WHH45" s="10"/>
      <c r="WHI45" s="10"/>
      <c r="WHJ45" s="10"/>
      <c r="WHK45" s="10"/>
      <c r="WHL45" s="10"/>
      <c r="WHM45" s="10"/>
      <c r="WHN45" s="10"/>
      <c r="WHO45" s="10"/>
      <c r="WHP45" s="10"/>
      <c r="WHQ45" s="10"/>
      <c r="WHR45" s="10"/>
      <c r="WHS45" s="10"/>
      <c r="WHT45" s="10"/>
      <c r="WHU45" s="10"/>
      <c r="WHV45" s="10"/>
      <c r="WHW45" s="10"/>
      <c r="WHX45" s="10"/>
      <c r="WHY45" s="10"/>
      <c r="WHZ45" s="10"/>
      <c r="WIA45" s="10"/>
      <c r="WIB45" s="10"/>
      <c r="WIC45" s="10"/>
      <c r="WID45" s="10"/>
      <c r="WIE45" s="10"/>
      <c r="WIF45" s="10"/>
      <c r="WIG45" s="10"/>
      <c r="WIH45" s="10"/>
      <c r="WII45" s="10"/>
      <c r="WIJ45" s="10"/>
      <c r="WIK45" s="10"/>
      <c r="WIL45" s="10"/>
      <c r="WIM45" s="10"/>
      <c r="WIN45" s="10"/>
      <c r="WIO45" s="10"/>
      <c r="WIP45" s="10"/>
      <c r="WIQ45" s="10"/>
      <c r="WIR45" s="10"/>
      <c r="WIS45" s="10"/>
      <c r="WIT45" s="10"/>
      <c r="WIU45" s="10"/>
      <c r="WIV45" s="10"/>
      <c r="WIW45" s="10"/>
      <c r="WIX45" s="10"/>
      <c r="WIY45" s="10"/>
      <c r="WIZ45" s="10"/>
      <c r="WJA45" s="10"/>
      <c r="WJB45" s="10"/>
      <c r="WJC45" s="10"/>
      <c r="WJD45" s="10"/>
      <c r="WJE45" s="10"/>
      <c r="WJF45" s="10"/>
      <c r="WJG45" s="10"/>
      <c r="WJH45" s="10"/>
      <c r="WJI45" s="10"/>
      <c r="WJJ45" s="10"/>
      <c r="WJK45" s="10"/>
      <c r="WJL45" s="10"/>
      <c r="WJM45" s="10"/>
      <c r="WJN45" s="10"/>
      <c r="WJO45" s="10"/>
      <c r="WJP45" s="10"/>
      <c r="WJQ45" s="10"/>
      <c r="WJR45" s="10"/>
      <c r="WJS45" s="10"/>
      <c r="WJT45" s="10"/>
      <c r="WJU45" s="10"/>
      <c r="WJV45" s="10"/>
      <c r="WJW45" s="10"/>
      <c r="WJX45" s="10"/>
      <c r="WJY45" s="10"/>
      <c r="WJZ45" s="10"/>
      <c r="WKA45" s="10"/>
      <c r="WKB45" s="10"/>
      <c r="WKC45" s="10"/>
      <c r="WKD45" s="10"/>
      <c r="WKE45" s="10"/>
      <c r="WKF45" s="10"/>
      <c r="WKG45" s="10"/>
      <c r="WKH45" s="10"/>
      <c r="WKI45" s="10"/>
      <c r="WKJ45" s="10"/>
      <c r="WKK45" s="10"/>
      <c r="WKL45" s="10"/>
      <c r="WKM45" s="10"/>
      <c r="WKN45" s="10"/>
      <c r="WKO45" s="10"/>
      <c r="WKP45" s="10"/>
      <c r="WKQ45" s="10"/>
      <c r="WKR45" s="10"/>
      <c r="WKS45" s="10"/>
      <c r="WKT45" s="10"/>
      <c r="WKU45" s="10"/>
      <c r="WKV45" s="10"/>
      <c r="WKW45" s="10"/>
      <c r="WKX45" s="10"/>
      <c r="WKY45" s="10"/>
      <c r="WKZ45" s="10"/>
      <c r="WLA45" s="10"/>
      <c r="WLB45" s="10"/>
      <c r="WLC45" s="10"/>
      <c r="WLD45" s="10"/>
      <c r="WLE45" s="10"/>
      <c r="WLF45" s="10"/>
      <c r="WLG45" s="10"/>
      <c r="WLH45" s="10"/>
      <c r="WLI45" s="10"/>
      <c r="WLJ45" s="10"/>
      <c r="WLK45" s="10"/>
      <c r="WLL45" s="10"/>
      <c r="WLM45" s="10"/>
      <c r="WLN45" s="10"/>
      <c r="WLO45" s="10"/>
      <c r="WLP45" s="10"/>
      <c r="WLQ45" s="10"/>
      <c r="WLR45" s="10"/>
      <c r="WLS45" s="10"/>
      <c r="WLT45" s="10"/>
      <c r="WLU45" s="10"/>
      <c r="WLV45" s="10"/>
      <c r="WLW45" s="10"/>
      <c r="WLX45" s="10"/>
      <c r="WLY45" s="10"/>
      <c r="WLZ45" s="10"/>
      <c r="WMA45" s="10"/>
      <c r="WMB45" s="10"/>
      <c r="WMC45" s="10"/>
      <c r="WMD45" s="10"/>
      <c r="WME45" s="10"/>
      <c r="WMF45" s="10"/>
      <c r="WMG45" s="10"/>
      <c r="WMH45" s="10"/>
      <c r="WMI45" s="10"/>
      <c r="WMJ45" s="10"/>
      <c r="WMK45" s="10"/>
      <c r="WML45" s="10"/>
      <c r="WMM45" s="10"/>
      <c r="WMN45" s="10"/>
      <c r="WMO45" s="10"/>
      <c r="WMP45" s="10"/>
      <c r="WMQ45" s="10"/>
      <c r="WMR45" s="10"/>
      <c r="WMS45" s="10"/>
      <c r="WMT45" s="10"/>
      <c r="WMU45" s="10"/>
      <c r="WMV45" s="10"/>
      <c r="WMW45" s="10"/>
      <c r="WMX45" s="10"/>
      <c r="WMY45" s="10"/>
      <c r="WMZ45" s="10"/>
      <c r="WNA45" s="10"/>
      <c r="WNB45" s="10"/>
      <c r="WNC45" s="10"/>
      <c r="WND45" s="10"/>
      <c r="WNE45" s="10"/>
      <c r="WNF45" s="10"/>
      <c r="WNG45" s="10"/>
      <c r="WNH45" s="10"/>
      <c r="WNI45" s="10"/>
      <c r="WNJ45" s="10"/>
      <c r="WNK45" s="10"/>
      <c r="WNL45" s="10"/>
      <c r="WNM45" s="10"/>
      <c r="WNN45" s="10"/>
      <c r="WNO45" s="10"/>
      <c r="WNP45" s="10"/>
      <c r="WNQ45" s="10"/>
      <c r="WNR45" s="10"/>
      <c r="WNS45" s="10"/>
      <c r="WNT45" s="10"/>
      <c r="WNU45" s="10"/>
      <c r="WNV45" s="10"/>
      <c r="WNW45" s="10"/>
      <c r="WNX45" s="10"/>
      <c r="WNY45" s="10"/>
      <c r="WNZ45" s="10"/>
      <c r="WOA45" s="10"/>
      <c r="WOB45" s="10"/>
      <c r="WOC45" s="10"/>
      <c r="WOD45" s="10"/>
      <c r="WOE45" s="10"/>
      <c r="WOF45" s="10"/>
      <c r="WOG45" s="10"/>
      <c r="WOH45" s="10"/>
      <c r="WOI45" s="10"/>
      <c r="WOJ45" s="10"/>
      <c r="WOK45" s="10"/>
      <c r="WOL45" s="10"/>
      <c r="WOM45" s="10"/>
      <c r="WON45" s="10"/>
      <c r="WOO45" s="10"/>
      <c r="WOP45" s="10"/>
      <c r="WOQ45" s="10"/>
      <c r="WOR45" s="10"/>
      <c r="WOS45" s="10"/>
      <c r="WOT45" s="10"/>
      <c r="WOU45" s="10"/>
      <c r="WOV45" s="10"/>
      <c r="WOW45" s="10"/>
      <c r="WOX45" s="10"/>
      <c r="WOY45" s="10"/>
      <c r="WOZ45" s="10"/>
      <c r="WPA45" s="10"/>
      <c r="WPB45" s="10"/>
      <c r="WPC45" s="10"/>
      <c r="WPD45" s="10"/>
      <c r="WPE45" s="10"/>
      <c r="WPF45" s="10"/>
      <c r="WPG45" s="10"/>
      <c r="WPH45" s="10"/>
      <c r="WPI45" s="10"/>
      <c r="WPJ45" s="10"/>
      <c r="WPK45" s="10"/>
      <c r="WPL45" s="10"/>
      <c r="WPM45" s="10"/>
      <c r="WPN45" s="10"/>
      <c r="WPO45" s="10"/>
      <c r="WPP45" s="10"/>
      <c r="WPQ45" s="10"/>
      <c r="WPR45" s="10"/>
      <c r="WPS45" s="10"/>
      <c r="WPT45" s="10"/>
      <c r="WPU45" s="10"/>
      <c r="WPV45" s="10"/>
      <c r="WPW45" s="10"/>
      <c r="WPX45" s="10"/>
      <c r="WPY45" s="10"/>
      <c r="WPZ45" s="10"/>
      <c r="WQA45" s="10"/>
      <c r="WQB45" s="10"/>
      <c r="WQC45" s="10"/>
      <c r="WQD45" s="10"/>
      <c r="WQE45" s="10"/>
      <c r="WQF45" s="10"/>
      <c r="WQG45" s="10"/>
      <c r="WQH45" s="10"/>
      <c r="WQI45" s="10"/>
      <c r="WQJ45" s="10"/>
      <c r="WQK45" s="10"/>
      <c r="WQL45" s="10"/>
      <c r="WQM45" s="10"/>
      <c r="WQN45" s="10"/>
      <c r="WQO45" s="10"/>
      <c r="WQP45" s="10"/>
      <c r="WQQ45" s="10"/>
      <c r="WQR45" s="10"/>
      <c r="WQS45" s="10"/>
      <c r="WQT45" s="10"/>
      <c r="WQU45" s="10"/>
      <c r="WQV45" s="10"/>
      <c r="WQW45" s="10"/>
      <c r="WQX45" s="10"/>
      <c r="WQY45" s="10"/>
      <c r="WQZ45" s="10"/>
      <c r="WRA45" s="10"/>
      <c r="WRB45" s="10"/>
      <c r="WRC45" s="10"/>
      <c r="WRD45" s="10"/>
      <c r="WRE45" s="10"/>
      <c r="WRF45" s="10"/>
      <c r="WRG45" s="10"/>
      <c r="WRH45" s="10"/>
      <c r="WRI45" s="10"/>
      <c r="WRJ45" s="10"/>
      <c r="WRK45" s="10"/>
      <c r="WRL45" s="10"/>
      <c r="WRM45" s="10"/>
      <c r="WRN45" s="10"/>
      <c r="WRO45" s="10"/>
      <c r="WRP45" s="10"/>
      <c r="WRQ45" s="10"/>
      <c r="WRR45" s="10"/>
      <c r="WRS45" s="10"/>
      <c r="WRT45" s="10"/>
      <c r="WRU45" s="10"/>
      <c r="WRV45" s="10"/>
      <c r="WRW45" s="10"/>
      <c r="WRX45" s="10"/>
      <c r="WRY45" s="10"/>
      <c r="WRZ45" s="10"/>
      <c r="WSA45" s="10"/>
      <c r="WSB45" s="10"/>
      <c r="WSC45" s="10"/>
      <c r="WSD45" s="10"/>
      <c r="WSE45" s="10"/>
      <c r="WSF45" s="10"/>
      <c r="WSG45" s="10"/>
      <c r="WSH45" s="10"/>
      <c r="WSI45" s="10"/>
      <c r="WSJ45" s="10"/>
      <c r="WSK45" s="10"/>
      <c r="WSL45" s="10"/>
      <c r="WSM45" s="10"/>
      <c r="WSN45" s="10"/>
      <c r="WSO45" s="10"/>
      <c r="WSP45" s="10"/>
      <c r="WSQ45" s="10"/>
      <c r="WSR45" s="10"/>
      <c r="WSS45" s="10"/>
      <c r="WST45" s="10"/>
      <c r="WSU45" s="10"/>
      <c r="WSV45" s="10"/>
      <c r="WSW45" s="10"/>
      <c r="WSX45" s="10"/>
      <c r="WSY45" s="10"/>
      <c r="WSZ45" s="10"/>
      <c r="WTA45" s="10"/>
      <c r="WTB45" s="10"/>
      <c r="WTC45" s="10"/>
      <c r="WTD45" s="10"/>
      <c r="WTE45" s="10"/>
      <c r="WTF45" s="10"/>
      <c r="WTG45" s="10"/>
      <c r="WTH45" s="10"/>
      <c r="WTI45" s="10"/>
      <c r="WTJ45" s="10"/>
      <c r="WTK45" s="10"/>
      <c r="WTL45" s="10"/>
      <c r="WTM45" s="10"/>
      <c r="WTN45" s="10"/>
      <c r="WTO45" s="10"/>
      <c r="WTP45" s="10"/>
      <c r="WTQ45" s="10"/>
      <c r="WTR45" s="10"/>
      <c r="WTS45" s="10"/>
      <c r="WTT45" s="10"/>
      <c r="WTU45" s="10"/>
      <c r="WTV45" s="10"/>
      <c r="WTW45" s="10"/>
      <c r="WTX45" s="10"/>
      <c r="WTY45" s="10"/>
      <c r="WTZ45" s="10"/>
      <c r="WUA45" s="10"/>
      <c r="WUB45" s="10"/>
      <c r="WUC45" s="10"/>
      <c r="WUD45" s="10"/>
      <c r="WUE45" s="10"/>
      <c r="WUF45" s="10"/>
      <c r="WUG45" s="10"/>
      <c r="WUH45" s="10"/>
      <c r="WUI45" s="10"/>
      <c r="WUJ45" s="10"/>
    </row>
    <row r="46" spans="1:16104" ht="15.75" customHeight="1" x14ac:dyDescent="0.2">
      <c r="A46" s="22">
        <v>210029</v>
      </c>
      <c r="B46" s="22" t="s">
        <v>110</v>
      </c>
      <c r="C46" s="117">
        <f>HLOOKUP(A46,'[3]Summary All'!$C$1:$BC$188,115,FALSE)</f>
        <v>837008183.66081452</v>
      </c>
      <c r="D46" s="71">
        <f>IFERROR(VLOOKUP($A46,'PAU Performance'!$A:$F,6,FALSE),"")</f>
        <v>21.985905246446208</v>
      </c>
      <c r="E46" s="51">
        <f>IFERROR(D46/$D$53*Savings!$C$8*Savings!$C$16,"")</f>
        <v>-4.1414706529048417E-3</v>
      </c>
      <c r="F46" s="88">
        <f t="shared" si="10"/>
        <v>-3466444.8288724492</v>
      </c>
      <c r="G46" s="53">
        <f>IFERROR(F46*Savings!$C$9*Savings!$C$16/$F$53,"")</f>
        <v>-2605284.9560080823</v>
      </c>
      <c r="H46" s="20">
        <f>IFERROR(VLOOKUP(A46,'PAU Performance'!A:C,3,FALSE),"")</f>
        <v>5.8600199999999998E-2</v>
      </c>
      <c r="I46" s="21">
        <f>H46/$H$53*Savings!$C$8*Savings!$C$17</f>
        <v>-3.0596125628390282E-3</v>
      </c>
      <c r="J46" s="88">
        <f t="shared" si="1"/>
        <v>-2560920.7539277049</v>
      </c>
      <c r="K46" s="53">
        <f>IFERROR(J46*Savings!$C$9*Savings!$C$17/$J$53,"")</f>
        <v>-2577709.3461815263</v>
      </c>
      <c r="L46" s="88">
        <f t="shared" si="2"/>
        <v>-5182994.302189609</v>
      </c>
      <c r="M46" s="70">
        <f t="shared" si="13"/>
        <v>-6.1922862922567821E-3</v>
      </c>
      <c r="N46" s="127">
        <f t="shared" si="11"/>
        <v>-8.9228629225678209E-4</v>
      </c>
      <c r="O46" s="128">
        <f t="shared" si="12"/>
        <v>-746850.92878729186</v>
      </c>
      <c r="P46" s="128">
        <f t="shared" si="6"/>
        <v>-679837.02150944283</v>
      </c>
      <c r="Q46" s="129">
        <f t="shared" si="7"/>
        <v>-8.1222266971876702E-4</v>
      </c>
      <c r="R46" s="128">
        <f t="shared" si="8"/>
        <v>4503157.2806801666</v>
      </c>
      <c r="S46" s="127">
        <f t="shared" si="9"/>
        <v>5.3800636225380151E-3</v>
      </c>
      <c r="T46" s="120"/>
    </row>
    <row r="47" spans="1:16104" ht="15.75" customHeight="1" x14ac:dyDescent="0.2">
      <c r="A47" s="22">
        <v>210024</v>
      </c>
      <c r="B47" s="22" t="s">
        <v>83</v>
      </c>
      <c r="C47" s="117">
        <f>HLOOKUP(A47,'[3]Summary All'!$C$1:$BC$188,115,FALSE)</f>
        <v>503480367.93414611</v>
      </c>
      <c r="D47" s="71">
        <f>IFERROR(VLOOKUP($A47,'PAU Performance'!$A:$F,6,FALSE),"")</f>
        <v>20.530609982396651</v>
      </c>
      <c r="E47" s="51">
        <f>IFERROR(D47/$D$53*Savings!$C$8*Savings!$C$16,"")</f>
        <v>-3.8673376317800083E-3</v>
      </c>
      <c r="F47" s="88">
        <f t="shared" si="10"/>
        <v>-1947128.5737741678</v>
      </c>
      <c r="G47" s="53">
        <f>IFERROR(F47*Savings!$C$9*Savings!$C$16/$F$53,"")</f>
        <v>-1463408.4865321165</v>
      </c>
      <c r="H47" s="20">
        <f>IFERROR(VLOOKUP(A47,'PAU Performance'!A:C,3,FALSE),"")</f>
        <v>7.1007600000000004E-2</v>
      </c>
      <c r="I47" s="21">
        <f>H47/$H$53*Savings!$C$8*Savings!$C$17</f>
        <v>-3.7074232684709031E-3</v>
      </c>
      <c r="J47" s="88">
        <f t="shared" si="1"/>
        <v>-1866614.8312973448</v>
      </c>
      <c r="K47" s="53">
        <f>IFERROR(J47*Savings!$C$9*Savings!$C$17/$J$53,"")</f>
        <v>-1878851.7719560997</v>
      </c>
      <c r="L47" s="88">
        <f t="shared" si="2"/>
        <v>-3342260.2584882164</v>
      </c>
      <c r="M47" s="70">
        <f t="shared" si="13"/>
        <v>-6.6383129737550665E-3</v>
      </c>
      <c r="N47" s="127">
        <f t="shared" si="11"/>
        <v>-1.3383129737550665E-3</v>
      </c>
      <c r="O47" s="128">
        <f t="shared" si="12"/>
        <v>-673814.30843724206</v>
      </c>
      <c r="P47" s="128">
        <f t="shared" si="6"/>
        <v>-630600.30780325574</v>
      </c>
      <c r="Q47" s="129">
        <f t="shared" si="7"/>
        <v>-1.2524824163267804E-3</v>
      </c>
      <c r="R47" s="128">
        <f t="shared" si="8"/>
        <v>2711659.9506849609</v>
      </c>
      <c r="S47" s="127">
        <f t="shared" si="9"/>
        <v>5.3858305574282861E-3</v>
      </c>
      <c r="T47" s="120"/>
    </row>
    <row r="48" spans="1:16104" ht="15.75" customHeight="1" x14ac:dyDescent="0.2">
      <c r="A48" s="22">
        <v>210034</v>
      </c>
      <c r="B48" s="22" t="s">
        <v>89</v>
      </c>
      <c r="C48" s="117">
        <f>HLOOKUP(A48,'[3]Summary All'!$C$1:$BC$188,115,FALSE)</f>
        <v>224405546.86145109</v>
      </c>
      <c r="D48" s="71">
        <f>IFERROR(VLOOKUP($A48,'PAU Performance'!$A:$F,6,FALSE),"")</f>
        <v>21.589878224688821</v>
      </c>
      <c r="E48" s="51">
        <f>IFERROR(D48/$D$53*Savings!$C$8*Savings!$C$16,"")</f>
        <v>-4.0668713007298556E-3</v>
      </c>
      <c r="F48" s="88">
        <f t="shared" si="10"/>
        <v>-912628.47825542418</v>
      </c>
      <c r="G48" s="53">
        <f>IFERROR(F48*Savings!$C$9*Savings!$C$16/$F$53,"")</f>
        <v>-685906.55908312846</v>
      </c>
      <c r="H48" s="20">
        <f>IFERROR(VLOOKUP(A48,'PAU Performance'!A:C,3,FALSE),"")</f>
        <v>7.0613499999999996E-2</v>
      </c>
      <c r="I48" s="21">
        <f>H48/$H$53*Savings!$C$8*Savings!$C$17</f>
        <v>-3.6868466610358616E-3</v>
      </c>
      <c r="J48" s="88">
        <f t="shared" si="1"/>
        <v>-827348.8411640675</v>
      </c>
      <c r="K48" s="53">
        <f>IFERROR(J48*Savings!$C$9*Savings!$C$17/$J$53,"")</f>
        <v>-832772.68035341846</v>
      </c>
      <c r="L48" s="88">
        <f t="shared" si="2"/>
        <v>-1518679.2394365468</v>
      </c>
      <c r="M48" s="70">
        <f t="shared" si="13"/>
        <v>-6.7675655110886615E-3</v>
      </c>
      <c r="N48" s="127">
        <f t="shared" si="11"/>
        <v>-1.4675655110886615E-3</v>
      </c>
      <c r="O48" s="128">
        <f t="shared" si="12"/>
        <v>-329329.84107085603</v>
      </c>
      <c r="P48" s="128">
        <f t="shared" si="6"/>
        <v>-309693.96578282025</v>
      </c>
      <c r="Q48" s="129">
        <f t="shared" si="7"/>
        <v>-1.380063773441512E-3</v>
      </c>
      <c r="R48" s="128">
        <f t="shared" si="8"/>
        <v>1208985.2736537266</v>
      </c>
      <c r="S48" s="127">
        <f t="shared" si="9"/>
        <v>5.3875017376471494E-3</v>
      </c>
      <c r="T48" s="120"/>
    </row>
    <row r="49" spans="1:21" ht="15.75" customHeight="1" x14ac:dyDescent="0.2">
      <c r="A49" s="22">
        <v>210040</v>
      </c>
      <c r="B49" s="22" t="s">
        <v>94</v>
      </c>
      <c r="C49" s="117">
        <f>HLOOKUP(A49,'[3]Summary All'!$C$1:$BC$188,115,FALSE)</f>
        <v>310598806.37138766</v>
      </c>
      <c r="D49" s="71">
        <f>IFERROR(VLOOKUP($A49,'PAU Performance'!$A:$F,6,FALSE),"")</f>
        <v>14.947667718395321</v>
      </c>
      <c r="E49" s="51">
        <f>IFERROR(D49/$D$53*Savings!$C$8*Savings!$C$16,"")</f>
        <v>-2.8156824334132726E-3</v>
      </c>
      <c r="F49" s="88">
        <f t="shared" si="10"/>
        <v>-874547.60293904669</v>
      </c>
      <c r="G49" s="53">
        <f>IFERROR(F49*Savings!$C$9*Savings!$C$16/$F$53,"")</f>
        <v>-657286.01657599478</v>
      </c>
      <c r="H49" s="20">
        <f>IFERROR(VLOOKUP(A49,'PAU Performance'!A:C,3,FALSE),"")</f>
        <v>9.0075799999999998E-2</v>
      </c>
      <c r="I49" s="21">
        <f>H49/$H$53*Savings!$C$8*Savings!$C$17</f>
        <v>-4.7030052676915049E-3</v>
      </c>
      <c r="J49" s="88">
        <f t="shared" si="1"/>
        <v>-1460747.82250333</v>
      </c>
      <c r="K49" s="53">
        <f>IFERROR(J49*Savings!$C$9*Savings!$C$17/$J$53,"")</f>
        <v>-1470324.026507321</v>
      </c>
      <c r="L49" s="88">
        <f t="shared" si="2"/>
        <v>-2127610.0430833157</v>
      </c>
      <c r="M49" s="70">
        <f t="shared" si="13"/>
        <v>-6.8500264632031472E-3</v>
      </c>
      <c r="N49" s="127">
        <f t="shared" si="11"/>
        <v>-1.5500264632031472E-3</v>
      </c>
      <c r="O49" s="128">
        <f t="shared" si="12"/>
        <v>-481436.36931496114</v>
      </c>
      <c r="P49" s="128">
        <f t="shared" si="6"/>
        <v>-453927.27826881211</v>
      </c>
      <c r="Q49" s="129">
        <f t="shared" si="7"/>
        <v>-1.461458540590927E-3</v>
      </c>
      <c r="R49" s="128">
        <f t="shared" si="8"/>
        <v>1673682.7648145035</v>
      </c>
      <c r="S49" s="127">
        <f t="shared" si="9"/>
        <v>5.3885679226122205E-3</v>
      </c>
      <c r="T49" s="120"/>
    </row>
    <row r="50" spans="1:21" s="11" customFormat="1" ht="15.75" customHeight="1" x14ac:dyDescent="0.2">
      <c r="A50" s="22">
        <v>210056</v>
      </c>
      <c r="B50" s="22" t="s">
        <v>101</v>
      </c>
      <c r="C50" s="117">
        <f>HLOOKUP(A50,'[3]Summary All'!$C$1:$BC$188,115,FALSE)</f>
        <v>318721362.59933156</v>
      </c>
      <c r="D50" s="71">
        <f>IFERROR(VLOOKUP($A50,'PAU Performance'!$A:$F,6,FALSE),"")</f>
        <v>20.441661391766957</v>
      </c>
      <c r="E50" s="51">
        <f>IFERROR(D50/$D$53*Savings!$C$8*Savings!$C$16,"")</f>
        <v>-3.8505824436910539E-3</v>
      </c>
      <c r="F50" s="88">
        <f t="shared" si="10"/>
        <v>-1227262.8832542766</v>
      </c>
      <c r="G50" s="53">
        <f>IFERROR(F50*Savings!$C$9*Savings!$C$16/$F$53,"")</f>
        <v>-922377.15718945896</v>
      </c>
      <c r="H50" s="20">
        <f>IFERROR(VLOOKUP(A50,'PAU Performance'!A:C,3,FALSE),"")</f>
        <v>7.6329800000000003E-2</v>
      </c>
      <c r="I50" s="21">
        <f>H50/$H$53*Savings!$C$8*Savings!$C$17</f>
        <v>-3.9853040603784707E-3</v>
      </c>
      <c r="J50" s="88">
        <f t="shared" si="1"/>
        <v>-1270201.5404964748</v>
      </c>
      <c r="K50" s="53">
        <f>IFERROR(J50*Savings!$C$9*Savings!$C$17/$J$53,"")</f>
        <v>-1278528.5829130998</v>
      </c>
      <c r="L50" s="88">
        <f t="shared" si="2"/>
        <v>-2200905.7401025589</v>
      </c>
      <c r="M50" s="70">
        <f t="shared" si="13"/>
        <v>-6.9054227245801021E-3</v>
      </c>
      <c r="N50" s="127">
        <f t="shared" si="11"/>
        <v>-1.6054227245801021E-3</v>
      </c>
      <c r="O50" s="128">
        <f t="shared" si="12"/>
        <v>-511682.51832610153</v>
      </c>
      <c r="P50" s="128">
        <f t="shared" si="6"/>
        <v>-483225.74515692994</v>
      </c>
      <c r="Q50" s="129">
        <f t="shared" si="7"/>
        <v>-1.5161385519187767E-3</v>
      </c>
      <c r="R50" s="128">
        <f t="shared" si="8"/>
        <v>1717679.994945629</v>
      </c>
      <c r="S50" s="127">
        <f t="shared" si="9"/>
        <v>5.3892841726613256E-3</v>
      </c>
      <c r="T50" s="120"/>
      <c r="U50" s="9"/>
    </row>
    <row r="51" spans="1:21" ht="15.75" customHeight="1" x14ac:dyDescent="0.2">
      <c r="A51" s="22">
        <v>210038</v>
      </c>
      <c r="B51" s="22" t="s">
        <v>92</v>
      </c>
      <c r="C51" s="117">
        <f>HLOOKUP(A51,'[3]Summary All'!$C$1:$BC$188,115,FALSE)</f>
        <v>275707181.62112081</v>
      </c>
      <c r="D51" s="71">
        <f>IFERROR(VLOOKUP($A51,'PAU Performance'!$A:$F,6,FALSE),"")</f>
        <v>28.440376965847346</v>
      </c>
      <c r="E51" s="51">
        <f>IFERROR(D51/$D$53*Savings!$C$8*Savings!$C$16,"")</f>
        <v>-5.3572952871998002E-3</v>
      </c>
      <c r="F51" s="88">
        <f t="shared" si="10"/>
        <v>-1477044.7847459698</v>
      </c>
      <c r="G51" s="53">
        <f>IFERROR(F51*Savings!$C$9*Savings!$C$16/$F$53,"")</f>
        <v>-1110106.39055824</v>
      </c>
      <c r="H51" s="20">
        <f>IFERROR(VLOOKUP(A51,'PAU Performance'!A:C,3,FALSE),"")</f>
        <v>5.6804399999999998E-2</v>
      </c>
      <c r="I51" s="21">
        <f>H51/$H$53*Savings!$C$8*Savings!$C$17</f>
        <v>-2.9658508992210491E-3</v>
      </c>
      <c r="J51" s="88">
        <f t="shared" si="1"/>
        <v>-817706.3925327023</v>
      </c>
      <c r="K51" s="53">
        <f>IFERROR(J51*Savings!$C$9*Savings!$C$17/$J$53,"")</f>
        <v>-823067.01885685534</v>
      </c>
      <c r="L51" s="88">
        <f t="shared" si="2"/>
        <v>-1933173.4094150953</v>
      </c>
      <c r="M51" s="70">
        <f t="shared" si="13"/>
        <v>-7.0116904392852524E-3</v>
      </c>
      <c r="N51" s="127">
        <f t="shared" si="11"/>
        <v>-1.7116904392852524E-3</v>
      </c>
      <c r="O51" s="128">
        <f t="shared" si="12"/>
        <v>-471925.34682315512</v>
      </c>
      <c r="P51" s="128">
        <f t="shared" si="6"/>
        <v>-446930.23857929365</v>
      </c>
      <c r="Q51" s="129">
        <f t="shared" si="7"/>
        <v>-1.6210322703652639E-3</v>
      </c>
      <c r="R51" s="128">
        <f t="shared" si="8"/>
        <v>1486243.1708358016</v>
      </c>
      <c r="S51" s="127">
        <f t="shared" si="9"/>
        <v>5.3906581689199887E-3</v>
      </c>
      <c r="T51" s="120"/>
    </row>
    <row r="52" spans="1:21" ht="12" customHeight="1" x14ac:dyDescent="0.2">
      <c r="A52" s="114"/>
      <c r="B52" s="114"/>
      <c r="C52" s="117"/>
      <c r="D52" s="71"/>
      <c r="E52" s="23"/>
      <c r="F52" s="89"/>
      <c r="G52" s="28"/>
      <c r="H52" s="20"/>
      <c r="I52" s="21"/>
      <c r="J52" s="24"/>
      <c r="K52" s="48"/>
      <c r="L52" s="15"/>
      <c r="M52" s="70"/>
      <c r="N52" s="127"/>
      <c r="O52" s="128"/>
      <c r="P52" s="128"/>
      <c r="Q52" s="129"/>
      <c r="R52" s="128"/>
      <c r="S52" s="127"/>
      <c r="T52" s="120"/>
    </row>
    <row r="53" spans="1:21" s="69" customFormat="1" ht="18.75" customHeight="1" x14ac:dyDescent="0.25">
      <c r="A53" s="77" t="s">
        <v>152</v>
      </c>
      <c r="B53" s="77" t="s">
        <v>152</v>
      </c>
      <c r="C53" s="133">
        <f>SUM(C4:C51)</f>
        <v>21466950321.117382</v>
      </c>
      <c r="D53" s="82">
        <f>IFERROR(VLOOKUP($A53,'PAU Performance'!$A:$F,6,FALSE),"")</f>
        <v>12.112696433738858</v>
      </c>
      <c r="E53" s="83">
        <f>IFERROR($D53/$D53*Savings!$C$8*Savings!$C$16,"")</f>
        <v>-2.281660738803701E-3</v>
      </c>
      <c r="F53" s="85">
        <f>SUM(F4:F51)</f>
        <v>-65170414.234211959</v>
      </c>
      <c r="G53" s="85">
        <f>SUM(G4:G51)</f>
        <v>-48980297.72954303</v>
      </c>
      <c r="H53" s="86">
        <f>IFERROR(VLOOKUP(A53,'PAU Performance'!A:C,3,FALSE),"")</f>
        <v>5.7809699999999999E-2</v>
      </c>
      <c r="I53" s="83">
        <f>H53/$H$53*Savings!$C$8*Savings!$C$17</f>
        <v>-3.0183392611962995E-3</v>
      </c>
      <c r="J53" s="78">
        <f>SUM(J4:J51)</f>
        <v>-64372532.861917868</v>
      </c>
      <c r="K53" s="79">
        <f>SUM(K4:K51)</f>
        <v>-64794538.972379096</v>
      </c>
      <c r="L53" s="78">
        <f>SUM(L4:L51)</f>
        <v>-113774836.70192213</v>
      </c>
      <c r="M53" s="80">
        <f>L53/C53</f>
        <v>-5.3E-3</v>
      </c>
      <c r="N53" s="125"/>
      <c r="O53" s="126">
        <f>SUM(O4:O51)</f>
        <v>-1471060.1464628235</v>
      </c>
      <c r="P53" s="126">
        <f>SUM(P4:P51)</f>
        <v>-7027657.4950293591</v>
      </c>
      <c r="Q53" s="132">
        <f>IFERROR(P53/C53,0)</f>
        <v>-3.2737102335938888E-4</v>
      </c>
      <c r="R53" s="126">
        <f>SUM(R4:R51)</f>
        <v>106747179.20689276</v>
      </c>
      <c r="S53" s="125">
        <f>ABS(M53-Q53)</f>
        <v>4.972628976640611E-3</v>
      </c>
    </row>
    <row r="54" spans="1:21" ht="21.75" customHeight="1" x14ac:dyDescent="0.2">
      <c r="C54" s="118"/>
      <c r="D54" s="12"/>
      <c r="E54" s="16"/>
      <c r="F54" s="16"/>
      <c r="G54" s="93"/>
      <c r="H54" s="16"/>
      <c r="I54" s="16"/>
      <c r="J54" s="16"/>
      <c r="K54" s="49"/>
      <c r="L54" s="15"/>
    </row>
    <row r="55" spans="1:21" x14ac:dyDescent="0.2">
      <c r="A55" s="110" t="s">
        <v>199</v>
      </c>
      <c r="C55" s="12"/>
      <c r="D55" s="18"/>
      <c r="E55" s="16"/>
      <c r="F55" s="16"/>
      <c r="G55" s="18"/>
      <c r="H55" s="16"/>
      <c r="I55" s="16"/>
      <c r="J55" s="16"/>
      <c r="K55" s="68"/>
    </row>
    <row r="56" spans="1:21" x14ac:dyDescent="0.2">
      <c r="A56" s="13" t="s">
        <v>190</v>
      </c>
      <c r="C56" s="12"/>
      <c r="D56" s="18"/>
      <c r="E56" s="16"/>
      <c r="F56" s="16"/>
      <c r="G56" s="18"/>
      <c r="H56" s="16"/>
      <c r="I56" s="16"/>
      <c r="J56" s="16"/>
      <c r="K56" s="68"/>
    </row>
    <row r="57" spans="1:21" x14ac:dyDescent="0.2">
      <c r="A57" s="6" t="s">
        <v>111</v>
      </c>
      <c r="C57" s="12"/>
      <c r="D57" s="12"/>
      <c r="E57" s="16"/>
      <c r="F57" s="16"/>
      <c r="G57" s="18"/>
      <c r="H57" s="16"/>
      <c r="I57" s="16"/>
      <c r="J57" s="16"/>
      <c r="K57" s="49"/>
    </row>
    <row r="58" spans="1:21" x14ac:dyDescent="0.2">
      <c r="A58" s="7" t="s">
        <v>59</v>
      </c>
      <c r="G58" s="15"/>
    </row>
    <row r="59" spans="1:21" x14ac:dyDescent="0.2">
      <c r="A59" s="7" t="s">
        <v>201</v>
      </c>
      <c r="G59" s="15"/>
    </row>
    <row r="60" spans="1:21" s="69" customFormat="1" x14ac:dyDescent="0.2">
      <c r="A60" s="6" t="s">
        <v>214</v>
      </c>
      <c r="B60" s="9"/>
      <c r="C60" s="9"/>
      <c r="D60" s="9"/>
      <c r="K60" s="81"/>
    </row>
    <row r="61" spans="1:21" x14ac:dyDescent="0.2">
      <c r="G61" s="15"/>
      <c r="J61" s="46"/>
    </row>
  </sheetData>
  <autoFilter ref="A3:WUJ3" xr:uid="{E959C1BF-0EC0-4FA8-BF57-85B817F1B1F5}">
    <sortState xmlns:xlrd2="http://schemas.microsoft.com/office/spreadsheetml/2017/richdata2" ref="A4:WUJ51">
      <sortCondition descending="1" ref="Q3"/>
    </sortState>
  </autoFilter>
  <conditionalFormatting sqref="P4:P52">
    <cfRule type="cellIs" dxfId="0" priority="1" operator="lessThan">
      <formula>0</formula>
    </cfRule>
  </conditionalFormatting>
  <pageMargins left="0.25" right="0.25" top="0.5" bottom="0.5" header="0.3" footer="0.3"/>
  <pageSetup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D50"/>
  <sheetViews>
    <sheetView workbookViewId="0">
      <selection activeCell="D20" sqref="D20"/>
    </sheetView>
  </sheetViews>
  <sheetFormatPr defaultColWidth="8.85546875" defaultRowHeight="15" x14ac:dyDescent="0.25"/>
  <sheetData>
    <row r="1" spans="1:4" x14ac:dyDescent="0.25">
      <c r="A1" t="s">
        <v>123</v>
      </c>
      <c r="B1" t="s">
        <v>0</v>
      </c>
      <c r="C1" t="s">
        <v>124</v>
      </c>
      <c r="D1" t="s">
        <v>125</v>
      </c>
    </row>
    <row r="2" spans="1:4" x14ac:dyDescent="0.25">
      <c r="A2" s="1">
        <v>210001</v>
      </c>
      <c r="B2" s="2" t="s">
        <v>2</v>
      </c>
      <c r="C2">
        <f>VLOOKUP(A2,[7]Sheet2!$A:$J,10,FALSE)</f>
        <v>18.96677973468735</v>
      </c>
      <c r="D2">
        <f>VLOOKUP(A2,[7]Sheet2!$A:$I,9,FALSE)</f>
        <v>17.970282908782881</v>
      </c>
    </row>
    <row r="3" spans="1:4" x14ac:dyDescent="0.25">
      <c r="A3" s="1">
        <v>210002</v>
      </c>
      <c r="B3" s="2" t="s">
        <v>3</v>
      </c>
      <c r="C3">
        <f>VLOOKUP(A3,[7]Sheet2!$A:$J,10,FALSE)</f>
        <v>23.179755966181013</v>
      </c>
      <c r="D3">
        <f>VLOOKUP(A3,[7]Sheet2!$A:$I,9,FALSE)</f>
        <v>24.079025018006444</v>
      </c>
    </row>
    <row r="4" spans="1:4" x14ac:dyDescent="0.25">
      <c r="A4" s="1">
        <v>210003</v>
      </c>
      <c r="B4" s="2" t="s">
        <v>4</v>
      </c>
      <c r="C4">
        <f>VLOOKUP(A4,[7]Sheet2!$A:$J,10,FALSE)</f>
        <v>15.306754810803417</v>
      </c>
      <c r="D4">
        <f>VLOOKUP(A4,[7]Sheet2!$A:$I,9,FALSE)</f>
        <v>14.388784729339887</v>
      </c>
    </row>
    <row r="5" spans="1:4" x14ac:dyDescent="0.25">
      <c r="A5" s="1">
        <v>210004</v>
      </c>
      <c r="B5" s="2" t="s">
        <v>5</v>
      </c>
      <c r="C5">
        <f>VLOOKUP(A5,[7]Sheet2!$A:$J,10,FALSE)</f>
        <v>6.4356847642630184</v>
      </c>
      <c r="D5">
        <f>VLOOKUP(A5,[7]Sheet2!$A:$I,9,FALSE)</f>
        <v>6.5696781120644285</v>
      </c>
    </row>
    <row r="6" spans="1:4" x14ac:dyDescent="0.25">
      <c r="A6" s="1">
        <v>210005</v>
      </c>
      <c r="B6" s="2" t="s">
        <v>6</v>
      </c>
      <c r="C6">
        <f>VLOOKUP(A6,[7]Sheet2!$A:$J,10,FALSE)</f>
        <v>10.648007522040173</v>
      </c>
      <c r="D6">
        <f>VLOOKUP(A6,[7]Sheet2!$A:$I,9,FALSE)</f>
        <v>11.803571519189685</v>
      </c>
    </row>
    <row r="7" spans="1:4" x14ac:dyDescent="0.25">
      <c r="A7" s="1">
        <v>210006</v>
      </c>
      <c r="B7" s="2" t="s">
        <v>7</v>
      </c>
      <c r="C7">
        <f>VLOOKUP(A7,[7]Sheet2!$A:$J,10,FALSE)</f>
        <v>14.078247740968541</v>
      </c>
      <c r="D7">
        <f>VLOOKUP(A7,[7]Sheet2!$A:$I,9,FALSE)</f>
        <v>14.697946768506055</v>
      </c>
    </row>
    <row r="8" spans="1:4" x14ac:dyDescent="0.25">
      <c r="A8" s="1">
        <v>210008</v>
      </c>
      <c r="B8" s="2" t="s">
        <v>8</v>
      </c>
      <c r="C8">
        <f>VLOOKUP(A8,[7]Sheet2!$A:$J,10,FALSE)</f>
        <v>21.015656340025313</v>
      </c>
      <c r="D8">
        <f>VLOOKUP(A8,[7]Sheet2!$A:$I,9,FALSE)</f>
        <v>20.993625889650875</v>
      </c>
    </row>
    <row r="9" spans="1:4" x14ac:dyDescent="0.25">
      <c r="A9" s="1">
        <v>210009</v>
      </c>
      <c r="B9" s="2" t="s">
        <v>9</v>
      </c>
      <c r="C9">
        <f>VLOOKUP(A9,[7]Sheet2!$A:$J,10,FALSE)</f>
        <v>32.381991160488077</v>
      </c>
      <c r="D9">
        <f>VLOOKUP(A9,[7]Sheet2!$A:$I,9,FALSE)</f>
        <v>30.000417772167999</v>
      </c>
    </row>
    <row r="10" spans="1:4" x14ac:dyDescent="0.25">
      <c r="A10" s="1">
        <v>210010</v>
      </c>
      <c r="B10" s="2" t="s">
        <v>10</v>
      </c>
      <c r="C10" t="e">
        <f>VLOOKUP(A10,[7]Sheet2!$A:$J,10,FALSE)</f>
        <v>#DIV/0!</v>
      </c>
      <c r="D10" t="e">
        <f>VLOOKUP(A10,[7]Sheet2!$A:$I,9,FALSE)</f>
        <v>#DIV/0!</v>
      </c>
    </row>
    <row r="11" spans="1:4" x14ac:dyDescent="0.25">
      <c r="A11" s="1">
        <v>210011</v>
      </c>
      <c r="B11" s="2" t="s">
        <v>11</v>
      </c>
      <c r="C11">
        <f>VLOOKUP(A11,[7]Sheet2!$A:$J,10,FALSE)</f>
        <v>17.10430357297783</v>
      </c>
      <c r="D11">
        <f>VLOOKUP(A11,[7]Sheet2!$A:$I,9,FALSE)</f>
        <v>17.001159290675616</v>
      </c>
    </row>
    <row r="12" spans="1:4" x14ac:dyDescent="0.25">
      <c r="A12" s="1">
        <v>210012</v>
      </c>
      <c r="B12" s="2" t="s">
        <v>12</v>
      </c>
      <c r="C12">
        <f>VLOOKUP(A12,[7]Sheet2!$A:$J,10,FALSE)</f>
        <v>28.946436139500737</v>
      </c>
      <c r="D12">
        <f>VLOOKUP(A12,[7]Sheet2!$A:$I,9,FALSE)</f>
        <v>28.968174843180819</v>
      </c>
    </row>
    <row r="13" spans="1:4" x14ac:dyDescent="0.25">
      <c r="A13" s="1">
        <v>210013</v>
      </c>
      <c r="B13" s="2" t="s">
        <v>13</v>
      </c>
      <c r="C13">
        <f>VLOOKUP(A13,[7]Sheet2!$A:$J,10,FALSE)</f>
        <v>26.137533640252322</v>
      </c>
      <c r="D13">
        <f>VLOOKUP(A13,[7]Sheet2!$A:$I,9,FALSE)</f>
        <v>27.585313087376623</v>
      </c>
    </row>
    <row r="14" spans="1:4" x14ac:dyDescent="0.25">
      <c r="A14" s="1">
        <v>210015</v>
      </c>
      <c r="B14" s="2" t="s">
        <v>14</v>
      </c>
      <c r="C14">
        <f>VLOOKUP(A14,[7]Sheet2!$A:$J,10,FALSE)</f>
        <v>30.288834341477649</v>
      </c>
      <c r="D14">
        <f>VLOOKUP(A14,[7]Sheet2!$A:$I,9,FALSE)</f>
        <v>32.84062267882932</v>
      </c>
    </row>
    <row r="15" spans="1:4" x14ac:dyDescent="0.25">
      <c r="A15" s="1">
        <v>210016</v>
      </c>
      <c r="B15" s="2" t="s">
        <v>15</v>
      </c>
      <c r="C15">
        <f>VLOOKUP(A15,[7]Sheet2!$A:$J,10,FALSE)</f>
        <v>7.7872117704039328</v>
      </c>
      <c r="D15">
        <f>VLOOKUP(A15,[7]Sheet2!$A:$I,9,FALSE)</f>
        <v>7.8846518333025672</v>
      </c>
    </row>
    <row r="16" spans="1:4" x14ac:dyDescent="0.25">
      <c r="A16" s="1">
        <v>210017</v>
      </c>
      <c r="B16" s="2" t="s">
        <v>16</v>
      </c>
      <c r="C16">
        <f>VLOOKUP(A16,[7]Sheet2!$A:$J,10,FALSE)</f>
        <v>10.869565217391305</v>
      </c>
      <c r="D16">
        <f>VLOOKUP(A16,[7]Sheet2!$A:$I,9,FALSE)</f>
        <v>11.349104859335037</v>
      </c>
    </row>
    <row r="17" spans="1:4" x14ac:dyDescent="0.25">
      <c r="A17" s="1">
        <v>210018</v>
      </c>
      <c r="B17" s="2" t="s">
        <v>17</v>
      </c>
      <c r="C17">
        <f>VLOOKUP(A17,[7]Sheet2!$A:$J,10,FALSE)</f>
        <v>21.773721831883709</v>
      </c>
      <c r="D17">
        <f>VLOOKUP(A17,[7]Sheet2!$A:$I,9,FALSE)</f>
        <v>20.082012517245495</v>
      </c>
    </row>
    <row r="18" spans="1:4" x14ac:dyDescent="0.25">
      <c r="A18" s="1">
        <v>210019</v>
      </c>
      <c r="B18" s="2" t="s">
        <v>18</v>
      </c>
      <c r="C18">
        <f>VLOOKUP(A18,[7]Sheet2!$A:$J,10,FALSE)</f>
        <v>18.615749725918555</v>
      </c>
      <c r="D18">
        <f>VLOOKUP(A18,[7]Sheet2!$A:$I,9,FALSE)</f>
        <v>18.828584538182781</v>
      </c>
    </row>
    <row r="19" spans="1:4" x14ac:dyDescent="0.25">
      <c r="A19" s="1">
        <v>210022</v>
      </c>
      <c r="B19" s="2" t="s">
        <v>19</v>
      </c>
      <c r="C19">
        <f>VLOOKUP(A19,[7]Sheet2!$A:$J,10,FALSE)</f>
        <v>8.723309458342472</v>
      </c>
      <c r="D19">
        <f>VLOOKUP(A19,[7]Sheet2!$A:$I,9,FALSE)</f>
        <v>7.8451128465786315</v>
      </c>
    </row>
    <row r="20" spans="1:4" x14ac:dyDescent="0.25">
      <c r="A20" s="1">
        <v>210023</v>
      </c>
      <c r="B20" s="2" t="s">
        <v>20</v>
      </c>
      <c r="C20">
        <f>VLOOKUP(A20,[7]Sheet2!$A:$J,10,FALSE)</f>
        <v>10.382816741883316</v>
      </c>
      <c r="D20">
        <f>VLOOKUP(A20,[7]Sheet2!$A:$I,9,FALSE)</f>
        <v>9.5549470758919455</v>
      </c>
    </row>
    <row r="21" spans="1:4" x14ac:dyDescent="0.25">
      <c r="A21" s="1">
        <v>210024</v>
      </c>
      <c r="B21" s="2" t="s">
        <v>21</v>
      </c>
      <c r="C21">
        <f>VLOOKUP(A21,[7]Sheet2!$A:$J,10,FALSE)</f>
        <v>29.815434833366961</v>
      </c>
      <c r="D21">
        <f>VLOOKUP(A21,[7]Sheet2!$A:$I,9,FALSE)</f>
        <v>28.406826287068995</v>
      </c>
    </row>
    <row r="22" spans="1:4" x14ac:dyDescent="0.25">
      <c r="A22" s="1">
        <v>210027</v>
      </c>
      <c r="B22" s="2" t="s">
        <v>22</v>
      </c>
      <c r="C22">
        <f>VLOOKUP(A22,[7]Sheet2!$A:$J,10,FALSE)</f>
        <v>18.161851847824906</v>
      </c>
      <c r="D22">
        <f>VLOOKUP(A22,[7]Sheet2!$A:$I,9,FALSE)</f>
        <v>18.037902427886447</v>
      </c>
    </row>
    <row r="23" spans="1:4" x14ac:dyDescent="0.25">
      <c r="A23" s="1">
        <v>210028</v>
      </c>
      <c r="B23" s="2" t="s">
        <v>23</v>
      </c>
      <c r="C23">
        <f>VLOOKUP(A23,[7]Sheet2!$A:$J,10,FALSE)</f>
        <v>20.352703434777023</v>
      </c>
      <c r="D23">
        <f>VLOOKUP(A23,[7]Sheet2!$A:$I,9,FALSE)</f>
        <v>19.859680302544973</v>
      </c>
    </row>
    <row r="24" spans="1:4" x14ac:dyDescent="0.25">
      <c r="A24" s="1">
        <v>210029</v>
      </c>
      <c r="B24" s="2" t="s">
        <v>24</v>
      </c>
      <c r="C24">
        <f>VLOOKUP(A24,[7]Sheet2!$A:$J,10,FALSE)</f>
        <v>34.015247133526593</v>
      </c>
      <c r="D24">
        <f>VLOOKUP(A24,[7]Sheet2!$A:$I,9,FALSE)</f>
        <v>35.563771832457022</v>
      </c>
    </row>
    <row r="25" spans="1:4" x14ac:dyDescent="0.25">
      <c r="A25" s="1">
        <v>210030</v>
      </c>
      <c r="B25" s="2" t="s">
        <v>25</v>
      </c>
      <c r="C25">
        <f>VLOOKUP(A25,[7]Sheet2!$A:$J,10,FALSE)</f>
        <v>7.6545732688301937</v>
      </c>
      <c r="D25">
        <f>VLOOKUP(A25,[7]Sheet2!$A:$I,9,FALSE)</f>
        <v>6.006243331884459</v>
      </c>
    </row>
    <row r="26" spans="1:4" x14ac:dyDescent="0.25">
      <c r="A26" s="1">
        <v>210032</v>
      </c>
      <c r="B26" s="2" t="s">
        <v>26</v>
      </c>
      <c r="C26">
        <f>VLOOKUP(A26,[7]Sheet2!$A:$J,10,FALSE)</f>
        <v>10.853943868126665</v>
      </c>
      <c r="D26">
        <f>VLOOKUP(A26,[7]Sheet2!$A:$I,9,FALSE)</f>
        <v>10.222965988380635</v>
      </c>
    </row>
    <row r="27" spans="1:4" x14ac:dyDescent="0.25">
      <c r="A27" s="1">
        <v>210033</v>
      </c>
      <c r="B27" s="2" t="s">
        <v>27</v>
      </c>
      <c r="C27">
        <f>VLOOKUP(A27,[7]Sheet2!$A:$J,10,FALSE)</f>
        <v>17.162183926558225</v>
      </c>
      <c r="D27">
        <f>VLOOKUP(A27,[7]Sheet2!$A:$I,9,FALSE)</f>
        <v>19.07553551296505</v>
      </c>
    </row>
    <row r="28" spans="1:4" x14ac:dyDescent="0.25">
      <c r="A28" s="1">
        <v>210034</v>
      </c>
      <c r="B28" s="2" t="s">
        <v>28</v>
      </c>
      <c r="C28">
        <f>VLOOKUP(A28,[7]Sheet2!$A:$J,10,FALSE)</f>
        <v>34.375786157711154</v>
      </c>
      <c r="D28">
        <f>VLOOKUP(A28,[7]Sheet2!$A:$I,9,FALSE)</f>
        <v>33.08628770882887</v>
      </c>
    </row>
    <row r="29" spans="1:4" x14ac:dyDescent="0.25">
      <c r="A29" s="1">
        <v>210035</v>
      </c>
      <c r="B29" s="2" t="s">
        <v>29</v>
      </c>
      <c r="C29">
        <f>VLOOKUP(A29,[7]Sheet2!$A:$J,10,FALSE)</f>
        <v>9.1191294945362937</v>
      </c>
      <c r="D29">
        <f>VLOOKUP(A29,[7]Sheet2!$A:$I,9,FALSE)</f>
        <v>8.1036978307166105</v>
      </c>
    </row>
    <row r="30" spans="1:4" x14ac:dyDescent="0.25">
      <c r="A30" s="1">
        <v>210037</v>
      </c>
      <c r="B30" s="2" t="s">
        <v>30</v>
      </c>
      <c r="C30">
        <f>VLOOKUP(A30,[7]Sheet2!$A:$J,10,FALSE)</f>
        <v>12.227772227772228</v>
      </c>
      <c r="D30">
        <f>VLOOKUP(A30,[7]Sheet2!$A:$I,9,FALSE)</f>
        <v>10.256410256410257</v>
      </c>
    </row>
    <row r="31" spans="1:4" x14ac:dyDescent="0.25">
      <c r="A31" s="1">
        <v>210038</v>
      </c>
      <c r="B31" s="2" t="s">
        <v>31</v>
      </c>
      <c r="C31">
        <f>VLOOKUP(A31,[7]Sheet2!$A:$J,10,FALSE)</f>
        <v>29.452026624001231</v>
      </c>
      <c r="D31">
        <f>VLOOKUP(A31,[7]Sheet2!$A:$I,9,FALSE)</f>
        <v>28.874106396961359</v>
      </c>
    </row>
    <row r="32" spans="1:4" x14ac:dyDescent="0.25">
      <c r="A32" s="1">
        <v>210039</v>
      </c>
      <c r="B32" s="2" t="s">
        <v>32</v>
      </c>
      <c r="C32">
        <f>VLOOKUP(A32,[7]Sheet2!$A:$J,10,FALSE)</f>
        <v>8.469349317194931</v>
      </c>
      <c r="D32">
        <f>VLOOKUP(A32,[7]Sheet2!$A:$I,9,FALSE)</f>
        <v>8.2727246385210513</v>
      </c>
    </row>
    <row r="33" spans="1:4" x14ac:dyDescent="0.25">
      <c r="A33" s="1">
        <v>210040</v>
      </c>
      <c r="B33" s="2" t="s">
        <v>33</v>
      </c>
      <c r="C33">
        <f>VLOOKUP(A33,[7]Sheet2!$A:$J,10,FALSE)</f>
        <v>19.370590958334585</v>
      </c>
      <c r="D33">
        <f>VLOOKUP(A33,[7]Sheet2!$A:$I,9,FALSE)</f>
        <v>22.007595270210935</v>
      </c>
    </row>
    <row r="34" spans="1:4" x14ac:dyDescent="0.25">
      <c r="A34" s="1">
        <v>210043</v>
      </c>
      <c r="B34" s="2" t="s">
        <v>34</v>
      </c>
      <c r="C34">
        <f>VLOOKUP(A34,[7]Sheet2!$A:$J,10,FALSE)</f>
        <v>12.035189618635016</v>
      </c>
      <c r="D34">
        <f>VLOOKUP(A34,[7]Sheet2!$A:$I,9,FALSE)</f>
        <v>11.853711939787146</v>
      </c>
    </row>
    <row r="35" spans="1:4" x14ac:dyDescent="0.25">
      <c r="A35" s="1">
        <v>210044</v>
      </c>
      <c r="B35" s="2" t="s">
        <v>35</v>
      </c>
      <c r="C35">
        <f>VLOOKUP(A35,[7]Sheet2!$A:$J,10,FALSE)</f>
        <v>10.917358873062915</v>
      </c>
      <c r="D35">
        <f>VLOOKUP(A35,[7]Sheet2!$A:$I,9,FALSE)</f>
        <v>11.232794326264177</v>
      </c>
    </row>
    <row r="36" spans="1:4" x14ac:dyDescent="0.25">
      <c r="A36" s="1">
        <v>210045</v>
      </c>
      <c r="B36" s="2" t="s">
        <v>36</v>
      </c>
      <c r="C36">
        <f>VLOOKUP(A36,[7]Sheet2!$A:$J,10,FALSE)</f>
        <v>12.69648724648691</v>
      </c>
      <c r="D36">
        <f>VLOOKUP(A36,[7]Sheet2!$A:$I,9,FALSE)</f>
        <v>13.562941864867112</v>
      </c>
    </row>
    <row r="37" spans="1:4" x14ac:dyDescent="0.25">
      <c r="A37" s="1">
        <v>210048</v>
      </c>
      <c r="B37" s="2" t="s">
        <v>37</v>
      </c>
      <c r="C37">
        <f>VLOOKUP(A37,[7]Sheet2!$A:$J,10,FALSE)</f>
        <v>8.2344499140545029</v>
      </c>
      <c r="D37">
        <f>VLOOKUP(A37,[7]Sheet2!$A:$I,9,FALSE)</f>
        <v>8.6972766425911061</v>
      </c>
    </row>
    <row r="38" spans="1:4" x14ac:dyDescent="0.25">
      <c r="A38" s="1">
        <v>210049</v>
      </c>
      <c r="B38" s="2" t="s">
        <v>38</v>
      </c>
      <c r="C38">
        <f>VLOOKUP(A38,[7]Sheet2!$A:$J,10,FALSE)</f>
        <v>13.159762676405023</v>
      </c>
      <c r="D38">
        <f>VLOOKUP(A38,[7]Sheet2!$A:$I,9,FALSE)</f>
        <v>13.302201322281926</v>
      </c>
    </row>
    <row r="39" spans="1:4" x14ac:dyDescent="0.25">
      <c r="A39" s="1">
        <v>210051</v>
      </c>
      <c r="B39" s="2" t="s">
        <v>39</v>
      </c>
      <c r="C39">
        <f>VLOOKUP(A39,[7]Sheet2!$A:$J,10,FALSE)</f>
        <v>13.020872299570788</v>
      </c>
      <c r="D39">
        <f>VLOOKUP(A39,[7]Sheet2!$A:$I,9,FALSE)</f>
        <v>12.660860186207415</v>
      </c>
    </row>
    <row r="40" spans="1:4" x14ac:dyDescent="0.25">
      <c r="A40" s="1">
        <v>210055</v>
      </c>
      <c r="B40" s="2" t="s">
        <v>40</v>
      </c>
      <c r="C40" t="e">
        <f>VLOOKUP(A40,[7]Sheet2!$A:$J,10,FALSE)</f>
        <v>#DIV/0!</v>
      </c>
      <c r="D40" t="e">
        <f>VLOOKUP(A40,[7]Sheet2!$A:$I,9,FALSE)</f>
        <v>#DIV/0!</v>
      </c>
    </row>
    <row r="41" spans="1:4" x14ac:dyDescent="0.25">
      <c r="A41" s="1">
        <v>210056</v>
      </c>
      <c r="B41" s="2" t="s">
        <v>41</v>
      </c>
      <c r="C41">
        <f>VLOOKUP(A41,[7]Sheet2!$A:$J,10,FALSE)</f>
        <v>30.418579319332476</v>
      </c>
      <c r="D41">
        <f>VLOOKUP(A41,[7]Sheet2!$A:$I,9,FALSE)</f>
        <v>30.168931342212019</v>
      </c>
    </row>
    <row r="42" spans="1:4" x14ac:dyDescent="0.25">
      <c r="A42" s="1">
        <v>210057</v>
      </c>
      <c r="B42" s="2" t="s">
        <v>42</v>
      </c>
      <c r="C42">
        <f>VLOOKUP(A42,[7]Sheet2!$A:$J,10,FALSE)</f>
        <v>6.8205658799388518</v>
      </c>
      <c r="D42">
        <f>VLOOKUP(A42,[7]Sheet2!$A:$I,9,FALSE)</f>
        <v>6.4102595843798893</v>
      </c>
    </row>
    <row r="43" spans="1:4" x14ac:dyDescent="0.25">
      <c r="A43" s="1">
        <v>210058</v>
      </c>
      <c r="B43" s="2" t="s">
        <v>43</v>
      </c>
      <c r="C43" t="e">
        <f>VLOOKUP(A43,[7]Sheet2!$A:$J,10,FALSE)</f>
        <v>#DIV/0!</v>
      </c>
      <c r="D43" t="e">
        <f>VLOOKUP(A43,[7]Sheet2!$A:$I,9,FALSE)</f>
        <v>#DIV/0!</v>
      </c>
    </row>
    <row r="44" spans="1:4" x14ac:dyDescent="0.25">
      <c r="A44" s="1">
        <v>210060</v>
      </c>
      <c r="B44" s="2" t="s">
        <v>44</v>
      </c>
      <c r="C44">
        <f>VLOOKUP(A44,[7]Sheet2!$A:$J,10,FALSE)</f>
        <v>9.1216525124247045</v>
      </c>
      <c r="D44">
        <f>VLOOKUP(A44,[7]Sheet2!$A:$I,9,FALSE)</f>
        <v>8.872635043152334</v>
      </c>
    </row>
    <row r="45" spans="1:4" x14ac:dyDescent="0.25">
      <c r="A45" s="1">
        <v>210061</v>
      </c>
      <c r="B45" s="2" t="s">
        <v>45</v>
      </c>
      <c r="C45">
        <f>VLOOKUP(A45,[7]Sheet2!$A:$J,10,FALSE)</f>
        <v>13.780355142791933</v>
      </c>
      <c r="D45">
        <f>VLOOKUP(A45,[7]Sheet2!$A:$I,9,FALSE)</f>
        <v>11.703422668535717</v>
      </c>
    </row>
    <row r="46" spans="1:4" x14ac:dyDescent="0.25">
      <c r="A46" s="1">
        <v>210062</v>
      </c>
      <c r="B46" s="2" t="s">
        <v>46</v>
      </c>
      <c r="C46">
        <f>VLOOKUP(A46,[7]Sheet2!$A:$J,10,FALSE)</f>
        <v>16.120971448754094</v>
      </c>
      <c r="D46">
        <f>VLOOKUP(A46,[7]Sheet2!$A:$I,9,FALSE)</f>
        <v>16.488735326242608</v>
      </c>
    </row>
    <row r="47" spans="1:4" x14ac:dyDescent="0.25">
      <c r="A47" s="1">
        <v>210063</v>
      </c>
      <c r="B47" s="2" t="s">
        <v>47</v>
      </c>
      <c r="C47">
        <f>VLOOKUP(A47,[7]Sheet2!$A:$J,10,FALSE)</f>
        <v>13.317680634080176</v>
      </c>
      <c r="D47">
        <f>VLOOKUP(A47,[7]Sheet2!$A:$I,9,FALSE)</f>
        <v>12.717226000062062</v>
      </c>
    </row>
    <row r="48" spans="1:4" x14ac:dyDescent="0.25">
      <c r="A48" s="1">
        <v>210064</v>
      </c>
      <c r="B48" s="2" t="s">
        <v>48</v>
      </c>
      <c r="C48">
        <f>VLOOKUP(A48,[7]Sheet2!$A:$J,10,FALSE)</f>
        <v>14.391770672846812</v>
      </c>
      <c r="D48">
        <f>VLOOKUP(A48,[7]Sheet2!$A:$I,9,FALSE)</f>
        <v>15.144216644503524</v>
      </c>
    </row>
    <row r="49" spans="1:4" x14ac:dyDescent="0.25">
      <c r="A49" s="1">
        <v>210065</v>
      </c>
      <c r="B49" s="2" t="s">
        <v>49</v>
      </c>
      <c r="C49">
        <f>VLOOKUP(A49,[7]Sheet2!$A:$J,10,FALSE)</f>
        <v>6.0725825275728704</v>
      </c>
      <c r="D49">
        <f>VLOOKUP(A49,[7]Sheet2!$A:$I,9,FALSE)</f>
        <v>6.4021169660085153</v>
      </c>
    </row>
    <row r="50" spans="1:4" x14ac:dyDescent="0.25">
      <c r="A50" t="s">
        <v>66</v>
      </c>
      <c r="B50" s="3" t="s">
        <v>66</v>
      </c>
      <c r="C50">
        <f>VLOOKUP(A50,[7]Sheet2!$A:$J,10,FALSE)</f>
        <v>15.046267570155051</v>
      </c>
      <c r="D50">
        <f>VLOOKUP(A50,[7]Sheet2!$A:$I,9,FALSE)</f>
        <v>14.94106232725415</v>
      </c>
    </row>
  </sheetData>
  <autoFilter ref="A1:D1" xr:uid="{00000000-0009-0000-0000-000004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workbookViewId="0">
      <selection activeCell="C10" sqref="C10"/>
    </sheetView>
  </sheetViews>
  <sheetFormatPr defaultColWidth="8.85546875" defaultRowHeight="15" x14ac:dyDescent="0.25"/>
  <cols>
    <col min="1" max="1" width="30.42578125" customWidth="1"/>
    <col min="3" max="3" width="47.28515625" customWidth="1"/>
    <col min="4" max="4" width="43.42578125" customWidth="1"/>
  </cols>
  <sheetData>
    <row r="1" spans="1:4" x14ac:dyDescent="0.25">
      <c r="A1" s="33" t="s">
        <v>115</v>
      </c>
      <c r="B1" s="33" t="s">
        <v>114</v>
      </c>
      <c r="C1" s="33" t="s">
        <v>117</v>
      </c>
      <c r="D1" s="33" t="s">
        <v>118</v>
      </c>
    </row>
    <row r="2" spans="1:4" x14ac:dyDescent="0.25">
      <c r="A2" s="30" t="s">
        <v>112</v>
      </c>
      <c r="B2" s="32">
        <v>43564</v>
      </c>
      <c r="C2" s="30"/>
      <c r="D2" s="30"/>
    </row>
    <row r="3" spans="1:4" x14ac:dyDescent="0.25">
      <c r="A3" s="30" t="s">
        <v>113</v>
      </c>
      <c r="B3" s="32">
        <v>43636</v>
      </c>
      <c r="C3" s="30" t="s">
        <v>116</v>
      </c>
      <c r="D3" s="31"/>
    </row>
    <row r="4" spans="1:4" ht="39" x14ac:dyDescent="0.25">
      <c r="A4" s="139" t="s">
        <v>113</v>
      </c>
      <c r="B4" s="140">
        <v>43675</v>
      </c>
      <c r="C4" s="34" t="s">
        <v>120</v>
      </c>
      <c r="D4" s="34" t="s">
        <v>119</v>
      </c>
    </row>
    <row r="5" spans="1:4" ht="39" x14ac:dyDescent="0.25">
      <c r="A5" s="139"/>
      <c r="B5" s="140"/>
      <c r="C5" s="34" t="s">
        <v>122</v>
      </c>
      <c r="D5" s="34" t="s">
        <v>121</v>
      </c>
    </row>
  </sheetData>
  <mergeCells count="2">
    <mergeCell ref="A4:A5"/>
    <mergeCell ref="B4:B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26E6D0-7893-49F2-A418-2886CA318088}"/>
</file>

<file path=customXml/itemProps2.xml><?xml version="1.0" encoding="utf-8"?>
<ds:datastoreItem xmlns:ds="http://schemas.openxmlformats.org/officeDocument/2006/customXml" ds:itemID="{0065C490-BED2-4536-A040-9130B143893E}">
  <ds:schemaRefs>
    <ds:schemaRef ds:uri="http://schemas.openxmlformats.org/package/2006/metadata/core-properties"/>
    <ds:schemaRef ds:uri="d1b2894f-de82-4df1-a27e-6a7ee325bdc9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EEB0A5-713D-4655-B72D-8A2A127E37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Savings</vt:lpstr>
      <vt:lpstr>Hospital PAU Savings</vt:lpstr>
      <vt:lpstr>PAU Performance</vt:lpstr>
      <vt:lpstr>Statewide PAU Revenue</vt:lpstr>
      <vt:lpstr>Hospital PAU Savings (NEW) $0</vt:lpstr>
      <vt:lpstr>Sheet1</vt:lpstr>
      <vt:lpstr>change log</vt:lpstr>
      <vt:lpstr>'Hospital PAU Savings'!Print_Area</vt:lpstr>
      <vt:lpstr>'Hospital PAU Savings (NEW) $0'!Print_Area</vt:lpstr>
      <vt:lpstr>'Hospital PAU Savings'!Print_Titles</vt:lpstr>
      <vt:lpstr>'Hospital PAU Savings (NEW) $0'!Print_Titles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Prudence Akindo;Laura Mandel</dc:creator>
  <cp:lastModifiedBy>Prudence Akindo</cp:lastModifiedBy>
  <cp:lastPrinted>2019-04-30T18:56:27Z</cp:lastPrinted>
  <dcterms:created xsi:type="dcterms:W3CDTF">2017-08-22T16:40:20Z</dcterms:created>
  <dcterms:modified xsi:type="dcterms:W3CDTF">2025-05-01T14:21:50Z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