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hurmann\Documents\Pop Health\NSP II\"/>
    </mc:Choice>
  </mc:AlternateContent>
  <xr:revisionPtr revIDLastSave="0" documentId="8_{65A67AEE-652B-4CA9-810D-05806CC206EA}" xr6:coauthVersionLast="47" xr6:coauthVersionMax="47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FY20 NSPI Funding" sheetId="4" state="hidden" r:id="rId1"/>
    <sheet name="FY26 NSPII Fund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5" l="1"/>
  <c r="I34" i="5" s="1"/>
  <c r="G34" i="5"/>
  <c r="F34" i="5"/>
  <c r="F35" i="5" l="1"/>
  <c r="G35" i="5" s="1"/>
  <c r="E53" i="5"/>
  <c r="D53" i="5"/>
  <c r="F52" i="5"/>
  <c r="H52" i="5" s="1"/>
  <c r="I52" i="5" s="1"/>
  <c r="F6" i="5"/>
  <c r="G6" i="5" s="1"/>
  <c r="F10" i="5"/>
  <c r="H10" i="5" s="1"/>
  <c r="I10" i="5" s="1"/>
  <c r="F46" i="5"/>
  <c r="H46" i="5" s="1"/>
  <c r="I46" i="5" s="1"/>
  <c r="F48" i="5"/>
  <c r="H48" i="5" s="1"/>
  <c r="I48" i="5" s="1"/>
  <c r="F51" i="5"/>
  <c r="G51" i="5" s="1"/>
  <c r="F50" i="5"/>
  <c r="H50" i="5" s="1"/>
  <c r="I50" i="5" s="1"/>
  <c r="F49" i="5"/>
  <c r="H49" i="5" s="1"/>
  <c r="I49" i="5" s="1"/>
  <c r="F39" i="5"/>
  <c r="H39" i="5" s="1"/>
  <c r="I39" i="5" s="1"/>
  <c r="F40" i="5"/>
  <c r="G40" i="5" s="1"/>
  <c r="F45" i="5"/>
  <c r="H45" i="5" s="1"/>
  <c r="I45" i="5" s="1"/>
  <c r="F44" i="5"/>
  <c r="H44" i="5" s="1"/>
  <c r="I44" i="5" s="1"/>
  <c r="F43" i="5"/>
  <c r="H43" i="5" s="1"/>
  <c r="I43" i="5" s="1"/>
  <c r="F42" i="5"/>
  <c r="H42" i="5" s="1"/>
  <c r="I42" i="5" s="1"/>
  <c r="F41" i="5"/>
  <c r="H41" i="5" s="1"/>
  <c r="I41" i="5" s="1"/>
  <c r="F38" i="5"/>
  <c r="H38" i="5" s="1"/>
  <c r="I38" i="5" s="1"/>
  <c r="F47" i="5"/>
  <c r="H47" i="5" s="1"/>
  <c r="I47" i="5" s="1"/>
  <c r="F20" i="5"/>
  <c r="H20" i="5" s="1"/>
  <c r="I20" i="5" s="1"/>
  <c r="F25" i="5"/>
  <c r="H25" i="5" s="1"/>
  <c r="I25" i="5" s="1"/>
  <c r="F4" i="5"/>
  <c r="H4" i="5" s="1"/>
  <c r="I4" i="5" s="1"/>
  <c r="F37" i="5"/>
  <c r="G37" i="5" s="1"/>
  <c r="F36" i="5"/>
  <c r="H36" i="5" s="1"/>
  <c r="I36" i="5" s="1"/>
  <c r="F24" i="5"/>
  <c r="H24" i="5" s="1"/>
  <c r="I24" i="5" s="1"/>
  <c r="F33" i="5"/>
  <c r="H33" i="5" s="1"/>
  <c r="I33" i="5" s="1"/>
  <c r="F32" i="5"/>
  <c r="H32" i="5" s="1"/>
  <c r="I32" i="5" s="1"/>
  <c r="F31" i="5"/>
  <c r="H31" i="5" s="1"/>
  <c r="I31" i="5" s="1"/>
  <c r="F30" i="5"/>
  <c r="G30" i="5" s="1"/>
  <c r="F29" i="5"/>
  <c r="H29" i="5" s="1"/>
  <c r="I29" i="5" s="1"/>
  <c r="F28" i="5"/>
  <c r="H28" i="5" s="1"/>
  <c r="I28" i="5" s="1"/>
  <c r="F27" i="5"/>
  <c r="H27" i="5" s="1"/>
  <c r="I27" i="5" s="1"/>
  <c r="F26" i="5"/>
  <c r="H26" i="5" s="1"/>
  <c r="I26" i="5" s="1"/>
  <c r="F23" i="5"/>
  <c r="H23" i="5" s="1"/>
  <c r="I23" i="5" s="1"/>
  <c r="F18" i="5"/>
  <c r="H18" i="5" s="1"/>
  <c r="I18" i="5" s="1"/>
  <c r="F17" i="5"/>
  <c r="H17" i="5" s="1"/>
  <c r="I17" i="5" s="1"/>
  <c r="F19" i="5"/>
  <c r="H19" i="5" s="1"/>
  <c r="I19" i="5" s="1"/>
  <c r="F15" i="5"/>
  <c r="H15" i="5" s="1"/>
  <c r="I15" i="5" s="1"/>
  <c r="F16" i="5"/>
  <c r="H16" i="5" s="1"/>
  <c r="I16" i="5" s="1"/>
  <c r="F13" i="5"/>
  <c r="H13" i="5" s="1"/>
  <c r="I13" i="5" s="1"/>
  <c r="F14" i="5"/>
  <c r="H14" i="5" s="1"/>
  <c r="I14" i="5" s="1"/>
  <c r="F12" i="5"/>
  <c r="H12" i="5" s="1"/>
  <c r="I12" i="5" s="1"/>
  <c r="F5" i="5"/>
  <c r="F11" i="5"/>
  <c r="H11" i="5" s="1"/>
  <c r="I11" i="5" s="1"/>
  <c r="F21" i="5"/>
  <c r="H21" i="5" s="1"/>
  <c r="I21" i="5" s="1"/>
  <c r="F9" i="5"/>
  <c r="H9" i="5" s="1"/>
  <c r="I9" i="5" s="1"/>
  <c r="F22" i="5"/>
  <c r="H22" i="5" s="1"/>
  <c r="I22" i="5" s="1"/>
  <c r="F8" i="5"/>
  <c r="H8" i="5" s="1"/>
  <c r="I8" i="5" s="1"/>
  <c r="F7" i="5"/>
  <c r="H7" i="5" s="1"/>
  <c r="I7" i="5" s="1"/>
  <c r="H35" i="5" l="1"/>
  <c r="I35" i="5" s="1"/>
  <c r="H5" i="5"/>
  <c r="I5" i="5" s="1"/>
  <c r="F53" i="5"/>
  <c r="G53" i="5" s="1"/>
  <c r="H40" i="5"/>
  <c r="I40" i="5" s="1"/>
  <c r="G10" i="5"/>
  <c r="G22" i="5"/>
  <c r="G5" i="5"/>
  <c r="G16" i="5"/>
  <c r="G18" i="5"/>
  <c r="G27" i="5"/>
  <c r="G31" i="5"/>
  <c r="G4" i="5"/>
  <c r="G47" i="5"/>
  <c r="G43" i="5"/>
  <c r="G50" i="5"/>
  <c r="H6" i="5"/>
  <c r="I6" i="5" s="1"/>
  <c r="G9" i="5"/>
  <c r="G12" i="5"/>
  <c r="G15" i="5"/>
  <c r="G23" i="5"/>
  <c r="G28" i="5"/>
  <c r="G32" i="5"/>
  <c r="G24" i="5"/>
  <c r="G38" i="5"/>
  <c r="G44" i="5"/>
  <c r="H51" i="5"/>
  <c r="I51" i="5" s="1"/>
  <c r="G8" i="5"/>
  <c r="G11" i="5"/>
  <c r="G13" i="5"/>
  <c r="G17" i="5"/>
  <c r="G26" i="5"/>
  <c r="G20" i="5"/>
  <c r="G42" i="5"/>
  <c r="G49" i="5"/>
  <c r="G46" i="5"/>
  <c r="G7" i="5"/>
  <c r="G21" i="5"/>
  <c r="G14" i="5"/>
  <c r="G19" i="5"/>
  <c r="G29" i="5"/>
  <c r="H30" i="5"/>
  <c r="I30" i="5" s="1"/>
  <c r="G33" i="5"/>
  <c r="G36" i="5"/>
  <c r="H37" i="5"/>
  <c r="I37" i="5" s="1"/>
  <c r="G25" i="5"/>
  <c r="G41" i="5"/>
  <c r="G45" i="5"/>
  <c r="G39" i="5"/>
  <c r="G48" i="5"/>
  <c r="G52" i="5"/>
  <c r="D48" i="4"/>
  <c r="E48" i="4" s="1"/>
  <c r="H53" i="5" l="1"/>
  <c r="I53" i="5" s="1"/>
  <c r="C58" i="4"/>
  <c r="D58" i="4" s="1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12" i="4"/>
  <c r="E12" i="4" s="1"/>
  <c r="B58" i="4" l="1"/>
</calcChain>
</file>

<file path=xl/sharedStrings.xml><?xml version="1.0" encoding="utf-8"?>
<sst xmlns="http://schemas.openxmlformats.org/spreadsheetml/2006/main" count="135" uniqueCount="102">
  <si>
    <t>Meritus Medical Center</t>
  </si>
  <si>
    <t xml:space="preserve">University of Maryland Medical Center                 </t>
  </si>
  <si>
    <t xml:space="preserve">Holy Cross Hospital                  </t>
  </si>
  <si>
    <t xml:space="preserve">Frederick Memorial Hospital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</si>
  <si>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</si>
  <si>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</si>
  <si>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</si>
  <si>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</si>
  <si>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</si>
  <si>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</si>
  <si>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MedStar Franklin Square Hospital             </t>
  </si>
  <si>
    <t xml:space="preserve">Washington Adventist Hospital  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</si>
  <si>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</si>
  <si>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</si>
  <si>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</si>
  <si>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</si>
  <si>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</si>
  <si>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MedStar Union Memorial Hospital               </t>
  </si>
  <si>
    <t xml:space="preserve">Western Maryland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</si>
  <si>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</si>
  <si>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</si>
  <si>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</si>
  <si>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Union Hospital of Cecil County               </t>
  </si>
  <si>
    <t xml:space="preserve">Carroll County General Hospital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</si>
  <si>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</si>
  <si>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</si>
  <si>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</si>
  <si>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Calvert Memorial Hospital             </t>
  </si>
  <si>
    <t xml:space="preserve">Northwest Hospital Center                    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</si>
  <si>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</si>
  <si>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</si>
  <si>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</si>
  <si>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</si>
  <si>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</si>
  <si>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</si>
  <si>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Saint Josephs Medical Center       </t>
  </si>
  <si>
    <t xml:space="preserve">UM Rehab &amp; Ortho Institute                       </t>
  </si>
  <si>
    <t xml:space="preserve">MedStar Good Samaritan Hospital               </t>
  </si>
  <si>
    <t>Adventist Rehab Hosp of MD</t>
  </si>
  <si>
    <t>Sheppard Pratt</t>
  </si>
  <si>
    <t>Levindale</t>
  </si>
  <si>
    <t>Mt. Washington</t>
  </si>
  <si>
    <t xml:space="preserve">Shady Grove                  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</si>
  <si>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</si>
  <si>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</si>
  <si>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</si>
  <si>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</si>
  <si>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</si>
  <si>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</si>
  <si>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MedStar Southern MD</t>
  </si>
  <si>
    <t>UM-Harford</t>
  </si>
  <si>
    <t>UMMC Midtown</t>
  </si>
  <si>
    <t>UM-BWMC</t>
  </si>
  <si>
    <t>UM-Queen Anne's ED</t>
  </si>
  <si>
    <t xml:space="preserve">Total </t>
  </si>
  <si>
    <t>Approved</t>
  </si>
  <si>
    <t>Gross FY2019</t>
  </si>
  <si>
    <t xml:space="preserve">Fort Washington Medical Center               </t>
  </si>
  <si>
    <t xml:space="preserve">UM Laurel Regional Hospital              </t>
  </si>
  <si>
    <t xml:space="preserve">UM Prince George's Hospital Center               </t>
  </si>
  <si>
    <t>Adventist HealthCare Behavioral Health</t>
  </si>
  <si>
    <t>Gross FY2020</t>
  </si>
  <si>
    <t>FY2020 Funding</t>
  </si>
  <si>
    <t>UM Bowie</t>
  </si>
  <si>
    <t>NSPI Funding FY2020</t>
  </si>
  <si>
    <t>Monthly</t>
  </si>
  <si>
    <t>Payment</t>
  </si>
  <si>
    <t>*Data: 2018 Financial Disclosure Report</t>
  </si>
  <si>
    <t xml:space="preserve">Adventist HealthCare White Oak Medical Center          </t>
  </si>
  <si>
    <t xml:space="preserve">LifeBridge Sinai Hospital                   </t>
  </si>
  <si>
    <t xml:space="preserve">LifeBridge Northwest Hospital Center                    </t>
  </si>
  <si>
    <t>LifeBridge Levindale Hospital</t>
  </si>
  <si>
    <t xml:space="preserve">Calvert Health Medical Center        </t>
  </si>
  <si>
    <t xml:space="preserve">Frederick Health Hospital </t>
  </si>
  <si>
    <t>UMMC Midtown Medical Center</t>
  </si>
  <si>
    <t>UM-Baltimore Washington Medical Center</t>
  </si>
  <si>
    <t xml:space="preserve">UM Saint Joseph Medical Center       </t>
  </si>
  <si>
    <t xml:space="preserve">UM Upper Chesapeake Medical Center  </t>
  </si>
  <si>
    <t>UM-Harford Memorial Hospital</t>
  </si>
  <si>
    <t xml:space="preserve">UM Laurel Medical Center         </t>
  </si>
  <si>
    <t xml:space="preserve">UM Prince George's Medical Center         </t>
  </si>
  <si>
    <t xml:space="preserve">Christiana Care, Union Hospital               </t>
  </si>
  <si>
    <t xml:space="preserve">UPMC Western Maryland  Hospital   </t>
  </si>
  <si>
    <t xml:space="preserve">LifeBridge Carroll  Hospital              </t>
  </si>
  <si>
    <t xml:space="preserve">Holy Cross  Germantown Hospital          </t>
  </si>
  <si>
    <t xml:space="preserve">Johns Hopkins Howard County General Hospital                </t>
  </si>
  <si>
    <t xml:space="preserve">Johns Hopkins Suburban Hospital                    </t>
  </si>
  <si>
    <t>MedStar Southern Maryland</t>
  </si>
  <si>
    <t xml:space="preserve">Adventist HealthCare  Shady Grove Medical       </t>
  </si>
  <si>
    <t xml:space="preserve">Adventist HealthCare Ft Washington Medical            </t>
  </si>
  <si>
    <t xml:space="preserve">LifeBridge Grace Medical Center          </t>
  </si>
  <si>
    <t>Table 1 : NURSE SUPPORT II HOSPITAL MONTHLY PAYMENTS *</t>
  </si>
  <si>
    <t xml:space="preserve">UM Shore Regional Health at Chestertown              </t>
  </si>
  <si>
    <t xml:space="preserve">UM Shore Regional Health  at Dorchester        </t>
  </si>
  <si>
    <t xml:space="preserve">UM Shore Regional Health  at Easton            </t>
  </si>
  <si>
    <t xml:space="preserve">Tidalhealth Peninsula Regional Hospital           </t>
  </si>
  <si>
    <t xml:space="preserve">Tidalhealth McCready Memorial          </t>
  </si>
  <si>
    <t>Long HospID</t>
  </si>
  <si>
    <t>Short HospID</t>
  </si>
  <si>
    <t>Gross FY2025</t>
  </si>
  <si>
    <t>State Fiscal Year 2026- : July 2025 - June 2026</t>
  </si>
  <si>
    <t xml:space="preserve">*Data: FY 2024 Annual Cost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</si>
</sst>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.00"/>
    <numFmt numFmtId="166" formatCode="&quot;$&quot;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1" fontId="0" fillId="0" borderId="10" xfId="0" applyNumberFormat="1" applyBorder="1"/>
    <xf numFmtId="164" fontId="0" fillId="0" borderId="0" xfId="0" applyNumberFormat="1"/>
    <xf numFmtId="164" fontId="37" fillId="0" borderId="10" xfId="0" applyNumberFormat="1" applyFont="1" applyBorder="1"/>
    <xf numFmtId="0" fontId="0" fillId="0" borderId="10" xfId="0" applyBorder="1"/>
    <xf numFmtId="0" fontId="37" fillId="0" borderId="10" xfId="0" applyFont="1" applyBorder="1"/>
    <xf numFmtId="165" fontId="37" fillId="0" borderId="10" xfId="0" applyNumberFormat="1" applyFont="1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7" fontId="38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6" fontId="0" fillId="0" borderId="10" xfId="146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33" borderId="10" xfId="146" applyNumberFormat="1" applyFont="1" applyFill="1" applyBorder="1" applyAlignment="1">
      <alignment horizontal="center"/>
    </xf>
    <xf numFmtId="0" fontId="39" fillId="0" borderId="10" xfId="0" applyFont="1" applyBorder="1"/>
    <xf numFmtId="164" fontId="0" fillId="0" borderId="11" xfId="0" applyNumberFormat="1" applyBorder="1"/>
    <xf numFmtId="0" fontId="39" fillId="0" borderId="10" xfId="0" applyFont="1" applyBorder="1" applyAlignment="1">
      <alignment horizontal="center"/>
    </xf>
    <xf numFmtId="164" fontId="39" fillId="0" borderId="10" xfId="0" applyNumberFormat="1" applyFont="1" applyBorder="1" applyAlignment="1">
      <alignment horizontal="center"/>
    </xf>
    <xf numFmtId="7" fontId="39" fillId="0" borderId="10" xfId="146" applyNumberFormat="1" applyFont="1" applyBorder="1" applyAlignment="1">
      <alignment horizontal="center"/>
    </xf>
    <xf numFmtId="11" fontId="40" fillId="0" borderId="10" xfId="0" applyNumberFormat="1" applyFont="1" applyBorder="1" applyAlignment="1">
      <alignment horizontal="center"/>
    </xf>
    <xf numFmtId="164" fontId="40" fillId="0" borderId="10" xfId="0" applyNumberFormat="1" applyFont="1" applyBorder="1" applyAlignment="1">
      <alignment horizontal="center"/>
    </xf>
    <xf numFmtId="7" fontId="40" fillId="0" borderId="10" xfId="146" applyNumberFormat="1" applyFont="1" applyBorder="1" applyAlignment="1">
      <alignment horizontal="center"/>
    </xf>
    <xf numFmtId="11" fontId="39" fillId="0" borderId="10" xfId="0" applyNumberFormat="1" applyFont="1" applyBorder="1"/>
    <xf numFmtId="0" fontId="41" fillId="0" borderId="0" xfId="0" applyFont="1"/>
    <xf numFmtId="166" fontId="0" fillId="34" borderId="10" xfId="146" applyNumberFormat="1" applyFont="1" applyFill="1" applyBorder="1" applyAlignment="1">
      <alignment horizontal="center"/>
    </xf>
    <xf numFmtId="166" fontId="0" fillId="0" borderId="10" xfId="0" applyNumberFormat="1" applyBorder="1"/>
    <xf numFmtId="11" fontId="41" fillId="34" borderId="10" xfId="0" applyNumberFormat="1" applyFont="1" applyFill="1" applyBorder="1"/>
    <xf numFmtId="0" fontId="41" fillId="34" borderId="10" xfId="0" applyFont="1" applyFill="1" applyBorder="1"/>
    <xf numFmtId="0" fontId="16" fillId="0" borderId="10" xfId="0" applyFont="1" applyBorder="1"/>
    <xf numFmtId="0" fontId="0" fillId="34" borderId="10" xfId="0" applyFill="1" applyBorder="1"/>
    <xf numFmtId="164" fontId="37" fillId="34" borderId="10" xfId="0" applyNumberFormat="1" applyFont="1" applyFill="1" applyBorder="1"/>
    <xf numFmtId="166" fontId="0" fillId="34" borderId="10" xfId="0" applyNumberFormat="1" applyFill="1" applyBorder="1" applyAlignment="1">
      <alignment horizontal="center"/>
    </xf>
    <xf numFmtId="165" fontId="0" fillId="34" borderId="10" xfId="146" applyNumberFormat="1" applyFont="1" applyFill="1" applyBorder="1" applyAlignment="1">
      <alignment horizontal="center"/>
    </xf>
    <xf numFmtId="166" fontId="0" fillId="34" borderId="10" xfId="0" applyNumberFormat="1" applyFill="1" applyBorder="1"/>
    <xf numFmtId="165" fontId="37" fillId="34" borderId="10" xfId="0" applyNumberFormat="1" applyFont="1" applyFill="1" applyBorder="1"/>
    <xf numFmtId="0" fontId="41" fillId="33" borderId="0" xfId="0" applyFont="1" applyFill="1"/>
  </cellXfs>
  <cellStyles count="147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2 2" xfId="6" xr:uid="{00000000-0005-0000-0000-000003000000}"/>
    <cellStyle name="20% - Accent2 3" xfId="7" xr:uid="{00000000-0005-0000-0000-000004000000}"/>
    <cellStyle name="20% - Accent2 4" xfId="8" xr:uid="{00000000-0005-0000-0000-000005000000}"/>
    <cellStyle name="20% - Accent3 2" xfId="9" xr:uid="{00000000-0005-0000-0000-000006000000}"/>
    <cellStyle name="20% - Accent3 3" xfId="10" xr:uid="{00000000-0005-0000-0000-000007000000}"/>
    <cellStyle name="20% - Accent3 4" xfId="11" xr:uid="{00000000-0005-0000-0000-000008000000}"/>
    <cellStyle name="20% - Accent4 2" xfId="12" xr:uid="{00000000-0005-0000-0000-000009000000}"/>
    <cellStyle name="20% - Accent4 3" xfId="13" xr:uid="{00000000-0005-0000-0000-00000A000000}"/>
    <cellStyle name="20% - Accent4 4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5 4" xfId="17" xr:uid="{00000000-0005-0000-0000-00000E000000}"/>
    <cellStyle name="20% - Accent6 2" xfId="18" xr:uid="{00000000-0005-0000-0000-00000F000000}"/>
    <cellStyle name="20% - Accent6 3" xfId="19" xr:uid="{00000000-0005-0000-0000-000010000000}"/>
    <cellStyle name="20% - Accent6 4" xfId="20" xr:uid="{00000000-0005-0000-0000-000011000000}"/>
    <cellStyle name="40% - Accent1 2" xfId="21" xr:uid="{00000000-0005-0000-0000-000012000000}"/>
    <cellStyle name="40% - Accent1 3" xfId="22" xr:uid="{00000000-0005-0000-0000-000013000000}"/>
    <cellStyle name="40% - Accent1 4" xfId="23" xr:uid="{00000000-0005-0000-0000-000014000000}"/>
    <cellStyle name="40% - Accent2 2" xfId="24" xr:uid="{00000000-0005-0000-0000-000015000000}"/>
    <cellStyle name="40% - Accent2 3" xfId="25" xr:uid="{00000000-0005-0000-0000-000016000000}"/>
    <cellStyle name="40% - Accent2 4" xfId="26" xr:uid="{00000000-0005-0000-0000-000017000000}"/>
    <cellStyle name="40% - Accent3 2" xfId="27" xr:uid="{00000000-0005-0000-0000-000018000000}"/>
    <cellStyle name="40% - Accent3 3" xfId="28" xr:uid="{00000000-0005-0000-0000-000019000000}"/>
    <cellStyle name="40% - Accent3 4" xfId="29" xr:uid="{00000000-0005-0000-0000-00001A000000}"/>
    <cellStyle name="40% - Accent4 2" xfId="30" xr:uid="{00000000-0005-0000-0000-00001B000000}"/>
    <cellStyle name="40% - Accent4 3" xfId="31" xr:uid="{00000000-0005-0000-0000-00001C000000}"/>
    <cellStyle name="40% - Accent4 4" xfId="32" xr:uid="{00000000-0005-0000-0000-00001D000000}"/>
    <cellStyle name="40% - Accent5 2" xfId="33" xr:uid="{00000000-0005-0000-0000-00001E000000}"/>
    <cellStyle name="40% - Accent5 3" xfId="34" xr:uid="{00000000-0005-0000-0000-00001F000000}"/>
    <cellStyle name="40% - Accent5 4" xfId="35" xr:uid="{00000000-0005-0000-0000-000020000000}"/>
    <cellStyle name="40% - Accent6 2" xfId="36" xr:uid="{00000000-0005-0000-0000-000021000000}"/>
    <cellStyle name="40% - Accent6 3" xfId="37" xr:uid="{00000000-0005-0000-0000-000022000000}"/>
    <cellStyle name="40% - Accent6 4" xfId="38" xr:uid="{00000000-0005-0000-0000-000023000000}"/>
    <cellStyle name="60% - Accent1 2" xfId="39" xr:uid="{00000000-0005-0000-0000-000024000000}"/>
    <cellStyle name="60% - Accent1 3" xfId="40" xr:uid="{00000000-0005-0000-0000-000025000000}"/>
    <cellStyle name="60% - Accent1 4" xfId="41" xr:uid="{00000000-0005-0000-0000-000026000000}"/>
    <cellStyle name="60% - Accent2 2" xfId="42" xr:uid="{00000000-0005-0000-0000-000027000000}"/>
    <cellStyle name="60% - Accent2 3" xfId="43" xr:uid="{00000000-0005-0000-0000-000028000000}"/>
    <cellStyle name="60% - Accent2 4" xfId="44" xr:uid="{00000000-0005-0000-0000-000029000000}"/>
    <cellStyle name="60% - Accent3 2" xfId="45" xr:uid="{00000000-0005-0000-0000-00002A000000}"/>
    <cellStyle name="60% - Accent3 3" xfId="46" xr:uid="{00000000-0005-0000-0000-00002B000000}"/>
    <cellStyle name="60% - Accent3 4" xfId="47" xr:uid="{00000000-0005-0000-0000-00002C000000}"/>
    <cellStyle name="60% - Accent4 2" xfId="48" xr:uid="{00000000-0005-0000-0000-00002D000000}"/>
    <cellStyle name="60% - Accent4 3" xfId="49" xr:uid="{00000000-0005-0000-0000-00002E000000}"/>
    <cellStyle name="60% - Accent4 4" xfId="50" xr:uid="{00000000-0005-0000-0000-00002F000000}"/>
    <cellStyle name="60% - Accent5 2" xfId="51" xr:uid="{00000000-0005-0000-0000-000030000000}"/>
    <cellStyle name="60% - Accent5 3" xfId="52" xr:uid="{00000000-0005-0000-0000-000031000000}"/>
    <cellStyle name="60% - Accent5 4" xfId="53" xr:uid="{00000000-0005-0000-0000-000032000000}"/>
    <cellStyle name="60% - Accent6 2" xfId="54" xr:uid="{00000000-0005-0000-0000-000033000000}"/>
    <cellStyle name="60% - Accent6 3" xfId="55" xr:uid="{00000000-0005-0000-0000-000034000000}"/>
    <cellStyle name="60% - Accent6 4" xfId="56" xr:uid="{00000000-0005-0000-0000-000035000000}"/>
    <cellStyle name="Accent1 2" xfId="57" xr:uid="{00000000-0005-0000-0000-000036000000}"/>
    <cellStyle name="Accent1 3" xfId="58" xr:uid="{00000000-0005-0000-0000-000037000000}"/>
    <cellStyle name="Accent1 4" xfId="59" xr:uid="{00000000-0005-0000-0000-000038000000}"/>
    <cellStyle name="Accent2 2" xfId="60" xr:uid="{00000000-0005-0000-0000-000039000000}"/>
    <cellStyle name="Accent2 3" xfId="61" xr:uid="{00000000-0005-0000-0000-00003A000000}"/>
    <cellStyle name="Accent2 4" xfId="62" xr:uid="{00000000-0005-0000-0000-00003B000000}"/>
    <cellStyle name="Accent3 2" xfId="63" xr:uid="{00000000-0005-0000-0000-00003C000000}"/>
    <cellStyle name="Accent3 3" xfId="64" xr:uid="{00000000-0005-0000-0000-00003D000000}"/>
    <cellStyle name="Accent3 4" xfId="65" xr:uid="{00000000-0005-0000-0000-00003E000000}"/>
    <cellStyle name="Accent4 2" xfId="66" xr:uid="{00000000-0005-0000-0000-00003F000000}"/>
    <cellStyle name="Accent4 3" xfId="67" xr:uid="{00000000-0005-0000-0000-000040000000}"/>
    <cellStyle name="Accent4 4" xfId="68" xr:uid="{00000000-0005-0000-0000-000041000000}"/>
    <cellStyle name="Accent5 2" xfId="69" xr:uid="{00000000-0005-0000-0000-000042000000}"/>
    <cellStyle name="Accent5 3" xfId="70" xr:uid="{00000000-0005-0000-0000-000043000000}"/>
    <cellStyle name="Accent5 4" xfId="71" xr:uid="{00000000-0005-0000-0000-000044000000}"/>
    <cellStyle name="Accent6 2" xfId="72" xr:uid="{00000000-0005-0000-0000-000045000000}"/>
    <cellStyle name="Accent6 3" xfId="73" xr:uid="{00000000-0005-0000-0000-000046000000}"/>
    <cellStyle name="Accent6 4" xfId="74" xr:uid="{00000000-0005-0000-0000-000047000000}"/>
    <cellStyle name="Bad 2" xfId="75" xr:uid="{00000000-0005-0000-0000-000048000000}"/>
    <cellStyle name="Bad 3" xfId="76" xr:uid="{00000000-0005-0000-0000-000049000000}"/>
    <cellStyle name="Bad 4" xfId="77" xr:uid="{00000000-0005-0000-0000-00004A000000}"/>
    <cellStyle name="Calculation 2" xfId="78" xr:uid="{00000000-0005-0000-0000-00004B000000}"/>
    <cellStyle name="Calculation 3" xfId="79" xr:uid="{00000000-0005-0000-0000-00004C000000}"/>
    <cellStyle name="Calculation 4" xfId="80" xr:uid="{00000000-0005-0000-0000-00004D000000}"/>
    <cellStyle name="Check Cell 2" xfId="81" xr:uid="{00000000-0005-0000-0000-00004E000000}"/>
    <cellStyle name="Check Cell 3" xfId="82" xr:uid="{00000000-0005-0000-0000-00004F000000}"/>
    <cellStyle name="Check Cell 4" xfId="83" xr:uid="{00000000-0005-0000-0000-000050000000}"/>
    <cellStyle name="Comma 2" xfId="84" xr:uid="{00000000-0005-0000-0000-000051000000}"/>
    <cellStyle name="Comma 3" xfId="85" xr:uid="{00000000-0005-0000-0000-000052000000}"/>
    <cellStyle name="Comma 3 2" xfId="86" xr:uid="{00000000-0005-0000-0000-000053000000}"/>
    <cellStyle name="Comma 3 3" xfId="87" xr:uid="{00000000-0005-0000-0000-000054000000}"/>
    <cellStyle name="Comma 4" xfId="88" xr:uid="{00000000-0005-0000-0000-000055000000}"/>
    <cellStyle name="Comma 5" xfId="89" xr:uid="{00000000-0005-0000-0000-000056000000}"/>
    <cellStyle name="Comma 6" xfId="90" xr:uid="{00000000-0005-0000-0000-000057000000}"/>
    <cellStyle name="Comma 7" xfId="91" xr:uid="{00000000-0005-0000-0000-000058000000}"/>
    <cellStyle name="Currency" xfId="146" builtinId="4"/>
    <cellStyle name="Currency 2" xfId="92" xr:uid="{00000000-0005-0000-0000-00005A000000}"/>
    <cellStyle name="Currency 2 2" xfId="93" xr:uid="{00000000-0005-0000-0000-00005B000000}"/>
    <cellStyle name="Currency 2 3" xfId="94" xr:uid="{00000000-0005-0000-0000-00005C000000}"/>
    <cellStyle name="Currency 3" xfId="95" xr:uid="{00000000-0005-0000-0000-00005D000000}"/>
    <cellStyle name="Currency 4" xfId="96" xr:uid="{00000000-0005-0000-0000-00005E000000}"/>
    <cellStyle name="Explanatory Text 2" xfId="97" xr:uid="{00000000-0005-0000-0000-00005F000000}"/>
    <cellStyle name="Explanatory Text 3" xfId="98" xr:uid="{00000000-0005-0000-0000-000060000000}"/>
    <cellStyle name="Explanatory Text 4" xfId="99" xr:uid="{00000000-0005-0000-0000-000061000000}"/>
    <cellStyle name="Good 2" xfId="100" xr:uid="{00000000-0005-0000-0000-000062000000}"/>
    <cellStyle name="Good 3" xfId="101" xr:uid="{00000000-0005-0000-0000-000063000000}"/>
    <cellStyle name="Good 4" xfId="102" xr:uid="{00000000-0005-0000-0000-000064000000}"/>
    <cellStyle name="Heading 1 2" xfId="103" xr:uid="{00000000-0005-0000-0000-000065000000}"/>
    <cellStyle name="Heading 1 3" xfId="104" xr:uid="{00000000-0005-0000-0000-000066000000}"/>
    <cellStyle name="Heading 1 4" xfId="105" xr:uid="{00000000-0005-0000-0000-000067000000}"/>
    <cellStyle name="Heading 2 2" xfId="106" xr:uid="{00000000-0005-0000-0000-000068000000}"/>
    <cellStyle name="Heading 2 3" xfId="107" xr:uid="{00000000-0005-0000-0000-000069000000}"/>
    <cellStyle name="Heading 2 4" xfId="108" xr:uid="{00000000-0005-0000-0000-00006A000000}"/>
    <cellStyle name="Heading 3 2" xfId="109" xr:uid="{00000000-0005-0000-0000-00006B000000}"/>
    <cellStyle name="Heading 3 3" xfId="110" xr:uid="{00000000-0005-0000-0000-00006C000000}"/>
    <cellStyle name="Heading 3 4" xfId="111" xr:uid="{00000000-0005-0000-0000-00006D000000}"/>
    <cellStyle name="Heading 4 2" xfId="112" xr:uid="{00000000-0005-0000-0000-00006E000000}"/>
    <cellStyle name="Heading 4 3" xfId="113" xr:uid="{00000000-0005-0000-0000-00006F000000}"/>
    <cellStyle name="Heading 4 4" xfId="114" xr:uid="{00000000-0005-0000-0000-000070000000}"/>
    <cellStyle name="Input 2" xfId="115" xr:uid="{00000000-0005-0000-0000-000071000000}"/>
    <cellStyle name="Input 3" xfId="116" xr:uid="{00000000-0005-0000-0000-000072000000}"/>
    <cellStyle name="Input 4" xfId="117" xr:uid="{00000000-0005-0000-0000-000073000000}"/>
    <cellStyle name="Linked Cell 2" xfId="118" xr:uid="{00000000-0005-0000-0000-000074000000}"/>
    <cellStyle name="Linked Cell 3" xfId="119" xr:uid="{00000000-0005-0000-0000-000075000000}"/>
    <cellStyle name="Linked Cell 4" xfId="120" xr:uid="{00000000-0005-0000-0000-000076000000}"/>
    <cellStyle name="Neutral 2" xfId="121" xr:uid="{00000000-0005-0000-0000-000077000000}"/>
    <cellStyle name="Neutral 3" xfId="122" xr:uid="{00000000-0005-0000-0000-000078000000}"/>
    <cellStyle name="Neutral 4" xfId="123" xr:uid="{00000000-0005-0000-0000-000079000000}"/>
    <cellStyle name="Normal" xfId="0" builtinId="0"/>
    <cellStyle name="Normal 2" xfId="124" xr:uid="{00000000-0005-0000-0000-00007B000000}"/>
    <cellStyle name="Normal 2 2" xfId="125" xr:uid="{00000000-0005-0000-0000-00007C000000}"/>
    <cellStyle name="Normal 3" xfId="126" xr:uid="{00000000-0005-0000-0000-00007D000000}"/>
    <cellStyle name="Normal 3 2" xfId="127" xr:uid="{00000000-0005-0000-0000-00007E000000}"/>
    <cellStyle name="Normal 3 3" xfId="128" xr:uid="{00000000-0005-0000-0000-00007F000000}"/>
    <cellStyle name="Normal 3 4" xfId="129" xr:uid="{00000000-0005-0000-0000-000080000000}"/>
    <cellStyle name="Normal 4" xfId="130" xr:uid="{00000000-0005-0000-0000-000081000000}"/>
    <cellStyle name="Normal 5" xfId="131" xr:uid="{00000000-0005-0000-0000-000082000000}"/>
    <cellStyle name="Normal 6" xfId="132" xr:uid="{00000000-0005-0000-0000-000083000000}"/>
    <cellStyle name="Normal 7" xfId="133" xr:uid="{00000000-0005-0000-0000-000084000000}"/>
    <cellStyle name="Normal 8" xfId="2" xr:uid="{00000000-0005-0000-0000-000085000000}"/>
    <cellStyle name="Note 2" xfId="134" xr:uid="{00000000-0005-0000-0000-000086000000}"/>
    <cellStyle name="Note 3" xfId="135" xr:uid="{00000000-0005-0000-0000-000087000000}"/>
    <cellStyle name="Note 4" xfId="136" xr:uid="{00000000-0005-0000-0000-000088000000}"/>
    <cellStyle name="Output 2" xfId="137" xr:uid="{00000000-0005-0000-0000-000089000000}"/>
    <cellStyle name="Output 3" xfId="138" xr:uid="{00000000-0005-0000-0000-00008A000000}"/>
    <cellStyle name="Output 4" xfId="139" xr:uid="{00000000-0005-0000-0000-00008B000000}"/>
    <cellStyle name="Title" xfId="1" builtinId="15" customBuiltin="1"/>
    <cellStyle name="Total 2" xfId="140" xr:uid="{00000000-0005-0000-0000-00008D000000}"/>
    <cellStyle name="Total 3" xfId="141" xr:uid="{00000000-0005-0000-0000-00008E000000}"/>
    <cellStyle name="Total 4" xfId="142" xr:uid="{00000000-0005-0000-0000-00008F000000}"/>
    <cellStyle name="Warning Text 2" xfId="143" xr:uid="{00000000-0005-0000-0000-000090000000}"/>
    <cellStyle name="Warning Text 3" xfId="144" xr:uid="{00000000-0005-0000-0000-000091000000}"/>
    <cellStyle name="Warning Text 4" xfId="145" xr:uid="{00000000-0005-0000-0000-00009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zoomScaleNormal="100" workbookViewId="0">
      <selection activeCell="I8" sqref="I8"/>
    </sheetView>
  </sheetViews>
  <sheetFormatPr defaultRowHeight="15" x14ac:dyDescent="0.25"/>
  <cols>
    <col min="1" max="1" width="43" customWidth="1"/>
    <col min="2" max="2" width="22.7109375" style="2" hidden="1" customWidth="1"/>
    <col min="3" max="3" width="17.7109375" bestFit="1" customWidth="1"/>
    <col min="4" max="4" width="17.42578125" bestFit="1" customWidth="1"/>
    <col min="5" max="5" width="14.28515625" bestFit="1" customWidth="1"/>
  </cols>
  <sheetData>
    <row r="1" spans="1:5" x14ac:dyDescent="0.25">
      <c r="A1" s="13" t="s">
        <v>64</v>
      </c>
      <c r="B1" s="7" t="s">
        <v>56</v>
      </c>
      <c r="C1" s="7" t="s">
        <v>61</v>
      </c>
      <c r="D1" s="8" t="s">
        <v>44</v>
      </c>
      <c r="E1" s="13" t="s">
        <v>55</v>
      </c>
    </row>
    <row r="2" spans="1:5" x14ac:dyDescent="0.25">
      <c r="A2" s="9" t="s">
        <v>45</v>
      </c>
      <c r="B2" s="10" t="s">
        <v>46</v>
      </c>
      <c r="C2" s="10" t="s">
        <v>46</v>
      </c>
      <c r="D2" s="11" t="s">
        <v>47</v>
      </c>
      <c r="E2" s="13" t="s">
        <v>62</v>
      </c>
    </row>
    <row r="3" spans="1:5" ht="15.75" x14ac:dyDescent="0.25">
      <c r="A3" s="1" t="s">
        <v>60</v>
      </c>
      <c r="B3" s="3">
        <v>42133.1</v>
      </c>
      <c r="C3" s="14"/>
      <c r="D3" s="15">
        <f t="shared" ref="D3:D11" si="0">C3*0.001</f>
        <v>0</v>
      </c>
      <c r="E3" s="15">
        <f t="shared" ref="E3:E11" si="1">D3</f>
        <v>0</v>
      </c>
    </row>
    <row r="4" spans="1:5" ht="15.75" x14ac:dyDescent="0.25">
      <c r="A4" s="1" t="s">
        <v>38</v>
      </c>
      <c r="B4" s="3">
        <v>59478</v>
      </c>
      <c r="C4" s="14"/>
      <c r="D4" s="15">
        <f t="shared" si="0"/>
        <v>0</v>
      </c>
      <c r="E4" s="15">
        <f t="shared" si="1"/>
        <v>0</v>
      </c>
    </row>
    <row r="5" spans="1:5" ht="15.75" x14ac:dyDescent="0.25">
      <c r="A5" s="1" t="s">
        <v>16</v>
      </c>
      <c r="B5" s="6">
        <v>601774.6</v>
      </c>
      <c r="C5" s="14">
        <v>632980900</v>
      </c>
      <c r="D5" s="15">
        <f t="shared" si="0"/>
        <v>632980.9</v>
      </c>
      <c r="E5" s="15">
        <f t="shared" si="1"/>
        <v>632980.9</v>
      </c>
    </row>
    <row r="6" spans="1:5" ht="15.75" x14ac:dyDescent="0.25">
      <c r="A6" s="1" t="s">
        <v>34</v>
      </c>
      <c r="B6" s="3">
        <v>107265.1</v>
      </c>
      <c r="C6" s="14">
        <v>110418500</v>
      </c>
      <c r="D6" s="15">
        <f t="shared" si="0"/>
        <v>110418.5</v>
      </c>
      <c r="E6" s="15">
        <f t="shared" si="1"/>
        <v>110418.5</v>
      </c>
    </row>
    <row r="7" spans="1:5" ht="15.75" x14ac:dyDescent="0.25">
      <c r="A7" s="1" t="s">
        <v>9</v>
      </c>
      <c r="B7" s="3">
        <v>109889.83418000001</v>
      </c>
      <c r="C7" s="14">
        <v>110088000</v>
      </c>
      <c r="D7" s="15">
        <f t="shared" si="0"/>
        <v>110088</v>
      </c>
      <c r="E7" s="15">
        <f t="shared" si="1"/>
        <v>110088</v>
      </c>
    </row>
    <row r="8" spans="1:5" ht="15.75" x14ac:dyDescent="0.25">
      <c r="A8" s="1" t="s">
        <v>27</v>
      </c>
      <c r="B8" s="3">
        <v>149192</v>
      </c>
      <c r="C8" s="14">
        <v>149987800</v>
      </c>
      <c r="D8" s="15">
        <f t="shared" si="0"/>
        <v>149987.80000000002</v>
      </c>
      <c r="E8" s="15">
        <f t="shared" si="1"/>
        <v>149987.80000000002</v>
      </c>
    </row>
    <row r="9" spans="1:5" ht="15.75" x14ac:dyDescent="0.25">
      <c r="A9" s="1" t="s">
        <v>23</v>
      </c>
      <c r="B9" s="3">
        <v>235036.1</v>
      </c>
      <c r="C9" s="14">
        <v>234993700</v>
      </c>
      <c r="D9" s="15">
        <f t="shared" si="0"/>
        <v>234993.7</v>
      </c>
      <c r="E9" s="15">
        <f t="shared" si="1"/>
        <v>234993.7</v>
      </c>
    </row>
    <row r="10" spans="1:5" ht="15.75" x14ac:dyDescent="0.25">
      <c r="A10" s="1" t="s">
        <v>33</v>
      </c>
      <c r="B10" s="3">
        <v>232581.7</v>
      </c>
      <c r="C10" s="14">
        <v>247708100</v>
      </c>
      <c r="D10" s="15">
        <f t="shared" si="0"/>
        <v>247708.1</v>
      </c>
      <c r="E10" s="15">
        <f t="shared" si="1"/>
        <v>247708.1</v>
      </c>
    </row>
    <row r="11" spans="1:5" ht="15.75" x14ac:dyDescent="0.25">
      <c r="A11" s="1" t="s">
        <v>57</v>
      </c>
      <c r="B11" s="3">
        <v>48728</v>
      </c>
      <c r="C11" s="14"/>
      <c r="D11" s="15">
        <f t="shared" si="0"/>
        <v>0</v>
      </c>
      <c r="E11" s="15">
        <f t="shared" si="1"/>
        <v>0</v>
      </c>
    </row>
    <row r="12" spans="1:5" ht="15.75" x14ac:dyDescent="0.25">
      <c r="A12" s="1" t="s">
        <v>3</v>
      </c>
      <c r="B12" s="3">
        <v>346113.4</v>
      </c>
      <c r="C12" s="14">
        <v>355845200</v>
      </c>
      <c r="D12" s="15">
        <f t="shared" ref="D12:D58" si="2">C12*0.001</f>
        <v>355845.2</v>
      </c>
      <c r="E12" s="15">
        <f t="shared" ref="E12:E58" si="3">D12</f>
        <v>355845.2</v>
      </c>
    </row>
    <row r="13" spans="1:5" ht="15.75" x14ac:dyDescent="0.25">
      <c r="A13" s="1" t="s">
        <v>12</v>
      </c>
      <c r="B13" s="3">
        <v>55258.400000000001</v>
      </c>
      <c r="C13" s="14">
        <v>57720000</v>
      </c>
      <c r="D13" s="15">
        <f t="shared" si="2"/>
        <v>57720</v>
      </c>
      <c r="E13" s="15">
        <f t="shared" si="3"/>
        <v>57720</v>
      </c>
    </row>
    <row r="14" spans="1:5" ht="15.75" x14ac:dyDescent="0.25">
      <c r="A14" s="1" t="s">
        <v>29</v>
      </c>
      <c r="B14" s="3">
        <v>462643.27799999999</v>
      </c>
      <c r="C14" s="14">
        <v>463552900</v>
      </c>
      <c r="D14" s="15">
        <f t="shared" si="2"/>
        <v>463552.9</v>
      </c>
      <c r="E14" s="15">
        <f t="shared" si="3"/>
        <v>463552.9</v>
      </c>
    </row>
    <row r="15" spans="1:5" ht="15.75" x14ac:dyDescent="0.25">
      <c r="A15" s="1" t="s">
        <v>2</v>
      </c>
      <c r="B15" s="3">
        <v>504632.6</v>
      </c>
      <c r="C15" s="14">
        <v>515354700</v>
      </c>
      <c r="D15" s="15">
        <f t="shared" si="2"/>
        <v>515354.7</v>
      </c>
      <c r="E15" s="15">
        <f t="shared" si="3"/>
        <v>515354.7</v>
      </c>
    </row>
    <row r="16" spans="1:5" ht="15.75" x14ac:dyDescent="0.25">
      <c r="A16" s="1" t="s">
        <v>48</v>
      </c>
      <c r="B16" s="3">
        <v>96340.3</v>
      </c>
      <c r="C16" s="16">
        <v>96025200</v>
      </c>
      <c r="D16" s="15">
        <f t="shared" si="2"/>
        <v>96025.2</v>
      </c>
      <c r="E16" s="15">
        <f t="shared" si="3"/>
        <v>96025.2</v>
      </c>
    </row>
    <row r="17" spans="1:5" ht="15.75" x14ac:dyDescent="0.25">
      <c r="A17" s="1" t="s">
        <v>31</v>
      </c>
      <c r="B17" s="3">
        <v>303036.5</v>
      </c>
      <c r="C17" s="14">
        <v>313005000</v>
      </c>
      <c r="D17" s="15">
        <f t="shared" si="2"/>
        <v>313005</v>
      </c>
      <c r="E17" s="15">
        <f t="shared" si="3"/>
        <v>313005</v>
      </c>
    </row>
    <row r="18" spans="1:5" ht="15.75" x14ac:dyDescent="0.25">
      <c r="A18" s="1" t="s">
        <v>20</v>
      </c>
      <c r="B18" s="3">
        <v>645219.5</v>
      </c>
      <c r="C18" s="14">
        <v>670224200</v>
      </c>
      <c r="D18" s="15">
        <f t="shared" si="2"/>
        <v>670224.20000000007</v>
      </c>
      <c r="E18" s="15">
        <f t="shared" si="3"/>
        <v>670224.20000000007</v>
      </c>
    </row>
    <row r="19" spans="1:5" ht="15.75" x14ac:dyDescent="0.25">
      <c r="A19" s="1" t="s">
        <v>5</v>
      </c>
      <c r="B19" s="3">
        <v>2352718.9</v>
      </c>
      <c r="C19" s="14">
        <v>2409765500</v>
      </c>
      <c r="D19" s="15">
        <f t="shared" si="2"/>
        <v>2409765.5</v>
      </c>
      <c r="E19" s="15">
        <f t="shared" si="3"/>
        <v>2409765.5</v>
      </c>
    </row>
    <row r="20" spans="1:5" ht="15.75" x14ac:dyDescent="0.25">
      <c r="A20" s="1" t="s">
        <v>40</v>
      </c>
      <c r="B20" s="3">
        <v>59432</v>
      </c>
      <c r="C20" s="14">
        <v>59877200</v>
      </c>
      <c r="D20" s="15">
        <f t="shared" si="2"/>
        <v>59877.200000000004</v>
      </c>
      <c r="E20" s="15">
        <f t="shared" si="3"/>
        <v>59877.200000000004</v>
      </c>
    </row>
    <row r="21" spans="1:5" ht="15.75" x14ac:dyDescent="0.25">
      <c r="A21" s="1" t="s">
        <v>30</v>
      </c>
      <c r="B21" s="3">
        <v>16897.400000000001</v>
      </c>
      <c r="C21" s="14">
        <v>17147300</v>
      </c>
      <c r="D21" s="15">
        <f t="shared" si="2"/>
        <v>17147.3</v>
      </c>
      <c r="E21" s="15">
        <f t="shared" si="3"/>
        <v>17147.3</v>
      </c>
    </row>
    <row r="22" spans="1:5" ht="15.75" x14ac:dyDescent="0.25">
      <c r="A22" s="1" t="s">
        <v>10</v>
      </c>
      <c r="B22" s="3">
        <v>518001.6</v>
      </c>
      <c r="C22" s="14">
        <v>535571800</v>
      </c>
      <c r="D22" s="15">
        <f t="shared" si="2"/>
        <v>535571.80000000005</v>
      </c>
      <c r="E22" s="15">
        <f t="shared" si="3"/>
        <v>535571.80000000005</v>
      </c>
    </row>
    <row r="23" spans="1:5" ht="15.75" x14ac:dyDescent="0.25">
      <c r="A23" s="1" t="s">
        <v>37</v>
      </c>
      <c r="B23" s="3">
        <v>297577.8</v>
      </c>
      <c r="C23" s="16">
        <v>275754400</v>
      </c>
      <c r="D23" s="15">
        <f t="shared" si="2"/>
        <v>275754.40000000002</v>
      </c>
      <c r="E23" s="15">
        <f t="shared" si="3"/>
        <v>275754.40000000002</v>
      </c>
    </row>
    <row r="24" spans="1:5" ht="15.75" x14ac:dyDescent="0.25">
      <c r="A24" s="1" t="s">
        <v>24</v>
      </c>
      <c r="B24" s="3">
        <v>193637.5</v>
      </c>
      <c r="C24" s="14">
        <v>194521800</v>
      </c>
      <c r="D24" s="15">
        <f t="shared" si="2"/>
        <v>194521.80000000002</v>
      </c>
      <c r="E24" s="15">
        <f t="shared" si="3"/>
        <v>194521.80000000002</v>
      </c>
    </row>
    <row r="25" spans="1:5" ht="15.75" x14ac:dyDescent="0.25">
      <c r="A25" s="1" t="s">
        <v>13</v>
      </c>
      <c r="B25" s="3">
        <v>178461.4</v>
      </c>
      <c r="C25" s="14">
        <v>182928900</v>
      </c>
      <c r="D25" s="15">
        <f t="shared" si="2"/>
        <v>182928.9</v>
      </c>
      <c r="E25" s="15">
        <f t="shared" si="3"/>
        <v>182928.9</v>
      </c>
    </row>
    <row r="26" spans="1:5" ht="15.75" x14ac:dyDescent="0.25">
      <c r="A26" s="1" t="s">
        <v>19</v>
      </c>
      <c r="B26" s="3">
        <v>190011.2</v>
      </c>
      <c r="C26" s="14">
        <v>196820500</v>
      </c>
      <c r="D26" s="15">
        <f t="shared" si="2"/>
        <v>196820.5</v>
      </c>
      <c r="E26" s="15">
        <f t="shared" si="3"/>
        <v>196820.5</v>
      </c>
    </row>
    <row r="27" spans="1:5" ht="15.75" x14ac:dyDescent="0.25">
      <c r="A27" s="4" t="s">
        <v>49</v>
      </c>
      <c r="B27" s="3">
        <v>270322.7</v>
      </c>
      <c r="C27" s="16">
        <v>264243600</v>
      </c>
      <c r="D27" s="15">
        <f t="shared" si="2"/>
        <v>264243.59999999998</v>
      </c>
      <c r="E27" s="15">
        <f t="shared" si="3"/>
        <v>264243.59999999998</v>
      </c>
    </row>
    <row r="28" spans="1:5" ht="15.75" x14ac:dyDescent="0.25">
      <c r="A28" s="1" t="s">
        <v>17</v>
      </c>
      <c r="B28" s="3">
        <v>434442.4</v>
      </c>
      <c r="C28" s="14">
        <v>440415100</v>
      </c>
      <c r="D28" s="15">
        <f t="shared" si="2"/>
        <v>440415.10000000003</v>
      </c>
      <c r="E28" s="15">
        <f t="shared" si="3"/>
        <v>440415.10000000003</v>
      </c>
    </row>
    <row r="29" spans="1:5" ht="15.75" x14ac:dyDescent="0.25">
      <c r="A29" s="1" t="s">
        <v>4</v>
      </c>
      <c r="B29" s="3">
        <v>524091.4</v>
      </c>
      <c r="C29" s="14">
        <v>539029100</v>
      </c>
      <c r="D29" s="15">
        <f t="shared" si="2"/>
        <v>539029.1</v>
      </c>
      <c r="E29" s="15">
        <f t="shared" si="3"/>
        <v>539029.1</v>
      </c>
    </row>
    <row r="30" spans="1:5" ht="15.75" x14ac:dyDescent="0.25">
      <c r="A30" s="1" t="s">
        <v>0</v>
      </c>
      <c r="B30" s="3">
        <v>325953.09999999998</v>
      </c>
      <c r="C30" s="14">
        <v>334316900</v>
      </c>
      <c r="D30" s="15">
        <f t="shared" si="2"/>
        <v>334316.90000000002</v>
      </c>
      <c r="E30" s="15">
        <f t="shared" si="3"/>
        <v>334316.90000000002</v>
      </c>
    </row>
    <row r="31" spans="1:5" ht="15.75" x14ac:dyDescent="0.25">
      <c r="A31" s="1" t="s">
        <v>41</v>
      </c>
      <c r="B31" s="3">
        <v>59446.798999999999</v>
      </c>
      <c r="C31" s="14">
        <v>63487700</v>
      </c>
      <c r="D31" s="15">
        <f t="shared" si="2"/>
        <v>63487.700000000004</v>
      </c>
      <c r="E31" s="15">
        <f t="shared" si="3"/>
        <v>63487.700000000004</v>
      </c>
    </row>
    <row r="32" spans="1:5" ht="15.75" x14ac:dyDescent="0.25">
      <c r="A32" s="1" t="s">
        <v>28</v>
      </c>
      <c r="B32" s="3">
        <v>258801</v>
      </c>
      <c r="C32" s="14">
        <v>266927600</v>
      </c>
      <c r="D32" s="15">
        <f t="shared" si="2"/>
        <v>266927.59999999998</v>
      </c>
      <c r="E32" s="15">
        <f t="shared" si="3"/>
        <v>266927.59999999998</v>
      </c>
    </row>
    <row r="33" spans="1:5" ht="15.75" x14ac:dyDescent="0.25">
      <c r="A33" s="1" t="s">
        <v>14</v>
      </c>
      <c r="B33" s="3">
        <v>437069.3</v>
      </c>
      <c r="C33" s="14">
        <v>450336500</v>
      </c>
      <c r="D33" s="15">
        <f t="shared" si="2"/>
        <v>450336.5</v>
      </c>
      <c r="E33" s="15">
        <f t="shared" si="3"/>
        <v>450336.5</v>
      </c>
    </row>
    <row r="34" spans="1:5" ht="15.75" x14ac:dyDescent="0.25">
      <c r="A34" s="1" t="s">
        <v>7</v>
      </c>
      <c r="B34" s="3">
        <v>431097.2</v>
      </c>
      <c r="C34" s="14">
        <v>438695900</v>
      </c>
      <c r="D34" s="15">
        <f t="shared" si="2"/>
        <v>438695.9</v>
      </c>
      <c r="E34" s="15">
        <f t="shared" si="3"/>
        <v>438695.9</v>
      </c>
    </row>
    <row r="35" spans="1:5" ht="15.75" x14ac:dyDescent="0.25">
      <c r="A35" s="1" t="s">
        <v>42</v>
      </c>
      <c r="B35" s="3">
        <v>401327.6</v>
      </c>
      <c r="C35" s="14">
        <v>430186900</v>
      </c>
      <c r="D35" s="15">
        <f t="shared" si="2"/>
        <v>430186.9</v>
      </c>
      <c r="E35" s="15">
        <f t="shared" si="3"/>
        <v>430186.9</v>
      </c>
    </row>
    <row r="36" spans="1:5" ht="15.75" x14ac:dyDescent="0.25">
      <c r="A36" s="1" t="s">
        <v>39</v>
      </c>
      <c r="B36" s="3">
        <v>150869.29999999999</v>
      </c>
      <c r="C36" s="14">
        <v>156131000</v>
      </c>
      <c r="D36" s="15">
        <f t="shared" si="2"/>
        <v>156131</v>
      </c>
      <c r="E36" s="15">
        <f t="shared" si="3"/>
        <v>156131</v>
      </c>
    </row>
    <row r="37" spans="1:5" ht="15.75" x14ac:dyDescent="0.25">
      <c r="A37" s="1" t="s">
        <v>8</v>
      </c>
      <c r="B37" s="3">
        <v>769856.9</v>
      </c>
      <c r="C37" s="14">
        <v>783533500</v>
      </c>
      <c r="D37" s="15">
        <f t="shared" si="2"/>
        <v>783533.5</v>
      </c>
      <c r="E37" s="15">
        <f t="shared" si="3"/>
        <v>783533.5</v>
      </c>
    </row>
    <row r="38" spans="1:5" ht="15.75" x14ac:dyDescent="0.25">
      <c r="A38" s="1" t="s">
        <v>15</v>
      </c>
      <c r="B38" s="3">
        <v>310897.09999999998</v>
      </c>
      <c r="C38" s="14">
        <v>329368100</v>
      </c>
      <c r="D38" s="15">
        <f t="shared" si="2"/>
        <v>329368.10000000003</v>
      </c>
      <c r="E38" s="15">
        <f t="shared" si="3"/>
        <v>329368.10000000003</v>
      </c>
    </row>
    <row r="39" spans="1:5" ht="15.75" x14ac:dyDescent="0.25">
      <c r="A39" s="4" t="s">
        <v>52</v>
      </c>
      <c r="B39" s="3">
        <v>416534</v>
      </c>
      <c r="C39" s="14">
        <v>428075100</v>
      </c>
      <c r="D39" s="15">
        <f t="shared" si="2"/>
        <v>428075.10000000003</v>
      </c>
      <c r="E39" s="15">
        <f t="shared" si="3"/>
        <v>428075.10000000003</v>
      </c>
    </row>
    <row r="40" spans="1:5" ht="15.75" x14ac:dyDescent="0.25">
      <c r="A40" s="1" t="s">
        <v>25</v>
      </c>
      <c r="B40" s="3">
        <v>148862.29999999999</v>
      </c>
      <c r="C40" s="14">
        <v>156420800</v>
      </c>
      <c r="D40" s="15">
        <f t="shared" si="2"/>
        <v>156420.80000000002</v>
      </c>
      <c r="E40" s="15">
        <f t="shared" si="3"/>
        <v>156420.80000000002</v>
      </c>
    </row>
    <row r="41" spans="1:5" ht="15.75" x14ac:dyDescent="0.25">
      <c r="A41" s="1" t="s">
        <v>36</v>
      </c>
      <c r="B41" s="3">
        <v>124286.8</v>
      </c>
      <c r="C41" s="14">
        <v>124902900</v>
      </c>
      <c r="D41" s="15">
        <f t="shared" si="2"/>
        <v>124902.90000000001</v>
      </c>
      <c r="E41" s="15">
        <f t="shared" si="3"/>
        <v>124902.90000000001</v>
      </c>
    </row>
    <row r="42" spans="1:5" ht="15.75" x14ac:dyDescent="0.25">
      <c r="A42" s="1" t="s">
        <v>35</v>
      </c>
      <c r="B42" s="3">
        <v>408176.9</v>
      </c>
      <c r="C42" s="14">
        <v>414387200</v>
      </c>
      <c r="D42" s="15">
        <f t="shared" si="2"/>
        <v>414387.20000000001</v>
      </c>
      <c r="E42" s="15">
        <f t="shared" si="3"/>
        <v>414387.20000000001</v>
      </c>
    </row>
    <row r="43" spans="1:5" ht="15.75" x14ac:dyDescent="0.25">
      <c r="A43" s="1" t="s">
        <v>21</v>
      </c>
      <c r="B43" s="3">
        <v>59206.5</v>
      </c>
      <c r="C43" s="14">
        <v>59412500</v>
      </c>
      <c r="D43" s="15">
        <f t="shared" si="2"/>
        <v>59412.5</v>
      </c>
      <c r="E43" s="15">
        <f t="shared" si="3"/>
        <v>59412.5</v>
      </c>
    </row>
    <row r="44" spans="1:5" ht="15.75" x14ac:dyDescent="0.25">
      <c r="A44" s="1" t="s">
        <v>6</v>
      </c>
      <c r="B44" s="3">
        <v>49851.199999999997</v>
      </c>
      <c r="C44" s="14">
        <v>51060000</v>
      </c>
      <c r="D44" s="15">
        <f t="shared" si="2"/>
        <v>51060</v>
      </c>
      <c r="E44" s="15">
        <f t="shared" si="3"/>
        <v>51060</v>
      </c>
    </row>
    <row r="45" spans="1:5" ht="15.75" x14ac:dyDescent="0.25">
      <c r="A45" s="1" t="s">
        <v>26</v>
      </c>
      <c r="B45" s="3">
        <v>203067.8</v>
      </c>
      <c r="C45" s="14">
        <v>210980100</v>
      </c>
      <c r="D45" s="15">
        <f t="shared" si="2"/>
        <v>210980.1</v>
      </c>
      <c r="E45" s="15">
        <f t="shared" si="3"/>
        <v>210980.1</v>
      </c>
    </row>
    <row r="46" spans="1:5" ht="15.75" x14ac:dyDescent="0.25">
      <c r="A46" s="5" t="s">
        <v>53</v>
      </c>
      <c r="B46" s="3">
        <v>6432.8</v>
      </c>
      <c r="C46" s="14">
        <v>7034900</v>
      </c>
      <c r="D46" s="15">
        <f t="shared" si="2"/>
        <v>7034.9000000000005</v>
      </c>
      <c r="E46" s="15">
        <f t="shared" si="3"/>
        <v>7034.9000000000005</v>
      </c>
    </row>
    <row r="47" spans="1:5" ht="15.75" x14ac:dyDescent="0.25">
      <c r="A47" s="1" t="s">
        <v>58</v>
      </c>
      <c r="B47" s="3">
        <v>100491.8</v>
      </c>
      <c r="C47" s="14">
        <v>102996000</v>
      </c>
      <c r="D47" s="15">
        <f t="shared" si="2"/>
        <v>102996</v>
      </c>
      <c r="E47" s="15">
        <f t="shared" si="3"/>
        <v>102996</v>
      </c>
    </row>
    <row r="48" spans="1:5" ht="15.75" x14ac:dyDescent="0.25">
      <c r="A48" s="1" t="s">
        <v>63</v>
      </c>
      <c r="B48" s="3"/>
      <c r="C48" s="14">
        <v>20771300</v>
      </c>
      <c r="D48" s="15">
        <f t="shared" si="2"/>
        <v>20771.3</v>
      </c>
      <c r="E48" s="15">
        <f t="shared" si="3"/>
        <v>20771.3</v>
      </c>
    </row>
    <row r="49" spans="1:5" ht="15.75" x14ac:dyDescent="0.25">
      <c r="A49" s="1" t="s">
        <v>59</v>
      </c>
      <c r="B49" s="3">
        <v>293522.7</v>
      </c>
      <c r="C49" s="16">
        <v>293380000</v>
      </c>
      <c r="D49" s="15">
        <f t="shared" si="2"/>
        <v>293380</v>
      </c>
      <c r="E49" s="15">
        <f t="shared" si="3"/>
        <v>293380</v>
      </c>
    </row>
    <row r="50" spans="1:5" ht="15.75" x14ac:dyDescent="0.25">
      <c r="A50" s="4" t="s">
        <v>51</v>
      </c>
      <c r="B50" s="3">
        <v>239136.4</v>
      </c>
      <c r="C50" s="16">
        <v>236967100</v>
      </c>
      <c r="D50" s="15">
        <f t="shared" si="2"/>
        <v>236967.1</v>
      </c>
      <c r="E50" s="15">
        <f t="shared" si="3"/>
        <v>236967.1</v>
      </c>
    </row>
    <row r="51" spans="1:5" ht="15.75" x14ac:dyDescent="0.25">
      <c r="A51" s="1" t="s">
        <v>43</v>
      </c>
      <c r="B51" s="3">
        <v>213195.1</v>
      </c>
      <c r="C51" s="14">
        <v>215034000</v>
      </c>
      <c r="D51" s="15">
        <f t="shared" si="2"/>
        <v>215034</v>
      </c>
      <c r="E51" s="15">
        <f t="shared" si="3"/>
        <v>215034</v>
      </c>
    </row>
    <row r="52" spans="1:5" ht="15.75" x14ac:dyDescent="0.25">
      <c r="A52" s="1" t="s">
        <v>1</v>
      </c>
      <c r="B52" s="3">
        <v>1389993</v>
      </c>
      <c r="C52" s="14">
        <v>1478505400</v>
      </c>
      <c r="D52" s="15">
        <f t="shared" si="2"/>
        <v>1478505.4000000001</v>
      </c>
      <c r="E52" s="15">
        <f t="shared" si="3"/>
        <v>1478505.4000000001</v>
      </c>
    </row>
    <row r="53" spans="1:5" ht="15.75" x14ac:dyDescent="0.25">
      <c r="A53" s="4" t="s">
        <v>50</v>
      </c>
      <c r="B53" s="3">
        <v>105314.8</v>
      </c>
      <c r="C53" s="14">
        <v>105943000</v>
      </c>
      <c r="D53" s="15">
        <f t="shared" si="2"/>
        <v>105943</v>
      </c>
      <c r="E53" s="15">
        <f t="shared" si="3"/>
        <v>105943</v>
      </c>
    </row>
    <row r="54" spans="1:5" ht="15.75" x14ac:dyDescent="0.25">
      <c r="A54" s="1" t="s">
        <v>32</v>
      </c>
      <c r="B54" s="3">
        <v>341416</v>
      </c>
      <c r="C54" s="14">
        <v>343214100</v>
      </c>
      <c r="D54" s="15">
        <f t="shared" si="2"/>
        <v>343214.10000000003</v>
      </c>
      <c r="E54" s="15">
        <f t="shared" si="3"/>
        <v>343214.10000000003</v>
      </c>
    </row>
    <row r="55" spans="1:5" ht="15.75" x14ac:dyDescent="0.25">
      <c r="A55" s="1" t="s">
        <v>22</v>
      </c>
      <c r="B55" s="3">
        <v>160871.29999999999</v>
      </c>
      <c r="C55" s="14">
        <v>166233700</v>
      </c>
      <c r="D55" s="15">
        <f t="shared" si="2"/>
        <v>166233.70000000001</v>
      </c>
      <c r="E55" s="15">
        <f t="shared" si="3"/>
        <v>166233.70000000001</v>
      </c>
    </row>
    <row r="56" spans="1:5" ht="15.75" x14ac:dyDescent="0.25">
      <c r="A56" s="1" t="s">
        <v>11</v>
      </c>
      <c r="B56" s="3">
        <v>271147.90000000002</v>
      </c>
      <c r="C56" s="14">
        <v>279406300</v>
      </c>
      <c r="D56" s="15">
        <f t="shared" si="2"/>
        <v>279406.3</v>
      </c>
      <c r="E56" s="15">
        <f t="shared" si="3"/>
        <v>279406.3</v>
      </c>
    </row>
    <row r="57" spans="1:5" ht="15.75" x14ac:dyDescent="0.25">
      <c r="A57" s="1" t="s">
        <v>18</v>
      </c>
      <c r="B57" s="3">
        <v>329028.90000000002</v>
      </c>
      <c r="C57" s="14">
        <v>332245500</v>
      </c>
      <c r="D57" s="15">
        <f t="shared" si="2"/>
        <v>332245.5</v>
      </c>
      <c r="E57" s="15">
        <f t="shared" si="3"/>
        <v>332245.5</v>
      </c>
    </row>
    <row r="58" spans="1:5" ht="15.75" x14ac:dyDescent="0.25">
      <c r="A58" s="12" t="s">
        <v>54</v>
      </c>
      <c r="B58" s="3">
        <f>SUM(B4:B57)</f>
        <v>16998638.111180004</v>
      </c>
      <c r="C58" s="14">
        <f>SUM(C3:C57)</f>
        <v>17353933400</v>
      </c>
      <c r="D58" s="15">
        <f t="shared" si="2"/>
        <v>17353933.399999999</v>
      </c>
      <c r="E58" s="15">
        <f t="shared" si="3"/>
        <v>17353933.399999999</v>
      </c>
    </row>
    <row r="59" spans="1:5" x14ac:dyDescent="0.25">
      <c r="A59" t="s">
        <v>67</v>
      </c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"/>
  <sheetViews>
    <sheetView tabSelected="1" topLeftCell="A9" zoomScaleNormal="100" workbookViewId="0">
      <selection activeCell="E34" sqref="E34:I34"/>
    </sheetView>
  </sheetViews>
  <sheetFormatPr defaultRowHeight="15" x14ac:dyDescent="0.25"/>
  <cols>
    <col min="1" max="1" width="11.28515625" bestFit="1" customWidth="1"/>
    <col min="2" max="2" width="12" bestFit="1" customWidth="1"/>
    <col min="3" max="3" width="43" customWidth="1"/>
    <col min="4" max="4" width="0" hidden="1" customWidth="1"/>
    <col min="5" max="5" width="17.7109375" bestFit="1" customWidth="1"/>
    <col min="6" max="6" width="17.42578125" bestFit="1" customWidth="1"/>
    <col min="7" max="7" width="14.28515625" hidden="1" customWidth="1"/>
    <col min="8" max="8" width="17.28515625" hidden="1" customWidth="1"/>
    <col min="9" max="9" width="13.28515625" customWidth="1"/>
    <col min="11" max="11" width="12" bestFit="1" customWidth="1"/>
  </cols>
  <sheetData>
    <row r="1" spans="1:9" x14ac:dyDescent="0.25">
      <c r="A1" s="4"/>
      <c r="B1" s="4"/>
      <c r="C1" s="17" t="s">
        <v>91</v>
      </c>
      <c r="D1" s="18"/>
      <c r="E1" s="4"/>
      <c r="F1" s="4"/>
      <c r="G1" s="4"/>
    </row>
    <row r="2" spans="1:9" x14ac:dyDescent="0.25">
      <c r="A2" s="4"/>
      <c r="B2" s="4"/>
      <c r="C2" s="19" t="s">
        <v>100</v>
      </c>
      <c r="D2" s="20" t="s">
        <v>56</v>
      </c>
      <c r="E2" s="20" t="s">
        <v>99</v>
      </c>
      <c r="F2" s="21" t="s">
        <v>44</v>
      </c>
      <c r="G2" s="19" t="s">
        <v>55</v>
      </c>
      <c r="H2" s="19" t="s">
        <v>65</v>
      </c>
      <c r="I2" s="19" t="s">
        <v>65</v>
      </c>
    </row>
    <row r="3" spans="1:9" x14ac:dyDescent="0.25">
      <c r="A3" s="31" t="s">
        <v>97</v>
      </c>
      <c r="B3" s="31" t="s">
        <v>98</v>
      </c>
      <c r="C3" s="22" t="s">
        <v>45</v>
      </c>
      <c r="D3" s="23" t="s">
        <v>46</v>
      </c>
      <c r="E3" s="23" t="s">
        <v>46</v>
      </c>
      <c r="F3" s="24" t="s">
        <v>47</v>
      </c>
      <c r="G3" s="19" t="s">
        <v>62</v>
      </c>
      <c r="H3" s="19" t="s">
        <v>66</v>
      </c>
      <c r="I3" s="19" t="s">
        <v>66</v>
      </c>
    </row>
    <row r="4" spans="1:9" ht="15.75" x14ac:dyDescent="0.25">
      <c r="A4" s="32">
        <v>210057</v>
      </c>
      <c r="B4" s="32">
        <v>5050</v>
      </c>
      <c r="C4" s="29" t="s">
        <v>88</v>
      </c>
      <c r="D4" s="33">
        <v>401327.6</v>
      </c>
      <c r="E4" s="27">
        <v>543190100</v>
      </c>
      <c r="F4" s="34">
        <f t="shared" ref="F4:F35" si="0">E4*0.001</f>
        <v>543190.1</v>
      </c>
      <c r="G4" s="34">
        <f t="shared" ref="G4:G35" si="1">F4</f>
        <v>543190.1</v>
      </c>
      <c r="H4" s="35">
        <f t="shared" ref="H4:H35" si="2">F4/12</f>
        <v>45265.841666666667</v>
      </c>
      <c r="I4" s="36">
        <f t="shared" ref="I4:I35" si="3">ROUND(H4,0)</f>
        <v>45266</v>
      </c>
    </row>
    <row r="5" spans="1:9" ht="15.75" x14ac:dyDescent="0.25">
      <c r="A5" s="32">
        <v>210060</v>
      </c>
      <c r="B5" s="32">
        <v>60</v>
      </c>
      <c r="C5" s="29" t="s">
        <v>89</v>
      </c>
      <c r="D5" s="33">
        <v>48728</v>
      </c>
      <c r="E5" s="27">
        <v>66193200</v>
      </c>
      <c r="F5" s="34">
        <f t="shared" si="0"/>
        <v>66193.2</v>
      </c>
      <c r="G5" s="34">
        <f t="shared" si="1"/>
        <v>66193.2</v>
      </c>
      <c r="H5" s="35">
        <f t="shared" si="2"/>
        <v>5516.0999999999995</v>
      </c>
      <c r="I5" s="36">
        <f t="shared" si="3"/>
        <v>5516</v>
      </c>
    </row>
    <row r="6" spans="1:9" ht="15.75" x14ac:dyDescent="0.25">
      <c r="A6" s="32">
        <v>210016</v>
      </c>
      <c r="B6" s="32">
        <v>16</v>
      </c>
      <c r="C6" s="29" t="s">
        <v>68</v>
      </c>
      <c r="D6" s="33">
        <v>271147.90000000002</v>
      </c>
      <c r="E6" s="27">
        <v>380198300</v>
      </c>
      <c r="F6" s="34">
        <f t="shared" si="0"/>
        <v>380198.3</v>
      </c>
      <c r="G6" s="34">
        <f t="shared" si="1"/>
        <v>380198.3</v>
      </c>
      <c r="H6" s="35">
        <f t="shared" si="2"/>
        <v>31683.191666666666</v>
      </c>
      <c r="I6" s="36">
        <f t="shared" si="3"/>
        <v>31683</v>
      </c>
    </row>
    <row r="7" spans="1:9" ht="15.75" x14ac:dyDescent="0.25">
      <c r="A7" s="32">
        <v>210023</v>
      </c>
      <c r="B7" s="32">
        <v>23</v>
      </c>
      <c r="C7" s="29" t="s">
        <v>16</v>
      </c>
      <c r="D7" s="37">
        <v>601774.6</v>
      </c>
      <c r="E7" s="27">
        <v>746989000</v>
      </c>
      <c r="F7" s="34">
        <f t="shared" si="0"/>
        <v>746989</v>
      </c>
      <c r="G7" s="34">
        <f t="shared" si="1"/>
        <v>746989</v>
      </c>
      <c r="H7" s="34">
        <f t="shared" si="2"/>
        <v>62249.083333333336</v>
      </c>
      <c r="I7" s="36">
        <f t="shared" si="3"/>
        <v>62249</v>
      </c>
    </row>
    <row r="8" spans="1:9" ht="15.75" x14ac:dyDescent="0.25">
      <c r="A8" s="32">
        <v>210061</v>
      </c>
      <c r="B8" s="32">
        <v>61</v>
      </c>
      <c r="C8" s="29" t="s">
        <v>34</v>
      </c>
      <c r="D8" s="33">
        <v>107265.1</v>
      </c>
      <c r="E8" s="27">
        <v>135629300</v>
      </c>
      <c r="F8" s="34">
        <f t="shared" si="0"/>
        <v>135629.29999999999</v>
      </c>
      <c r="G8" s="34">
        <f t="shared" si="1"/>
        <v>135629.29999999999</v>
      </c>
      <c r="H8" s="35">
        <f t="shared" si="2"/>
        <v>11302.441666666666</v>
      </c>
      <c r="I8" s="36">
        <f t="shared" si="3"/>
        <v>11302</v>
      </c>
    </row>
    <row r="9" spans="1:9" ht="15.75" x14ac:dyDescent="0.25">
      <c r="A9" s="32">
        <v>210039</v>
      </c>
      <c r="B9" s="32">
        <v>39</v>
      </c>
      <c r="C9" s="29" t="s">
        <v>72</v>
      </c>
      <c r="D9" s="33">
        <v>149192</v>
      </c>
      <c r="E9" s="27">
        <v>188719100</v>
      </c>
      <c r="F9" s="34">
        <f t="shared" si="0"/>
        <v>188719.1</v>
      </c>
      <c r="G9" s="34">
        <f t="shared" si="1"/>
        <v>188719.1</v>
      </c>
      <c r="H9" s="35">
        <f t="shared" si="2"/>
        <v>15726.591666666667</v>
      </c>
      <c r="I9" s="36">
        <f t="shared" si="3"/>
        <v>15727</v>
      </c>
    </row>
    <row r="10" spans="1:9" ht="15.75" x14ac:dyDescent="0.25">
      <c r="A10" s="32">
        <v>210032</v>
      </c>
      <c r="B10" s="32">
        <v>32</v>
      </c>
      <c r="C10" s="29" t="s">
        <v>81</v>
      </c>
      <c r="D10" s="33">
        <v>160871.29999999999</v>
      </c>
      <c r="E10" s="27">
        <v>210598500</v>
      </c>
      <c r="F10" s="34">
        <f t="shared" si="0"/>
        <v>210598.5</v>
      </c>
      <c r="G10" s="34">
        <f t="shared" si="1"/>
        <v>210598.5</v>
      </c>
      <c r="H10" s="35">
        <f t="shared" si="2"/>
        <v>17549.875</v>
      </c>
      <c r="I10" s="36">
        <f t="shared" si="3"/>
        <v>17550</v>
      </c>
    </row>
    <row r="11" spans="1:9" ht="15.75" x14ac:dyDescent="0.25">
      <c r="A11" s="32">
        <v>210051</v>
      </c>
      <c r="B11" s="32">
        <v>51</v>
      </c>
      <c r="C11" s="29" t="s">
        <v>33</v>
      </c>
      <c r="D11" s="33">
        <v>232581.7</v>
      </c>
      <c r="E11" s="27">
        <v>308883300</v>
      </c>
      <c r="F11" s="34">
        <f t="shared" si="0"/>
        <v>308883.3</v>
      </c>
      <c r="G11" s="34">
        <f t="shared" si="1"/>
        <v>308883.3</v>
      </c>
      <c r="H11" s="35">
        <f t="shared" si="2"/>
        <v>25740.274999999998</v>
      </c>
      <c r="I11" s="36">
        <f t="shared" si="3"/>
        <v>25740</v>
      </c>
    </row>
    <row r="12" spans="1:9" ht="15.75" x14ac:dyDescent="0.25">
      <c r="A12" s="32">
        <v>210005</v>
      </c>
      <c r="B12" s="32">
        <v>5</v>
      </c>
      <c r="C12" s="29" t="s">
        <v>73</v>
      </c>
      <c r="D12" s="33">
        <v>346113.4</v>
      </c>
      <c r="E12" s="27">
        <v>424222500</v>
      </c>
      <c r="F12" s="34">
        <f t="shared" si="0"/>
        <v>424222.5</v>
      </c>
      <c r="G12" s="34">
        <f t="shared" si="1"/>
        <v>424222.5</v>
      </c>
      <c r="H12" s="35">
        <f t="shared" si="2"/>
        <v>35351.875</v>
      </c>
      <c r="I12" s="36">
        <f t="shared" si="3"/>
        <v>35352</v>
      </c>
    </row>
    <row r="13" spans="1:9" ht="15.75" x14ac:dyDescent="0.25">
      <c r="A13" s="32">
        <v>210044</v>
      </c>
      <c r="B13" s="32">
        <v>44</v>
      </c>
      <c r="C13" s="29" t="s">
        <v>29</v>
      </c>
      <c r="D13" s="33">
        <v>462643.27799999999</v>
      </c>
      <c r="E13" s="27">
        <v>525917600</v>
      </c>
      <c r="F13" s="34">
        <f t="shared" si="0"/>
        <v>525917.6</v>
      </c>
      <c r="G13" s="34">
        <f t="shared" si="1"/>
        <v>525917.6</v>
      </c>
      <c r="H13" s="35">
        <f t="shared" si="2"/>
        <v>43826.466666666667</v>
      </c>
      <c r="I13" s="36">
        <f t="shared" si="3"/>
        <v>43826</v>
      </c>
    </row>
    <row r="14" spans="1:9" ht="15.75" x14ac:dyDescent="0.25">
      <c r="A14" s="32">
        <v>210017</v>
      </c>
      <c r="B14" s="32">
        <v>17</v>
      </c>
      <c r="C14" s="29" t="s">
        <v>12</v>
      </c>
      <c r="D14" s="33">
        <v>55258.400000000001</v>
      </c>
      <c r="E14" s="27">
        <v>96060900</v>
      </c>
      <c r="F14" s="34">
        <f t="shared" si="0"/>
        <v>96060.900000000009</v>
      </c>
      <c r="G14" s="34">
        <f t="shared" si="1"/>
        <v>96060.900000000009</v>
      </c>
      <c r="H14" s="35">
        <f t="shared" si="2"/>
        <v>8005.0750000000007</v>
      </c>
      <c r="I14" s="36">
        <f t="shared" si="3"/>
        <v>8005</v>
      </c>
    </row>
    <row r="15" spans="1:9" ht="15.75" x14ac:dyDescent="0.25">
      <c r="A15" s="32">
        <v>210065</v>
      </c>
      <c r="B15" s="32">
        <v>65</v>
      </c>
      <c r="C15" s="29" t="s">
        <v>84</v>
      </c>
      <c r="D15" s="33">
        <v>96340.3</v>
      </c>
      <c r="E15" s="27">
        <v>163546900</v>
      </c>
      <c r="F15" s="34">
        <f t="shared" si="0"/>
        <v>163546.9</v>
      </c>
      <c r="G15" s="34">
        <f t="shared" si="1"/>
        <v>163546.9</v>
      </c>
      <c r="H15" s="35">
        <f t="shared" si="2"/>
        <v>13628.908333333333</v>
      </c>
      <c r="I15" s="36">
        <f t="shared" si="3"/>
        <v>13629</v>
      </c>
    </row>
    <row r="16" spans="1:9" ht="15.75" x14ac:dyDescent="0.25">
      <c r="A16" s="32">
        <v>210004</v>
      </c>
      <c r="B16" s="32">
        <v>4</v>
      </c>
      <c r="C16" s="29" t="s">
        <v>2</v>
      </c>
      <c r="D16" s="33">
        <v>504632.6</v>
      </c>
      <c r="E16" s="27">
        <v>600651500</v>
      </c>
      <c r="F16" s="34">
        <f t="shared" si="0"/>
        <v>600651.5</v>
      </c>
      <c r="G16" s="34">
        <f t="shared" si="1"/>
        <v>600651.5</v>
      </c>
      <c r="H16" s="35">
        <f t="shared" si="2"/>
        <v>50054.291666666664</v>
      </c>
      <c r="I16" s="36">
        <f t="shared" si="3"/>
        <v>50054</v>
      </c>
    </row>
    <row r="17" spans="1:9" ht="15.75" x14ac:dyDescent="0.25">
      <c r="A17" s="32">
        <v>210029</v>
      </c>
      <c r="B17" s="32">
        <v>29</v>
      </c>
      <c r="C17" s="29" t="s">
        <v>20</v>
      </c>
      <c r="D17" s="33">
        <v>645219.5</v>
      </c>
      <c r="E17" s="27">
        <v>828761500</v>
      </c>
      <c r="F17" s="34">
        <f t="shared" si="0"/>
        <v>828761.5</v>
      </c>
      <c r="G17" s="34">
        <f t="shared" si="1"/>
        <v>828761.5</v>
      </c>
      <c r="H17" s="35">
        <f t="shared" si="2"/>
        <v>69063.458333333328</v>
      </c>
      <c r="I17" s="36">
        <f t="shared" si="3"/>
        <v>69063</v>
      </c>
    </row>
    <row r="18" spans="1:9" ht="15.75" x14ac:dyDescent="0.25">
      <c r="A18" s="32">
        <v>210009</v>
      </c>
      <c r="B18" s="32">
        <v>9</v>
      </c>
      <c r="C18" s="29" t="s">
        <v>5</v>
      </c>
      <c r="D18" s="33">
        <v>2352718.9</v>
      </c>
      <c r="E18" s="27">
        <v>3105851900</v>
      </c>
      <c r="F18" s="34">
        <f t="shared" si="0"/>
        <v>3105851.9</v>
      </c>
      <c r="G18" s="34">
        <f t="shared" si="1"/>
        <v>3105851.9</v>
      </c>
      <c r="H18" s="35">
        <f t="shared" si="2"/>
        <v>258820.99166666667</v>
      </c>
      <c r="I18" s="36">
        <f t="shared" si="3"/>
        <v>258821</v>
      </c>
    </row>
    <row r="19" spans="1:9" ht="15.75" x14ac:dyDescent="0.25">
      <c r="A19" s="32">
        <v>210048</v>
      </c>
      <c r="B19" s="32">
        <v>48</v>
      </c>
      <c r="C19" s="29" t="s">
        <v>85</v>
      </c>
      <c r="D19" s="33">
        <v>303036.5</v>
      </c>
      <c r="E19" s="27">
        <v>373181700</v>
      </c>
      <c r="F19" s="34">
        <f t="shared" si="0"/>
        <v>373181.7</v>
      </c>
      <c r="G19" s="34">
        <f t="shared" si="1"/>
        <v>373181.7</v>
      </c>
      <c r="H19" s="35">
        <f t="shared" si="2"/>
        <v>31098.475000000002</v>
      </c>
      <c r="I19" s="36">
        <f t="shared" si="3"/>
        <v>31098</v>
      </c>
    </row>
    <row r="20" spans="1:9" ht="15.75" x14ac:dyDescent="0.25">
      <c r="A20" s="32">
        <v>210022</v>
      </c>
      <c r="B20" s="32">
        <v>22</v>
      </c>
      <c r="C20" s="29" t="s">
        <v>86</v>
      </c>
      <c r="D20" s="33">
        <v>310897.09999999998</v>
      </c>
      <c r="E20" s="27">
        <v>431678000</v>
      </c>
      <c r="F20" s="34">
        <f t="shared" si="0"/>
        <v>431678</v>
      </c>
      <c r="G20" s="34">
        <f t="shared" si="1"/>
        <v>431678</v>
      </c>
      <c r="H20" s="35">
        <f t="shared" si="2"/>
        <v>35973.166666666664</v>
      </c>
      <c r="I20" s="36">
        <f t="shared" si="3"/>
        <v>35973</v>
      </c>
    </row>
    <row r="21" spans="1:9" ht="15.75" x14ac:dyDescent="0.25">
      <c r="A21" s="32">
        <v>210033</v>
      </c>
      <c r="B21" s="32">
        <v>33</v>
      </c>
      <c r="C21" s="29" t="s">
        <v>83</v>
      </c>
      <c r="D21" s="33">
        <v>235036.1</v>
      </c>
      <c r="E21" s="27">
        <v>294002400</v>
      </c>
      <c r="F21" s="34">
        <f t="shared" si="0"/>
        <v>294002.40000000002</v>
      </c>
      <c r="G21" s="34">
        <f t="shared" si="1"/>
        <v>294002.40000000002</v>
      </c>
      <c r="H21" s="35">
        <f t="shared" si="2"/>
        <v>24500.2</v>
      </c>
      <c r="I21" s="36">
        <f t="shared" si="3"/>
        <v>24500</v>
      </c>
    </row>
    <row r="22" spans="1:9" ht="15.75" x14ac:dyDescent="0.25">
      <c r="A22" s="32">
        <v>210013</v>
      </c>
      <c r="B22" s="32">
        <v>13</v>
      </c>
      <c r="C22" s="29" t="s">
        <v>90</v>
      </c>
      <c r="D22" s="33">
        <v>109889.83418000001</v>
      </c>
      <c r="E22" s="27">
        <v>33202200</v>
      </c>
      <c r="F22" s="34">
        <f t="shared" si="0"/>
        <v>33202.199999999997</v>
      </c>
      <c r="G22" s="34">
        <f t="shared" si="1"/>
        <v>33202.199999999997</v>
      </c>
      <c r="H22" s="35">
        <f t="shared" si="2"/>
        <v>2766.85</v>
      </c>
      <c r="I22" s="36">
        <f t="shared" si="3"/>
        <v>2767</v>
      </c>
    </row>
    <row r="23" spans="1:9" ht="15.75" x14ac:dyDescent="0.25">
      <c r="A23" s="32">
        <v>210064</v>
      </c>
      <c r="B23" s="32">
        <v>5033</v>
      </c>
      <c r="C23" s="29" t="s">
        <v>71</v>
      </c>
      <c r="D23" s="33">
        <v>59432</v>
      </c>
      <c r="E23" s="27">
        <v>67965600</v>
      </c>
      <c r="F23" s="34">
        <f t="shared" si="0"/>
        <v>67965.600000000006</v>
      </c>
      <c r="G23" s="34">
        <f t="shared" si="1"/>
        <v>67965.600000000006</v>
      </c>
      <c r="H23" s="35">
        <f t="shared" si="2"/>
        <v>5663.8</v>
      </c>
      <c r="I23" s="36">
        <f t="shared" si="3"/>
        <v>5664</v>
      </c>
    </row>
    <row r="24" spans="1:9" ht="15.75" x14ac:dyDescent="0.25">
      <c r="A24" s="32">
        <v>210040</v>
      </c>
      <c r="B24" s="32">
        <v>40</v>
      </c>
      <c r="C24" s="29" t="s">
        <v>70</v>
      </c>
      <c r="D24" s="33">
        <v>258801</v>
      </c>
      <c r="E24" s="27">
        <v>311836400</v>
      </c>
      <c r="F24" s="34">
        <f t="shared" si="0"/>
        <v>311836.40000000002</v>
      </c>
      <c r="G24" s="34">
        <f t="shared" si="1"/>
        <v>311836.40000000002</v>
      </c>
      <c r="H24" s="35">
        <f t="shared" si="2"/>
        <v>25986.366666666669</v>
      </c>
      <c r="I24" s="36">
        <f t="shared" si="3"/>
        <v>25986</v>
      </c>
    </row>
    <row r="25" spans="1:9" ht="15.75" x14ac:dyDescent="0.25">
      <c r="A25" s="32">
        <v>210012</v>
      </c>
      <c r="B25" s="32">
        <v>12</v>
      </c>
      <c r="C25" s="29" t="s">
        <v>69</v>
      </c>
      <c r="D25" s="33">
        <v>769856.9</v>
      </c>
      <c r="E25" s="27">
        <v>961717900</v>
      </c>
      <c r="F25" s="34">
        <f t="shared" si="0"/>
        <v>961717.9</v>
      </c>
      <c r="G25" s="34">
        <f t="shared" si="1"/>
        <v>961717.9</v>
      </c>
      <c r="H25" s="35">
        <f t="shared" si="2"/>
        <v>80143.15833333334</v>
      </c>
      <c r="I25" s="36">
        <f t="shared" si="3"/>
        <v>80143</v>
      </c>
    </row>
    <row r="26" spans="1:9" ht="15.75" x14ac:dyDescent="0.25">
      <c r="A26" s="32">
        <v>210015</v>
      </c>
      <c r="B26" s="32">
        <v>15</v>
      </c>
      <c r="C26" s="29" t="s">
        <v>10</v>
      </c>
      <c r="D26" s="33">
        <v>518001.6</v>
      </c>
      <c r="E26" s="27">
        <v>688099500</v>
      </c>
      <c r="F26" s="34">
        <f t="shared" si="0"/>
        <v>688099.5</v>
      </c>
      <c r="G26" s="34">
        <f t="shared" si="1"/>
        <v>688099.5</v>
      </c>
      <c r="H26" s="35">
        <f t="shared" si="2"/>
        <v>57341.625</v>
      </c>
      <c r="I26" s="36">
        <f t="shared" si="3"/>
        <v>57342</v>
      </c>
    </row>
    <row r="27" spans="1:9" ht="15.75" x14ac:dyDescent="0.25">
      <c r="A27" s="32">
        <v>210056</v>
      </c>
      <c r="B27" s="32">
        <v>2004</v>
      </c>
      <c r="C27" s="29" t="s">
        <v>37</v>
      </c>
      <c r="D27" s="33">
        <v>297577.8</v>
      </c>
      <c r="E27" s="27">
        <v>319991800</v>
      </c>
      <c r="F27" s="34">
        <f t="shared" si="0"/>
        <v>319991.8</v>
      </c>
      <c r="G27" s="34">
        <f t="shared" si="1"/>
        <v>319991.8</v>
      </c>
      <c r="H27" s="35">
        <f t="shared" si="2"/>
        <v>26665.983333333334</v>
      </c>
      <c r="I27" s="36">
        <f t="shared" si="3"/>
        <v>26666</v>
      </c>
    </row>
    <row r="28" spans="1:9" ht="15.75" x14ac:dyDescent="0.25">
      <c r="A28" s="32">
        <v>210034</v>
      </c>
      <c r="B28" s="32">
        <v>34</v>
      </c>
      <c r="C28" s="29" t="s">
        <v>24</v>
      </c>
      <c r="D28" s="33">
        <v>193637.5</v>
      </c>
      <c r="E28" s="27">
        <v>224922900</v>
      </c>
      <c r="F28" s="34">
        <f t="shared" si="0"/>
        <v>224922.9</v>
      </c>
      <c r="G28" s="34">
        <f t="shared" si="1"/>
        <v>224922.9</v>
      </c>
      <c r="H28" s="35">
        <f t="shared" si="2"/>
        <v>18743.575000000001</v>
      </c>
      <c r="I28" s="36">
        <f t="shared" si="3"/>
        <v>18744</v>
      </c>
    </row>
    <row r="29" spans="1:9" ht="15.75" x14ac:dyDescent="0.25">
      <c r="A29" s="32">
        <v>210018</v>
      </c>
      <c r="B29" s="32">
        <v>18</v>
      </c>
      <c r="C29" s="29" t="s">
        <v>13</v>
      </c>
      <c r="D29" s="33">
        <v>178461.4</v>
      </c>
      <c r="E29" s="27">
        <v>222642700</v>
      </c>
      <c r="F29" s="34">
        <f t="shared" si="0"/>
        <v>222642.7</v>
      </c>
      <c r="G29" s="34">
        <f t="shared" si="1"/>
        <v>222642.7</v>
      </c>
      <c r="H29" s="35">
        <f t="shared" si="2"/>
        <v>18553.558333333334</v>
      </c>
      <c r="I29" s="36">
        <f t="shared" si="3"/>
        <v>18554</v>
      </c>
    </row>
    <row r="30" spans="1:9" ht="15.75" x14ac:dyDescent="0.25">
      <c r="A30" s="32">
        <v>210028</v>
      </c>
      <c r="B30" s="32">
        <v>28</v>
      </c>
      <c r="C30" s="29" t="s">
        <v>19</v>
      </c>
      <c r="D30" s="33">
        <v>190011.2</v>
      </c>
      <c r="E30" s="27">
        <v>236265900</v>
      </c>
      <c r="F30" s="34">
        <f t="shared" si="0"/>
        <v>236265.9</v>
      </c>
      <c r="G30" s="34">
        <f t="shared" si="1"/>
        <v>236265.9</v>
      </c>
      <c r="H30" s="35">
        <f t="shared" si="2"/>
        <v>19688.825000000001</v>
      </c>
      <c r="I30" s="36">
        <f t="shared" si="3"/>
        <v>19689</v>
      </c>
    </row>
    <row r="31" spans="1:9" ht="15.75" x14ac:dyDescent="0.25">
      <c r="A31" s="32">
        <v>210062</v>
      </c>
      <c r="B31" s="32">
        <v>62</v>
      </c>
      <c r="C31" s="30" t="s">
        <v>87</v>
      </c>
      <c r="D31" s="33">
        <v>270322.7</v>
      </c>
      <c r="E31" s="27">
        <v>338032800</v>
      </c>
      <c r="F31" s="34">
        <f t="shared" si="0"/>
        <v>338032.8</v>
      </c>
      <c r="G31" s="34">
        <f t="shared" si="1"/>
        <v>338032.8</v>
      </c>
      <c r="H31" s="35">
        <f t="shared" si="2"/>
        <v>28169.399999999998</v>
      </c>
      <c r="I31" s="36">
        <f t="shared" si="3"/>
        <v>28169</v>
      </c>
    </row>
    <row r="32" spans="1:9" ht="15.75" x14ac:dyDescent="0.25">
      <c r="A32" s="32">
        <v>210024</v>
      </c>
      <c r="B32" s="32">
        <v>24</v>
      </c>
      <c r="C32" s="29" t="s">
        <v>17</v>
      </c>
      <c r="D32" s="33">
        <v>434442.4</v>
      </c>
      <c r="E32" s="27">
        <v>499090300</v>
      </c>
      <c r="F32" s="34">
        <f t="shared" si="0"/>
        <v>499090.3</v>
      </c>
      <c r="G32" s="34">
        <f t="shared" si="1"/>
        <v>499090.3</v>
      </c>
      <c r="H32" s="35">
        <f t="shared" si="2"/>
        <v>41590.85833333333</v>
      </c>
      <c r="I32" s="36">
        <f t="shared" si="3"/>
        <v>41591</v>
      </c>
    </row>
    <row r="33" spans="1:9" ht="15.75" x14ac:dyDescent="0.25">
      <c r="A33" s="32">
        <v>210008</v>
      </c>
      <c r="B33" s="32">
        <v>8</v>
      </c>
      <c r="C33" s="29" t="s">
        <v>4</v>
      </c>
      <c r="D33" s="33">
        <v>524091.4</v>
      </c>
      <c r="E33" s="27">
        <v>681875400</v>
      </c>
      <c r="F33" s="34">
        <f t="shared" si="0"/>
        <v>681875.4</v>
      </c>
      <c r="G33" s="34">
        <f t="shared" si="1"/>
        <v>681875.4</v>
      </c>
      <c r="H33" s="35">
        <f t="shared" si="2"/>
        <v>56822.950000000004</v>
      </c>
      <c r="I33" s="36">
        <f t="shared" si="3"/>
        <v>56823</v>
      </c>
    </row>
    <row r="34" spans="1:9" ht="15.75" x14ac:dyDescent="0.25">
      <c r="A34" s="32">
        <v>210001</v>
      </c>
      <c r="B34" s="32">
        <v>1</v>
      </c>
      <c r="C34" s="29" t="s">
        <v>0</v>
      </c>
      <c r="D34" s="33">
        <v>325953.09999999998</v>
      </c>
      <c r="E34" s="27">
        <v>487797400</v>
      </c>
      <c r="F34" s="34">
        <f t="shared" si="0"/>
        <v>487797.4</v>
      </c>
      <c r="G34" s="34">
        <f t="shared" si="1"/>
        <v>487797.4</v>
      </c>
      <c r="H34" s="35">
        <f t="shared" si="2"/>
        <v>40649.783333333333</v>
      </c>
      <c r="I34" s="36">
        <f t="shared" si="3"/>
        <v>40650</v>
      </c>
    </row>
    <row r="35" spans="1:9" ht="15.75" x14ac:dyDescent="0.25">
      <c r="A35" s="32">
        <v>210045</v>
      </c>
      <c r="B35" s="32">
        <v>45</v>
      </c>
      <c r="C35" s="29" t="s">
        <v>96</v>
      </c>
      <c r="D35" s="33"/>
      <c r="E35" s="27">
        <v>6300800</v>
      </c>
      <c r="F35" s="34">
        <f t="shared" si="0"/>
        <v>6300.8</v>
      </c>
      <c r="G35" s="34">
        <f t="shared" si="1"/>
        <v>6300.8</v>
      </c>
      <c r="H35" s="35">
        <f t="shared" si="2"/>
        <v>525.06666666666672</v>
      </c>
      <c r="I35" s="36">
        <f t="shared" si="3"/>
        <v>525</v>
      </c>
    </row>
    <row r="36" spans="1:9" ht="15.75" x14ac:dyDescent="0.25">
      <c r="A36" s="32">
        <v>210019</v>
      </c>
      <c r="B36" s="32">
        <v>19</v>
      </c>
      <c r="C36" s="29" t="s">
        <v>95</v>
      </c>
      <c r="D36" s="33">
        <v>437069.3</v>
      </c>
      <c r="E36" s="27">
        <v>604393700</v>
      </c>
      <c r="F36" s="34">
        <f t="shared" ref="F36:F52" si="4">E36*0.001</f>
        <v>604393.70000000007</v>
      </c>
      <c r="G36" s="34">
        <f t="shared" ref="G36:G52" si="5">F36</f>
        <v>604393.70000000007</v>
      </c>
      <c r="H36" s="35">
        <f t="shared" ref="H36:H52" si="6">F36/12</f>
        <v>50366.14166666667</v>
      </c>
      <c r="I36" s="36">
        <f t="shared" ref="I36:I52" si="7">ROUND(H36,0)</f>
        <v>50366</v>
      </c>
    </row>
    <row r="37" spans="1:9" ht="15.75" x14ac:dyDescent="0.25">
      <c r="A37" s="32">
        <v>210011</v>
      </c>
      <c r="B37" s="32">
        <v>11</v>
      </c>
      <c r="C37" s="29" t="s">
        <v>7</v>
      </c>
      <c r="D37" s="33">
        <v>431097.2</v>
      </c>
      <c r="E37" s="27">
        <v>494805400</v>
      </c>
      <c r="F37" s="34">
        <f t="shared" si="4"/>
        <v>494805.4</v>
      </c>
      <c r="G37" s="34">
        <f t="shared" si="5"/>
        <v>494805.4</v>
      </c>
      <c r="H37" s="35">
        <f t="shared" si="6"/>
        <v>41233.783333333333</v>
      </c>
      <c r="I37" s="36">
        <f t="shared" si="7"/>
        <v>41234</v>
      </c>
    </row>
    <row r="38" spans="1:9" ht="15.75" x14ac:dyDescent="0.25">
      <c r="A38" s="32">
        <v>210035</v>
      </c>
      <c r="B38" s="32">
        <v>35</v>
      </c>
      <c r="C38" s="29" t="s">
        <v>25</v>
      </c>
      <c r="D38" s="33">
        <v>148862.29999999999</v>
      </c>
      <c r="E38" s="27">
        <v>190364400</v>
      </c>
      <c r="F38" s="34">
        <f t="shared" ref="F38:F51" si="8">E38*0.001</f>
        <v>190364.4</v>
      </c>
      <c r="G38" s="34">
        <f t="shared" ref="G38:G51" si="9">F38</f>
        <v>190364.4</v>
      </c>
      <c r="H38" s="35">
        <f t="shared" ref="H38:H51" si="10">F38/12</f>
        <v>15863.699999999999</v>
      </c>
      <c r="I38" s="36">
        <f t="shared" ref="I38:I51" si="11">ROUND(H38,0)</f>
        <v>15864</v>
      </c>
    </row>
    <row r="39" spans="1:9" ht="15.75" x14ac:dyDescent="0.25">
      <c r="A39" s="32">
        <v>210003</v>
      </c>
      <c r="B39" s="32">
        <v>3</v>
      </c>
      <c r="C39" s="29" t="s">
        <v>80</v>
      </c>
      <c r="D39" s="33">
        <v>293522.7</v>
      </c>
      <c r="E39" s="27">
        <v>423296600</v>
      </c>
      <c r="F39" s="34">
        <f>E39*0.001</f>
        <v>423296.60000000003</v>
      </c>
      <c r="G39" s="34">
        <f>F39</f>
        <v>423296.60000000003</v>
      </c>
      <c r="H39" s="35">
        <f>F39/12</f>
        <v>35274.716666666667</v>
      </c>
      <c r="I39" s="36">
        <f>ROUND(H39,0)</f>
        <v>35275</v>
      </c>
    </row>
    <row r="40" spans="1:9" ht="15.75" x14ac:dyDescent="0.25">
      <c r="A40" s="32">
        <v>210055</v>
      </c>
      <c r="B40" s="32">
        <v>55</v>
      </c>
      <c r="C40" s="29" t="s">
        <v>79</v>
      </c>
      <c r="D40" s="33">
        <v>100491.8</v>
      </c>
      <c r="E40" s="27">
        <v>42422600</v>
      </c>
      <c r="F40" s="34">
        <f t="shared" si="8"/>
        <v>42422.6</v>
      </c>
      <c r="G40" s="34">
        <f t="shared" si="9"/>
        <v>42422.6</v>
      </c>
      <c r="H40" s="35">
        <f t="shared" si="10"/>
        <v>3535.2166666666667</v>
      </c>
      <c r="I40" s="36">
        <f t="shared" si="11"/>
        <v>3535</v>
      </c>
    </row>
    <row r="41" spans="1:9" ht="15.75" x14ac:dyDescent="0.25">
      <c r="A41" s="32">
        <v>210058</v>
      </c>
      <c r="B41" s="32">
        <v>2001</v>
      </c>
      <c r="C41" s="29" t="s">
        <v>36</v>
      </c>
      <c r="D41" s="33">
        <v>124286.8</v>
      </c>
      <c r="E41" s="27">
        <v>147461500</v>
      </c>
      <c r="F41" s="34">
        <f t="shared" si="8"/>
        <v>147461.5</v>
      </c>
      <c r="G41" s="34">
        <f t="shared" si="9"/>
        <v>147461.5</v>
      </c>
      <c r="H41" s="35">
        <f t="shared" si="10"/>
        <v>12288.458333333334</v>
      </c>
      <c r="I41" s="36">
        <f t="shared" si="11"/>
        <v>12288</v>
      </c>
    </row>
    <row r="42" spans="1:9" ht="15.75" x14ac:dyDescent="0.25">
      <c r="A42" s="32">
        <v>210063</v>
      </c>
      <c r="B42" s="32">
        <v>63</v>
      </c>
      <c r="C42" s="29" t="s">
        <v>76</v>
      </c>
      <c r="D42" s="33">
        <v>408176.9</v>
      </c>
      <c r="E42" s="27">
        <v>487466800</v>
      </c>
      <c r="F42" s="34">
        <f t="shared" si="8"/>
        <v>487466.8</v>
      </c>
      <c r="G42" s="34">
        <f t="shared" si="9"/>
        <v>487466.8</v>
      </c>
      <c r="H42" s="35">
        <f t="shared" si="10"/>
        <v>40622.23333333333</v>
      </c>
      <c r="I42" s="36">
        <f t="shared" si="11"/>
        <v>40622</v>
      </c>
    </row>
    <row r="43" spans="1:9" ht="15.75" x14ac:dyDescent="0.25">
      <c r="A43" s="32">
        <v>210030</v>
      </c>
      <c r="B43" s="32">
        <v>30</v>
      </c>
      <c r="C43" s="29" t="s">
        <v>92</v>
      </c>
      <c r="D43" s="33">
        <v>59206.5</v>
      </c>
      <c r="E43" s="27">
        <v>56459200</v>
      </c>
      <c r="F43" s="34">
        <f t="shared" si="8"/>
        <v>56459.200000000004</v>
      </c>
      <c r="G43" s="34">
        <f t="shared" si="9"/>
        <v>56459.200000000004</v>
      </c>
      <c r="H43" s="35">
        <f t="shared" si="10"/>
        <v>4704.9333333333334</v>
      </c>
      <c r="I43" s="36">
        <f t="shared" si="11"/>
        <v>4705</v>
      </c>
    </row>
    <row r="44" spans="1:9" ht="15.75" x14ac:dyDescent="0.25">
      <c r="A44" s="32">
        <v>210010</v>
      </c>
      <c r="B44" s="32">
        <v>10</v>
      </c>
      <c r="C44" s="29" t="s">
        <v>93</v>
      </c>
      <c r="D44" s="33">
        <v>49851.199999999997</v>
      </c>
      <c r="E44" s="27">
        <v>17364800</v>
      </c>
      <c r="F44" s="34">
        <f t="shared" si="8"/>
        <v>17364.8</v>
      </c>
      <c r="G44" s="34">
        <f t="shared" si="9"/>
        <v>17364.8</v>
      </c>
      <c r="H44" s="35">
        <f t="shared" si="10"/>
        <v>1447.0666666666666</v>
      </c>
      <c r="I44" s="36">
        <f t="shared" si="11"/>
        <v>1447</v>
      </c>
    </row>
    <row r="45" spans="1:9" ht="15.75" x14ac:dyDescent="0.25">
      <c r="A45" s="32">
        <v>210037</v>
      </c>
      <c r="B45" s="32">
        <v>37</v>
      </c>
      <c r="C45" s="29" t="s">
        <v>94</v>
      </c>
      <c r="D45" s="33">
        <v>203067.8</v>
      </c>
      <c r="E45" s="27">
        <v>298649100</v>
      </c>
      <c r="F45" s="34">
        <f t="shared" si="8"/>
        <v>298649.10000000003</v>
      </c>
      <c r="G45" s="34">
        <f t="shared" si="9"/>
        <v>298649.10000000003</v>
      </c>
      <c r="H45" s="35">
        <f t="shared" si="10"/>
        <v>24887.425000000003</v>
      </c>
      <c r="I45" s="36">
        <f t="shared" si="11"/>
        <v>24887</v>
      </c>
    </row>
    <row r="46" spans="1:9" ht="15.75" x14ac:dyDescent="0.25">
      <c r="A46" s="32">
        <v>210049</v>
      </c>
      <c r="B46" s="32">
        <v>49</v>
      </c>
      <c r="C46" s="29" t="s">
        <v>77</v>
      </c>
      <c r="D46" s="33">
        <v>341416</v>
      </c>
      <c r="E46" s="27">
        <v>416111200</v>
      </c>
      <c r="F46" s="34">
        <f t="shared" si="8"/>
        <v>416111.2</v>
      </c>
      <c r="G46" s="34">
        <f t="shared" si="9"/>
        <v>416111.2</v>
      </c>
      <c r="H46" s="35">
        <f t="shared" si="10"/>
        <v>34675.933333333334</v>
      </c>
      <c r="I46" s="36">
        <f t="shared" si="11"/>
        <v>34676</v>
      </c>
    </row>
    <row r="47" spans="1:9" ht="15.75" x14ac:dyDescent="0.25">
      <c r="A47" s="32">
        <v>210043</v>
      </c>
      <c r="B47" s="32">
        <v>43</v>
      </c>
      <c r="C47" s="30" t="s">
        <v>75</v>
      </c>
      <c r="D47" s="33">
        <v>416534</v>
      </c>
      <c r="E47" s="27">
        <v>535602400</v>
      </c>
      <c r="F47" s="34">
        <f t="shared" si="8"/>
        <v>535602.4</v>
      </c>
      <c r="G47" s="34">
        <f t="shared" si="9"/>
        <v>535602.4</v>
      </c>
      <c r="H47" s="35">
        <f t="shared" si="10"/>
        <v>44633.533333333333</v>
      </c>
      <c r="I47" s="36">
        <f t="shared" si="11"/>
        <v>44634</v>
      </c>
    </row>
    <row r="48" spans="1:9" ht="15.75" x14ac:dyDescent="0.25">
      <c r="A48" s="32">
        <v>210006</v>
      </c>
      <c r="B48" s="32">
        <v>6</v>
      </c>
      <c r="C48" s="30" t="s">
        <v>78</v>
      </c>
      <c r="D48" s="33">
        <v>105314.8</v>
      </c>
      <c r="E48" s="27">
        <v>81124200</v>
      </c>
      <c r="F48" s="34">
        <f t="shared" si="8"/>
        <v>81124.2</v>
      </c>
      <c r="G48" s="34">
        <f t="shared" si="9"/>
        <v>81124.2</v>
      </c>
      <c r="H48" s="35">
        <f t="shared" si="10"/>
        <v>6760.3499999999995</v>
      </c>
      <c r="I48" s="36">
        <f t="shared" si="11"/>
        <v>6760</v>
      </c>
    </row>
    <row r="49" spans="1:9" ht="15.75" x14ac:dyDescent="0.25">
      <c r="A49" s="32">
        <v>210038</v>
      </c>
      <c r="B49" s="32">
        <v>38</v>
      </c>
      <c r="C49" s="30" t="s">
        <v>74</v>
      </c>
      <c r="D49" s="33">
        <v>239136.4</v>
      </c>
      <c r="E49" s="27">
        <v>279245400</v>
      </c>
      <c r="F49" s="34">
        <f t="shared" si="8"/>
        <v>279245.40000000002</v>
      </c>
      <c r="G49" s="34">
        <f t="shared" si="9"/>
        <v>279245.40000000002</v>
      </c>
      <c r="H49" s="35">
        <f t="shared" si="10"/>
        <v>23270.45</v>
      </c>
      <c r="I49" s="36">
        <f t="shared" si="11"/>
        <v>23270</v>
      </c>
    </row>
    <row r="50" spans="1:9" ht="15.75" x14ac:dyDescent="0.25">
      <c r="A50" s="32">
        <v>218992</v>
      </c>
      <c r="B50" s="32">
        <v>8992</v>
      </c>
      <c r="C50" s="29" t="s">
        <v>43</v>
      </c>
      <c r="D50" s="33">
        <v>213195.1</v>
      </c>
      <c r="E50" s="27">
        <v>274780100</v>
      </c>
      <c r="F50" s="34">
        <f t="shared" si="8"/>
        <v>274780.09999999998</v>
      </c>
      <c r="G50" s="34">
        <f t="shared" si="9"/>
        <v>274780.09999999998</v>
      </c>
      <c r="H50" s="35">
        <f t="shared" si="10"/>
        <v>22898.341666666664</v>
      </c>
      <c r="I50" s="36">
        <f t="shared" si="11"/>
        <v>22898</v>
      </c>
    </row>
    <row r="51" spans="1:9" ht="15.75" x14ac:dyDescent="0.25">
      <c r="A51" s="32">
        <v>210002</v>
      </c>
      <c r="B51" s="32">
        <v>2</v>
      </c>
      <c r="C51" s="29" t="s">
        <v>1</v>
      </c>
      <c r="D51" s="33">
        <v>1389993</v>
      </c>
      <c r="E51" s="27">
        <v>1932484500</v>
      </c>
      <c r="F51" s="34">
        <f t="shared" si="8"/>
        <v>1932484.5</v>
      </c>
      <c r="G51" s="34">
        <f t="shared" si="9"/>
        <v>1932484.5</v>
      </c>
      <c r="H51" s="35">
        <f t="shared" si="10"/>
        <v>161040.375</v>
      </c>
      <c r="I51" s="36">
        <f t="shared" si="11"/>
        <v>161040</v>
      </c>
    </row>
    <row r="52" spans="1:9" ht="15.75" x14ac:dyDescent="0.25">
      <c r="A52" s="32">
        <v>210027</v>
      </c>
      <c r="B52" s="32">
        <v>27</v>
      </c>
      <c r="C52" s="29" t="s">
        <v>82</v>
      </c>
      <c r="D52" s="33">
        <v>329028.90000000002</v>
      </c>
      <c r="E52" s="27">
        <v>400789500</v>
      </c>
      <c r="F52" s="34">
        <f t="shared" si="4"/>
        <v>400789.5</v>
      </c>
      <c r="G52" s="34">
        <f t="shared" si="5"/>
        <v>400789.5</v>
      </c>
      <c r="H52" s="35">
        <f t="shared" si="6"/>
        <v>33399.125</v>
      </c>
      <c r="I52" s="36">
        <f t="shared" si="7"/>
        <v>33399</v>
      </c>
    </row>
    <row r="53" spans="1:9" ht="15.75" x14ac:dyDescent="0.25">
      <c r="A53" s="4"/>
      <c r="B53" s="4"/>
      <c r="C53" s="25" t="s">
        <v>54</v>
      </c>
      <c r="D53" s="3">
        <f>SUM(D4:D52)</f>
        <v>16705513.812180001</v>
      </c>
      <c r="E53" s="14">
        <f>SUM(E4:E52)</f>
        <v>21186838700</v>
      </c>
      <c r="F53" s="14">
        <f>SUM(F4:F52)</f>
        <v>21186838.699999999</v>
      </c>
      <c r="G53" s="15">
        <f t="shared" ref="G53" si="12">F53*0.001</f>
        <v>21186.8387</v>
      </c>
      <c r="H53" s="14">
        <f>SUM(H4:H52)</f>
        <v>1765569.8916666664</v>
      </c>
      <c r="I53" s="28">
        <f t="shared" ref="I53" si="13">ROUND(H53,0)</f>
        <v>1765570</v>
      </c>
    </row>
    <row r="54" spans="1:9" x14ac:dyDescent="0.25">
      <c r="C54" s="38" t="s">
        <v>101</v>
      </c>
      <c r="D54" s="2"/>
    </row>
    <row r="55" spans="1:9" x14ac:dyDescent="0.25">
      <c r="C55" s="26"/>
    </row>
  </sheetData>
  <sortState xmlns:xlrd2="http://schemas.microsoft.com/office/spreadsheetml/2017/richdata2" ref="C38:I51">
    <sortCondition ref="C38"/>
  </sortState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CB9092-34DB-4186-8151-BD71CDA4359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EC0D82-69CD-4098-98E0-F6A73E269160}"/>
</file>

<file path=customXml/itemProps3.xml><?xml version="1.0" encoding="utf-8"?>
<ds:datastoreItem xmlns:ds="http://schemas.openxmlformats.org/officeDocument/2006/customXml" ds:itemID="{B165AA3A-933B-4E22-9504-D5622242C8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NSPI Funding</vt:lpstr>
      <vt:lpstr>FY26 NSPII Funding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Erin Schurmann</cp:lastModifiedBy>
  <cp:lastPrinted>2019-05-13T14:41:36Z</cp:lastPrinted>
  <dcterms:created xsi:type="dcterms:W3CDTF">2017-06-12T13:23:51Z</dcterms:created>
  <dcterms:modified xsi:type="dcterms:W3CDTF">2025-07-01T21:05:56Z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