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eschurmann\Documents\Pop Health\RP Grants\Admin\"/>
    </mc:Choice>
  </mc:AlternateContent>
  <xr:revisionPtr revIDLastSave="0" documentId="8_{D520B246-9C9D-412A-BF20-F2D285D0E849}" xr6:coauthVersionLast="47" xr6:coauthVersionMax="47" xr10:uidLastSave="{00000000-0000-0000-0000-000000000000}"/>
  <bookViews>
    <workbookView xWindow="-120" yWindow="-120" windowWidth="25440" windowHeight="15390" xr2:uid="{00000000-000D-0000-FFFF-FFFF00000000}"/>
  </bookViews>
  <sheets>
    <sheet name="RP Rate Workbook" sheetId="1" r:id="rId1"/>
    <sheet name="FY2025 Adjustments" sheetId="2" r:id="rId2"/>
  </sheets>
  <externalReferences>
    <externalReference r:id="rId3"/>
  </externalReferences>
  <definedNames>
    <definedName name="_xlnm._FilterDatabase" localSheetId="0" hidden="1">'RP Rate Workbook'!$A$9:$G$32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xN8yEbv7fgZrwqVyC2uHCgULYBSAo0Pz0d6maU22oXc="/>
    </ext>
  </extLst>
</workbook>
</file>

<file path=xl/calcChain.xml><?xml version="1.0" encoding="utf-8"?>
<calcChain xmlns="http://schemas.openxmlformats.org/spreadsheetml/2006/main">
  <c r="G27" i="1" l="1"/>
  <c r="G26" i="1"/>
  <c r="H26" i="1" s="1"/>
  <c r="F31" i="1"/>
  <c r="H31" i="1" s="1"/>
  <c r="F30" i="1"/>
  <c r="H30" i="1" s="1"/>
  <c r="F29" i="1"/>
  <c r="H29" i="1" s="1"/>
  <c r="F28" i="1"/>
  <c r="H28" i="1" s="1"/>
  <c r="F21" i="1"/>
  <c r="H21" i="1" s="1"/>
  <c r="F27" i="1"/>
  <c r="F16" i="1"/>
  <c r="H16" i="1" s="1"/>
  <c r="F13" i="1"/>
  <c r="H13" i="1" s="1"/>
  <c r="F18" i="1"/>
  <c r="H18" i="1" s="1"/>
  <c r="F26" i="1"/>
  <c r="F22" i="1"/>
  <c r="H22" i="1" s="1"/>
  <c r="F17" i="1"/>
  <c r="H17" i="1" s="1"/>
  <c r="F14" i="1"/>
  <c r="H14" i="1" s="1"/>
  <c r="F23" i="1"/>
  <c r="H23" i="1" s="1"/>
  <c r="F20" i="1"/>
  <c r="H20" i="1" s="1"/>
  <c r="F19" i="1"/>
  <c r="H19" i="1" s="1"/>
  <c r="F12" i="1"/>
  <c r="H12" i="1" s="1"/>
  <c r="F15" i="1"/>
  <c r="H15" i="1" s="1"/>
  <c r="F24" i="1"/>
  <c r="H24" i="1" s="1"/>
  <c r="F25" i="1"/>
  <c r="H25" i="1" s="1"/>
  <c r="F11" i="1"/>
  <c r="H11" i="1" s="1"/>
  <c r="F10" i="1"/>
  <c r="H10" i="1" s="1"/>
  <c r="H27" i="1" l="1"/>
</calcChain>
</file>

<file path=xl/sharedStrings.xml><?xml version="1.0" encoding="utf-8"?>
<sst xmlns="http://schemas.openxmlformats.org/spreadsheetml/2006/main" count="148" uniqueCount="52">
  <si>
    <t>Regional Partnership Catalyst Grant Program</t>
  </si>
  <si>
    <t>Rate Adjustment Workbook</t>
  </si>
  <si>
    <t>BH Funding</t>
  </si>
  <si>
    <t>**Diabetes funding concluded 6/30/2024.  Regional Partnerships receiving diabetes funding received half of their CY 2024 award.  There will be no additional diabetes funding in FY 2025 or FY 2026, although negative adjustments may apply if staff identify unspent funds after the program concludes December 31, 2024.</t>
  </si>
  <si>
    <t>Original Award Amounts</t>
  </si>
  <si>
    <t>Track</t>
  </si>
  <si>
    <t>Regional Partnership</t>
  </si>
  <si>
    <t>Hospital</t>
  </si>
  <si>
    <t>CY 2025</t>
  </si>
  <si>
    <t>FY 2026</t>
  </si>
  <si>
    <t>Behavioral Health</t>
  </si>
  <si>
    <t>TRIBE</t>
  </si>
  <si>
    <t>TidalHealth Peninsula Regional</t>
  </si>
  <si>
    <t>Atlantic General Hospital</t>
  </si>
  <si>
    <t>GBRICS</t>
  </si>
  <si>
    <t>University of Maryland Medical Center</t>
  </si>
  <si>
    <t>Mercy Medical Center</t>
  </si>
  <si>
    <t>Johns Hopkins Hospital</t>
  </si>
  <si>
    <t>Ascension Health St. Agnes Hospital</t>
  </si>
  <si>
    <t>Lifebridge Health Sinai Hospital</t>
  </si>
  <si>
    <t>MedStar Franklin Square Medical Center</t>
  </si>
  <si>
    <t>MedStar Union Memorial Hospital</t>
  </si>
  <si>
    <t>Johns Hopkins Bayview Medical Center</t>
  </si>
  <si>
    <t>LifeBridge Health Carroll Hospital</t>
  </si>
  <si>
    <t>MedStar Harbor Hospital</t>
  </si>
  <si>
    <t>University of Maryland Medical Center Midtown Campus</t>
  </si>
  <si>
    <t>LifeBridge Health Northwest Hospital Center</t>
  </si>
  <si>
    <t>Greater Baltimore Medical Center</t>
  </si>
  <si>
    <t>Johns Hopkins Howard County General Hospital</t>
  </si>
  <si>
    <t>University of Maryland St. Joseph Medical Center</t>
  </si>
  <si>
    <t>MedStar Good Samaritan Hospital</t>
  </si>
  <si>
    <t>Totally Linking Care</t>
  </si>
  <si>
    <t>Adventist Fort Washington</t>
  </si>
  <si>
    <t>UM Cap Region Laurel Regional</t>
  </si>
  <si>
    <t>MedStar Southern MD</t>
  </si>
  <si>
    <t xml:space="preserve">UM Cap Region Prince George's Hospital </t>
  </si>
  <si>
    <t>Regional Partnership Catalyst Program - Diabetes &amp; Behavioral Health</t>
  </si>
  <si>
    <t>FY 2025 Adjustments (CY 2022 Audit Results)</t>
  </si>
  <si>
    <t>Funding Stream</t>
  </si>
  <si>
    <t>NEGATIVE ADJUSTMENTS TO EXISTING FY 2025 FUNDING</t>
  </si>
  <si>
    <t xml:space="preserve">Johns Hopkins Howard County General Hospital </t>
  </si>
  <si>
    <t>University of Maryland Medical Center-Downtown Campus</t>
  </si>
  <si>
    <t>Tidal Health</t>
  </si>
  <si>
    <t>Diabetes</t>
  </si>
  <si>
    <t>Nexus Montgomery</t>
  </si>
  <si>
    <t>Holy Cross Germantown</t>
  </si>
  <si>
    <t>Holy Cross Health</t>
  </si>
  <si>
    <t>AHC Shady Grove Medical Center</t>
  </si>
  <si>
    <t>AHC White Oak Medical Center</t>
  </si>
  <si>
    <t>Adjustment for CY23 Audited Expenses</t>
  </si>
  <si>
    <t>Final FY26 Adj</t>
  </si>
  <si>
    <t>0.5 *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</si>
</sst>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9" x14ac:knownFonts="1">
    <font>
      <sz val="11"/>
      <color theme="1"/>
      <name val="Arial"/>
      <scheme val="minor"/>
    </font>
    <font>
      <b/>
      <sz val="14"/>
      <color theme="1"/>
      <name val="Calibri"/>
    </font>
    <font>
      <b/>
      <sz val="14"/>
      <color rgb="FF4A86E8"/>
      <name val="Calibri"/>
    </font>
    <font>
      <sz val="11"/>
      <color theme="1"/>
      <name val="Arial"/>
    </font>
    <font>
      <sz val="11"/>
      <color theme="1"/>
      <name val="Arial"/>
    </font>
    <font>
      <b/>
      <sz val="11"/>
      <color theme="1"/>
      <name val="Calibri"/>
    </font>
    <font>
      <sz val="11"/>
      <name val="Arial"/>
    </font>
    <font>
      <sz val="11"/>
      <color theme="1"/>
      <name val="Calibri"/>
    </font>
    <font>
      <b/>
      <sz val="11"/>
      <color theme="1"/>
      <name val="Arial"/>
    </font>
  </fonts>
  <fills count="3">
    <fill>
      <patternFill patternType="none"/>
    </fill>
    <fill>
      <patternFill patternType="gray125"/>
    </fill>
    <fill>
      <patternFill patternType="solid">
        <fgColor rgb="FFC9DAF8"/>
        <bgColor rgb="FFC9DAF8"/>
      </patternFill>
    </fill>
  </fills>
  <borders count="11">
    <border>
      <left/>
      <right/>
      <top/>
      <bottom/>
      <diagonal/>
    </border>
    <border>
      <left/>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double">
        <color rgb="FF000000"/>
      </bottom>
      <diagonal/>
    </border>
    <border>
      <left style="thin">
        <color rgb="FF000000"/>
      </left>
      <right/>
      <top/>
      <bottom style="thin">
        <color rgb="FF000000"/>
      </bottom>
      <diagonal/>
    </border>
  </borders>
  <cellStyleXfs count="1">
    <xf numFmtId="0" fontId="0" fillId="0" borderId="0"/>
  </cellStyleXfs>
  <cellXfs count="29">
    <xf numFmtId="0" fontId="0" fillId="0" borderId="0" xfId="0"/>
    <xf numFmtId="0" fontId="1" fillId="0" borderId="0" xfId="0" applyFont="1"/>
    <xf numFmtId="0" fontId="2" fillId="0" borderId="0" xfId="0" applyFont="1"/>
    <xf numFmtId="0" fontId="4" fillId="0" borderId="0" xfId="0" applyFont="1"/>
    <xf numFmtId="0" fontId="7" fillId="0" borderId="0" xfId="0" applyFont="1"/>
    <xf numFmtId="0" fontId="5" fillId="0" borderId="2" xfId="0" applyFont="1" applyBorder="1"/>
    <xf numFmtId="44" fontId="7" fillId="2" borderId="3" xfId="0" applyNumberFormat="1" applyFont="1" applyFill="1" applyBorder="1"/>
    <xf numFmtId="164" fontId="7" fillId="2" borderId="3" xfId="0" applyNumberFormat="1" applyFont="1" applyFill="1" applyBorder="1"/>
    <xf numFmtId="44" fontId="7" fillId="0" borderId="4" xfId="0" applyNumberFormat="1" applyFont="1" applyBorder="1"/>
    <xf numFmtId="44" fontId="7" fillId="2" borderId="5" xfId="0" applyNumberFormat="1" applyFont="1" applyFill="1" applyBorder="1"/>
    <xf numFmtId="164" fontId="7" fillId="2" borderId="5" xfId="0" applyNumberFormat="1" applyFont="1" applyFill="1" applyBorder="1"/>
    <xf numFmtId="44" fontId="7" fillId="2" borderId="6" xfId="0" applyNumberFormat="1" applyFont="1" applyFill="1" applyBorder="1"/>
    <xf numFmtId="44" fontId="7" fillId="0" borderId="5" xfId="0" applyNumberFormat="1" applyFont="1" applyBorder="1"/>
    <xf numFmtId="44" fontId="7" fillId="2" borderId="7" xfId="0" applyNumberFormat="1" applyFont="1" applyFill="1" applyBorder="1"/>
    <xf numFmtId="164" fontId="4" fillId="0" borderId="0" xfId="0" applyNumberFormat="1" applyFont="1"/>
    <xf numFmtId="0" fontId="3" fillId="0" borderId="0" xfId="0" applyFont="1"/>
    <xf numFmtId="0" fontId="8" fillId="0" borderId="0" xfId="0" applyFont="1"/>
    <xf numFmtId="44" fontId="4" fillId="0" borderId="0" xfId="0" applyNumberFormat="1" applyFont="1"/>
    <xf numFmtId="0" fontId="3" fillId="0" borderId="0" xfId="0" applyFont="1" applyAlignment="1">
      <alignment wrapText="1"/>
    </xf>
    <xf numFmtId="0" fontId="0" fillId="0" borderId="0" xfId="0"/>
    <xf numFmtId="0" fontId="5" fillId="0" borderId="1" xfId="0" applyFont="1" applyBorder="1" applyAlignment="1">
      <alignment horizontal="center"/>
    </xf>
    <xf numFmtId="0" fontId="6" fillId="0" borderId="1" xfId="0" applyFont="1" applyBorder="1"/>
    <xf numFmtId="0" fontId="5" fillId="0" borderId="9" xfId="0" applyFont="1" applyBorder="1"/>
    <xf numFmtId="44" fontId="7" fillId="0" borderId="10" xfId="0" applyNumberFormat="1" applyFont="1" applyBorder="1"/>
    <xf numFmtId="44" fontId="7" fillId="0" borderId="6" xfId="0" applyNumberFormat="1" applyFont="1" applyBorder="1"/>
    <xf numFmtId="0" fontId="5" fillId="0" borderId="8" xfId="0" applyFont="1" applyFill="1" applyBorder="1" applyAlignment="1">
      <alignment wrapText="1"/>
    </xf>
    <xf numFmtId="0" fontId="5" fillId="0" borderId="8" xfId="0" applyFont="1" applyFill="1" applyBorder="1"/>
    <xf numFmtId="43" fontId="0" fillId="0" borderId="8" xfId="0" applyNumberFormat="1" applyBorder="1"/>
    <xf numFmtId="44" fontId="0" fillId="0" borderId="8"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eschurmann\Downloads\GBRICS%20Rate%20Adjustments.xlsx" TargetMode="External"/><Relationship Id="rId1" Type="http://schemas.openxmlformats.org/officeDocument/2006/relationships/externalLinkPath" Target="/Users/eschurmann/Downloads/GBRICS%20Rate%20Adjust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2"/>
    </sheetNames>
    <sheetDataSet>
      <sheetData sheetId="0">
        <row r="17">
          <cell r="B17">
            <v>48211.500673806542</v>
          </cell>
        </row>
        <row r="19">
          <cell r="B19">
            <v>83905.744867174013</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007"/>
  <sheetViews>
    <sheetView showGridLines="0" tabSelected="1" topLeftCell="A3" workbookViewId="0">
      <selection activeCell="G18" sqref="G18"/>
    </sheetView>
  </sheetViews>
  <sheetFormatPr defaultColWidth="12.625" defaultRowHeight="15" customHeight="1" x14ac:dyDescent="0.2"/>
  <cols>
    <col min="1" max="1" width="16" customWidth="1"/>
    <col min="2" max="2" width="40.25" customWidth="1"/>
    <col min="3" max="3" width="44.125" customWidth="1"/>
    <col min="4" max="4" width="13.375" customWidth="1"/>
    <col min="5" max="5" width="7.625" customWidth="1"/>
    <col min="6" max="6" width="13.375" customWidth="1"/>
    <col min="7" max="7" width="19.5" customWidth="1"/>
    <col min="8" max="8" width="13.75" bestFit="1" customWidth="1"/>
    <col min="9" max="19" width="7.625" customWidth="1"/>
  </cols>
  <sheetData>
    <row r="1" spans="1:8" ht="14.25" customHeight="1" x14ac:dyDescent="0.3">
      <c r="A1" s="1" t="s">
        <v>0</v>
      </c>
    </row>
    <row r="2" spans="1:8" ht="14.25" customHeight="1" x14ac:dyDescent="0.3">
      <c r="A2" s="1" t="s">
        <v>1</v>
      </c>
    </row>
    <row r="3" spans="1:8" ht="18.75" customHeight="1" x14ac:dyDescent="0.3">
      <c r="A3" s="2" t="s">
        <v>2</v>
      </c>
    </row>
    <row r="4" spans="1:8" ht="14.25" customHeight="1" x14ac:dyDescent="0.2"/>
    <row r="5" spans="1:8" ht="14.25" customHeight="1" x14ac:dyDescent="0.2">
      <c r="A5" s="18" t="s">
        <v>3</v>
      </c>
      <c r="B5" s="19"/>
      <c r="C5" s="19"/>
      <c r="D5" s="19"/>
      <c r="E5" s="19"/>
      <c r="F5" s="19"/>
    </row>
    <row r="6" spans="1:8" ht="14.25" customHeight="1" x14ac:dyDescent="0.2">
      <c r="A6" s="19"/>
      <c r="B6" s="19"/>
      <c r="C6" s="19"/>
      <c r="D6" s="19"/>
      <c r="E6" s="19"/>
      <c r="F6" s="19"/>
    </row>
    <row r="7" spans="1:8" ht="14.25" customHeight="1" x14ac:dyDescent="0.2">
      <c r="F7" s="3"/>
    </row>
    <row r="8" spans="1:8" ht="14.25" customHeight="1" x14ac:dyDescent="0.25">
      <c r="C8" s="20" t="s">
        <v>4</v>
      </c>
      <c r="D8" s="21"/>
      <c r="F8" s="4" t="s">
        <v>51</v>
      </c>
    </row>
    <row r="9" spans="1:8" ht="30.75" thickBot="1" x14ac:dyDescent="0.3">
      <c r="A9" s="5" t="s">
        <v>5</v>
      </c>
      <c r="B9" s="5" t="s">
        <v>6</v>
      </c>
      <c r="C9" s="5" t="s">
        <v>7</v>
      </c>
      <c r="D9" s="5" t="s">
        <v>8</v>
      </c>
      <c r="F9" s="22" t="s">
        <v>9</v>
      </c>
      <c r="G9" s="25" t="s">
        <v>49</v>
      </c>
      <c r="H9" s="26" t="s">
        <v>50</v>
      </c>
    </row>
    <row r="10" spans="1:8" ht="14.25" customHeight="1" thickTop="1" x14ac:dyDescent="0.25">
      <c r="A10" s="6" t="s">
        <v>10</v>
      </c>
      <c r="B10" s="6" t="s">
        <v>11</v>
      </c>
      <c r="C10" s="6" t="s">
        <v>12</v>
      </c>
      <c r="D10" s="7">
        <v>1687364.25</v>
      </c>
      <c r="F10" s="8">
        <f t="shared" ref="F10:F31" si="0">0.5*D10</f>
        <v>843682.125</v>
      </c>
      <c r="G10" s="27">
        <v>0</v>
      </c>
      <c r="H10" s="28">
        <f t="shared" ref="H10:H11" si="1">SUM(F10:G10)</f>
        <v>843682.125</v>
      </c>
    </row>
    <row r="11" spans="1:8" ht="14.25" customHeight="1" x14ac:dyDescent="0.25">
      <c r="A11" s="6" t="s">
        <v>10</v>
      </c>
      <c r="B11" s="9" t="s">
        <v>11</v>
      </c>
      <c r="C11" s="9" t="s">
        <v>13</v>
      </c>
      <c r="D11" s="10">
        <v>562454.75</v>
      </c>
      <c r="F11" s="8">
        <f t="shared" si="0"/>
        <v>281227.375</v>
      </c>
      <c r="G11" s="27">
        <v>0</v>
      </c>
      <c r="H11" s="28">
        <f t="shared" si="1"/>
        <v>281227.375</v>
      </c>
    </row>
    <row r="12" spans="1:8" ht="14.25" customHeight="1" x14ac:dyDescent="0.25">
      <c r="A12" s="6" t="s">
        <v>10</v>
      </c>
      <c r="B12" s="9" t="s">
        <v>14</v>
      </c>
      <c r="C12" s="9" t="s">
        <v>18</v>
      </c>
      <c r="D12" s="10">
        <v>509010.59700000001</v>
      </c>
      <c r="F12" s="23">
        <f>0.5*D12</f>
        <v>254505.2985</v>
      </c>
      <c r="G12" s="27">
        <v>-92849.226847262325</v>
      </c>
      <c r="H12" s="28">
        <f>SUM(F12:G12)</f>
        <v>161656.07165273768</v>
      </c>
    </row>
    <row r="13" spans="1:8" ht="14.25" customHeight="1" x14ac:dyDescent="0.25">
      <c r="A13" s="6" t="s">
        <v>10</v>
      </c>
      <c r="B13" s="9" t="s">
        <v>14</v>
      </c>
      <c r="C13" s="9" t="s">
        <v>27</v>
      </c>
      <c r="D13" s="10">
        <v>566498.66440000001</v>
      </c>
      <c r="F13" s="23">
        <f>0.5*D13</f>
        <v>283249.3322</v>
      </c>
      <c r="G13" s="27">
        <v>-103335.76793844573</v>
      </c>
      <c r="H13" s="28">
        <f t="shared" ref="H13:H31" si="2">SUM(F13:G13)</f>
        <v>179913.56426155427</v>
      </c>
    </row>
    <row r="14" spans="1:8" ht="14.25" customHeight="1" x14ac:dyDescent="0.25">
      <c r="A14" s="6" t="s">
        <v>10</v>
      </c>
      <c r="B14" s="9" t="s">
        <v>14</v>
      </c>
      <c r="C14" s="9" t="s">
        <v>22</v>
      </c>
      <c r="D14" s="10">
        <v>826127.05449999997</v>
      </c>
      <c r="F14" s="23">
        <f>0.5*D14</f>
        <v>413063.52724999998</v>
      </c>
      <c r="G14" s="27">
        <v>-150694.73404342963</v>
      </c>
      <c r="H14" s="28">
        <f t="shared" si="2"/>
        <v>262368.79320657032</v>
      </c>
    </row>
    <row r="15" spans="1:8" ht="14.25" customHeight="1" x14ac:dyDescent="0.25">
      <c r="A15" s="6" t="s">
        <v>10</v>
      </c>
      <c r="B15" s="9" t="s">
        <v>14</v>
      </c>
      <c r="C15" s="9" t="s">
        <v>17</v>
      </c>
      <c r="D15" s="10">
        <v>2976425.6288000001</v>
      </c>
      <c r="F15" s="23">
        <f>0.5*D15</f>
        <v>1488212.8144</v>
      </c>
      <c r="G15" s="27">
        <v>-542933.20481035637</v>
      </c>
      <c r="H15" s="28">
        <f t="shared" si="2"/>
        <v>945279.60958964366</v>
      </c>
    </row>
    <row r="16" spans="1:8" ht="14.25" customHeight="1" x14ac:dyDescent="0.25">
      <c r="A16" s="6" t="s">
        <v>10</v>
      </c>
      <c r="B16" s="9" t="s">
        <v>14</v>
      </c>
      <c r="C16" s="9" t="s">
        <v>28</v>
      </c>
      <c r="D16" s="10">
        <v>359460.90490000002</v>
      </c>
      <c r="F16" s="23">
        <f>0.5*D16</f>
        <v>179730.45245000001</v>
      </c>
      <c r="G16" s="27">
        <v>-65569.746843447239</v>
      </c>
      <c r="H16" s="28">
        <f t="shared" si="2"/>
        <v>114160.70560655277</v>
      </c>
    </row>
    <row r="17" spans="1:8" ht="14.25" customHeight="1" x14ac:dyDescent="0.25">
      <c r="A17" s="6" t="s">
        <v>10</v>
      </c>
      <c r="B17" s="9" t="s">
        <v>14</v>
      </c>
      <c r="C17" s="9" t="s">
        <v>23</v>
      </c>
      <c r="D17" s="10">
        <v>276826.60210000002</v>
      </c>
      <c r="F17" s="23">
        <f>0.5*D17</f>
        <v>138413.30105000001</v>
      </c>
      <c r="G17" s="27">
        <v>-50496.30958023636</v>
      </c>
      <c r="H17" s="28">
        <f t="shared" si="2"/>
        <v>87916.991469763656</v>
      </c>
    </row>
    <row r="18" spans="1:8" ht="14.25" customHeight="1" x14ac:dyDescent="0.25">
      <c r="A18" s="6" t="s">
        <v>10</v>
      </c>
      <c r="B18" s="9" t="s">
        <v>14</v>
      </c>
      <c r="C18" s="9" t="s">
        <v>26</v>
      </c>
      <c r="D18" s="10">
        <v>318504.6176</v>
      </c>
      <c r="F18" s="23">
        <f>0.5*D18</f>
        <v>159252.3088</v>
      </c>
      <c r="G18" s="27">
        <v>-58098.787614086468</v>
      </c>
      <c r="H18" s="28">
        <f t="shared" si="2"/>
        <v>101153.52118591353</v>
      </c>
    </row>
    <row r="19" spans="1:8" ht="14.25" customHeight="1" x14ac:dyDescent="0.25">
      <c r="A19" s="6" t="s">
        <v>10</v>
      </c>
      <c r="B19" s="9" t="s">
        <v>14</v>
      </c>
      <c r="C19" s="9" t="s">
        <v>19</v>
      </c>
      <c r="D19" s="10">
        <v>1045141.7522</v>
      </c>
      <c r="F19" s="23">
        <f>0.5*D19</f>
        <v>522570.87609999999</v>
      </c>
      <c r="G19" s="27">
        <v>-190645.55283649816</v>
      </c>
      <c r="H19" s="28">
        <f t="shared" si="2"/>
        <v>331925.32326350186</v>
      </c>
    </row>
    <row r="20" spans="1:8" ht="14.25" customHeight="1" x14ac:dyDescent="0.25">
      <c r="A20" s="6" t="s">
        <v>10</v>
      </c>
      <c r="B20" s="9" t="s">
        <v>14</v>
      </c>
      <c r="C20" s="9" t="s">
        <v>20</v>
      </c>
      <c r="D20" s="10">
        <v>663307.89569999999</v>
      </c>
      <c r="F20" s="23">
        <f>0.5*D20</f>
        <v>331653.94785</v>
      </c>
      <c r="G20" s="27">
        <v>-120994.65755760686</v>
      </c>
      <c r="H20" s="28">
        <f t="shared" si="2"/>
        <v>210659.29029239313</v>
      </c>
    </row>
    <row r="21" spans="1:8" ht="14.25" customHeight="1" x14ac:dyDescent="0.25">
      <c r="A21" s="6" t="s">
        <v>10</v>
      </c>
      <c r="B21" s="9" t="s">
        <v>14</v>
      </c>
      <c r="C21" s="9" t="s">
        <v>30</v>
      </c>
      <c r="D21" s="10">
        <v>316371.18949999998</v>
      </c>
      <c r="F21" s="23">
        <f>0.5*D21</f>
        <v>158185.59474999999</v>
      </c>
      <c r="G21" s="27">
        <v>-57709.719620589436</v>
      </c>
      <c r="H21" s="28">
        <f t="shared" si="2"/>
        <v>100475.87512941056</v>
      </c>
    </row>
    <row r="22" spans="1:8" ht="14.25" customHeight="1" x14ac:dyDescent="0.25">
      <c r="A22" s="6" t="s">
        <v>10</v>
      </c>
      <c r="B22" s="9" t="s">
        <v>14</v>
      </c>
      <c r="C22" s="11" t="s">
        <v>24</v>
      </c>
      <c r="D22" s="10">
        <v>219233.72570000001</v>
      </c>
      <c r="F22" s="24">
        <f>0.5*D22</f>
        <v>109616.86285</v>
      </c>
      <c r="G22" s="27">
        <v>-39990.660656561471</v>
      </c>
      <c r="H22" s="28">
        <f t="shared" si="2"/>
        <v>69626.202193438541</v>
      </c>
    </row>
    <row r="23" spans="1:8" ht="15.75" customHeight="1" x14ac:dyDescent="0.25">
      <c r="A23" s="6" t="s">
        <v>10</v>
      </c>
      <c r="B23" s="9" t="s">
        <v>14</v>
      </c>
      <c r="C23" s="9" t="s">
        <v>21</v>
      </c>
      <c r="D23" s="10">
        <v>498383.05170000001</v>
      </c>
      <c r="F23" s="24">
        <f>0.5*D23</f>
        <v>249191.52585000001</v>
      </c>
      <c r="G23" s="27">
        <v>-90910.594948630547</v>
      </c>
      <c r="H23" s="28">
        <f t="shared" si="2"/>
        <v>158280.93090136946</v>
      </c>
    </row>
    <row r="24" spans="1:8" ht="14.25" customHeight="1" x14ac:dyDescent="0.25">
      <c r="A24" s="6" t="s">
        <v>10</v>
      </c>
      <c r="B24" s="9" t="s">
        <v>14</v>
      </c>
      <c r="C24" s="9" t="s">
        <v>16</v>
      </c>
      <c r="D24" s="10">
        <v>650247.3014</v>
      </c>
      <c r="F24" s="24">
        <f>0.5*D24</f>
        <v>325123.6507</v>
      </c>
      <c r="G24" s="27">
        <v>-118612.27674058217</v>
      </c>
      <c r="H24" s="28">
        <f t="shared" si="2"/>
        <v>206511.37395941783</v>
      </c>
    </row>
    <row r="25" spans="1:8" ht="14.25" customHeight="1" x14ac:dyDescent="0.25">
      <c r="A25" s="6" t="s">
        <v>10</v>
      </c>
      <c r="B25" s="9" t="s">
        <v>14</v>
      </c>
      <c r="C25" s="9" t="s">
        <v>15</v>
      </c>
      <c r="D25" s="10">
        <v>1885978.9312</v>
      </c>
      <c r="F25" s="24">
        <f>0.5*D25</f>
        <v>942989.4656</v>
      </c>
      <c r="G25" s="27">
        <v>-344023.51442128664</v>
      </c>
      <c r="H25" s="28">
        <f t="shared" si="2"/>
        <v>598965.95117871335</v>
      </c>
    </row>
    <row r="26" spans="1:8" ht="14.25" customHeight="1" x14ac:dyDescent="0.25">
      <c r="A26" s="6" t="s">
        <v>10</v>
      </c>
      <c r="B26" s="9" t="s">
        <v>14</v>
      </c>
      <c r="C26" s="9" t="s">
        <v>25</v>
      </c>
      <c r="D26" s="10">
        <v>264300.77429999999</v>
      </c>
      <c r="F26" s="24">
        <f>0.5*D26</f>
        <v>132150.38715</v>
      </c>
      <c r="G26" s="27">
        <f>-[1]Sheet2!B17</f>
        <v>-48211.500673806542</v>
      </c>
      <c r="H26" s="28">
        <f t="shared" si="2"/>
        <v>83938.886476193453</v>
      </c>
    </row>
    <row r="27" spans="1:8" ht="14.25" customHeight="1" x14ac:dyDescent="0.25">
      <c r="A27" s="6" t="s">
        <v>10</v>
      </c>
      <c r="B27" s="9" t="s">
        <v>14</v>
      </c>
      <c r="C27" s="9" t="s">
        <v>29</v>
      </c>
      <c r="D27" s="10">
        <v>459981.30900000001</v>
      </c>
      <c r="F27" s="24">
        <f>0.5*D27</f>
        <v>229990.6545</v>
      </c>
      <c r="G27" s="27">
        <f>-[1]Sheet2!B19</f>
        <v>-83905.744867174013</v>
      </c>
      <c r="H27" s="28">
        <f t="shared" si="2"/>
        <v>146084.90963282599</v>
      </c>
    </row>
    <row r="28" spans="1:8" ht="14.25" customHeight="1" x14ac:dyDescent="0.25">
      <c r="A28" s="6" t="s">
        <v>10</v>
      </c>
      <c r="B28" s="9" t="s">
        <v>31</v>
      </c>
      <c r="C28" s="9" t="s">
        <v>32</v>
      </c>
      <c r="D28" s="10">
        <v>315880.49359999999</v>
      </c>
      <c r="F28" s="12">
        <f t="shared" si="0"/>
        <v>157940.24679999999</v>
      </c>
      <c r="G28" s="27">
        <v>0</v>
      </c>
      <c r="H28" s="28">
        <f t="shared" si="2"/>
        <v>157940.24679999999</v>
      </c>
    </row>
    <row r="29" spans="1:8" ht="14.25" customHeight="1" x14ac:dyDescent="0.25">
      <c r="A29" s="6" t="s">
        <v>10</v>
      </c>
      <c r="B29" s="9" t="s">
        <v>31</v>
      </c>
      <c r="C29" s="13" t="s">
        <v>33</v>
      </c>
      <c r="D29" s="10">
        <v>201784.46890000001</v>
      </c>
      <c r="F29" s="12">
        <f t="shared" si="0"/>
        <v>100892.23445</v>
      </c>
      <c r="G29" s="27">
        <v>0</v>
      </c>
      <c r="H29" s="28">
        <f t="shared" si="2"/>
        <v>100892.23445</v>
      </c>
    </row>
    <row r="30" spans="1:8" ht="14.25" customHeight="1" x14ac:dyDescent="0.25">
      <c r="A30" s="6" t="s">
        <v>10</v>
      </c>
      <c r="B30" s="9" t="s">
        <v>31</v>
      </c>
      <c r="C30" s="9" t="s">
        <v>34</v>
      </c>
      <c r="D30" s="10">
        <v>1678970.0314</v>
      </c>
      <c r="F30" s="12">
        <f t="shared" si="0"/>
        <v>839485.01569999999</v>
      </c>
      <c r="G30" s="27">
        <v>0</v>
      </c>
      <c r="H30" s="28">
        <f t="shared" si="2"/>
        <v>839485.01569999999</v>
      </c>
    </row>
    <row r="31" spans="1:8" ht="14.25" customHeight="1" x14ac:dyDescent="0.25">
      <c r="A31" s="6" t="s">
        <v>10</v>
      </c>
      <c r="B31" s="9" t="s">
        <v>31</v>
      </c>
      <c r="C31" s="9" t="s">
        <v>35</v>
      </c>
      <c r="D31" s="10">
        <v>2041421.0061000001</v>
      </c>
      <c r="F31" s="12">
        <f t="shared" si="0"/>
        <v>1020710.5030500001</v>
      </c>
      <c r="G31" s="27">
        <v>0</v>
      </c>
      <c r="H31" s="28">
        <f t="shared" si="2"/>
        <v>1020710.5030500001</v>
      </c>
    </row>
    <row r="32" spans="1:8" ht="14.25" customHeight="1" x14ac:dyDescent="0.2"/>
    <row r="33" spans="4:4" ht="14.25" customHeight="1" x14ac:dyDescent="0.2">
      <c r="D33" s="14"/>
    </row>
    <row r="34" spans="4:4" ht="14.25" customHeight="1" x14ac:dyDescent="0.2"/>
    <row r="35" spans="4:4" ht="14.25" customHeight="1" x14ac:dyDescent="0.2"/>
    <row r="36" spans="4:4" ht="14.25" customHeight="1" x14ac:dyDescent="0.2"/>
    <row r="37" spans="4:4" ht="14.25" customHeight="1" x14ac:dyDescent="0.2"/>
    <row r="38" spans="4:4" ht="14.25" customHeight="1" x14ac:dyDescent="0.2"/>
    <row r="39" spans="4:4" ht="14.25" customHeight="1" x14ac:dyDescent="0.2"/>
    <row r="40" spans="4:4" ht="14.25" customHeight="1" x14ac:dyDescent="0.2"/>
    <row r="41" spans="4:4" ht="14.25" customHeight="1" x14ac:dyDescent="0.2"/>
    <row r="42" spans="4:4" ht="14.25" customHeight="1" x14ac:dyDescent="0.2"/>
    <row r="43" spans="4:4" ht="14.25" customHeight="1" x14ac:dyDescent="0.2"/>
    <row r="44" spans="4:4" ht="14.25" customHeight="1" x14ac:dyDescent="0.2"/>
    <row r="45" spans="4:4" ht="14.25" customHeight="1" x14ac:dyDescent="0.2"/>
    <row r="46" spans="4:4" ht="14.25" customHeight="1" x14ac:dyDescent="0.2"/>
    <row r="47" spans="4:4" ht="14.25" customHeight="1" x14ac:dyDescent="0.2"/>
    <row r="48" spans="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row r="1003" ht="14.25" customHeight="1" x14ac:dyDescent="0.2"/>
    <row r="1004" ht="14.25" customHeight="1" x14ac:dyDescent="0.2"/>
    <row r="1005" ht="14.25" customHeight="1" x14ac:dyDescent="0.2"/>
    <row r="1006" ht="14.25" customHeight="1" x14ac:dyDescent="0.2"/>
    <row r="1007" ht="14.25" customHeight="1" x14ac:dyDescent="0.2"/>
  </sheetData>
  <autoFilter ref="A9:G32" xr:uid="{00000000-0001-0000-0000-000000000000}">
    <sortState xmlns:xlrd2="http://schemas.microsoft.com/office/spreadsheetml/2017/richdata2" ref="A12:G27">
      <sortCondition ref="C9:C32"/>
    </sortState>
  </autoFilter>
  <mergeCells count="2">
    <mergeCell ref="A5:F6"/>
    <mergeCell ref="C8:D8"/>
  </mergeCells>
  <pageMargins left="0.7" right="0.7" top="0.75" bottom="0.75" header="0" footer="0"/>
  <pageSetup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workbookViewId="0"/>
  </sheetViews>
  <sheetFormatPr defaultColWidth="12.625" defaultRowHeight="15" customHeight="1" x14ac:dyDescent="0.2"/>
  <cols>
    <col min="1" max="2" width="22.5" customWidth="1"/>
    <col min="3" max="3" width="31.875" customWidth="1"/>
    <col min="4" max="5" width="22.5" customWidth="1"/>
    <col min="6" max="26" width="8.625" customWidth="1"/>
  </cols>
  <sheetData>
    <row r="1" spans="1:4" ht="14.25" customHeight="1" x14ac:dyDescent="0.2">
      <c r="A1" s="15" t="s">
        <v>36</v>
      </c>
    </row>
    <row r="2" spans="1:4" ht="14.25" customHeight="1" x14ac:dyDescent="0.2">
      <c r="A2" s="15" t="s">
        <v>37</v>
      </c>
    </row>
    <row r="3" spans="1:4" ht="14.25" customHeight="1" x14ac:dyDescent="0.2"/>
    <row r="4" spans="1:4" ht="14.25" customHeight="1" x14ac:dyDescent="0.25">
      <c r="A4" s="16" t="s">
        <v>38</v>
      </c>
      <c r="B4" s="16" t="s">
        <v>6</v>
      </c>
      <c r="C4" s="16" t="s">
        <v>7</v>
      </c>
      <c r="D4" s="16" t="s">
        <v>39</v>
      </c>
    </row>
    <row r="5" spans="1:4" ht="14.25" customHeight="1" x14ac:dyDescent="0.2">
      <c r="A5" s="15" t="s">
        <v>10</v>
      </c>
      <c r="B5" s="15" t="s">
        <v>14</v>
      </c>
      <c r="C5" s="15" t="s">
        <v>18</v>
      </c>
      <c r="D5" s="17">
        <v>90887.189705873083</v>
      </c>
    </row>
    <row r="6" spans="1:4" ht="14.25" customHeight="1" x14ac:dyDescent="0.2">
      <c r="A6" s="15" t="s">
        <v>10</v>
      </c>
      <c r="B6" s="15" t="s">
        <v>14</v>
      </c>
      <c r="C6" s="15" t="s">
        <v>27</v>
      </c>
      <c r="D6" s="17">
        <v>101152.10387487714</v>
      </c>
    </row>
    <row r="7" spans="1:4" ht="14.25" customHeight="1" x14ac:dyDescent="0.2">
      <c r="A7" s="15" t="s">
        <v>10</v>
      </c>
      <c r="B7" s="15" t="s">
        <v>14</v>
      </c>
      <c r="C7" s="15" t="s">
        <v>22</v>
      </c>
      <c r="D7" s="17">
        <v>147510.40335064399</v>
      </c>
    </row>
    <row r="8" spans="1:4" ht="14.25" customHeight="1" x14ac:dyDescent="0.2">
      <c r="A8" s="15" t="s">
        <v>10</v>
      </c>
      <c r="B8" s="15" t="s">
        <v>14</v>
      </c>
      <c r="C8" s="15" t="s">
        <v>17</v>
      </c>
      <c r="D8" s="17">
        <v>531460.38018986059</v>
      </c>
    </row>
    <row r="9" spans="1:4" ht="14.25" customHeight="1" x14ac:dyDescent="0.2">
      <c r="A9" s="15" t="s">
        <v>10</v>
      </c>
      <c r="B9" s="15" t="s">
        <v>14</v>
      </c>
      <c r="C9" s="15" t="s">
        <v>40</v>
      </c>
      <c r="D9" s="17">
        <v>64184.065898239642</v>
      </c>
    </row>
    <row r="10" spans="1:4" ht="14.25" customHeight="1" x14ac:dyDescent="0.2">
      <c r="A10" s="15" t="s">
        <v>10</v>
      </c>
      <c r="B10" s="15" t="s">
        <v>14</v>
      </c>
      <c r="C10" s="15" t="s">
        <v>23</v>
      </c>
      <c r="D10" s="17">
        <v>49429.233864430622</v>
      </c>
    </row>
    <row r="11" spans="1:4" ht="14.25" customHeight="1" x14ac:dyDescent="0.2">
      <c r="A11" s="15" t="s">
        <v>10</v>
      </c>
      <c r="B11" s="15" t="s">
        <v>14</v>
      </c>
      <c r="C11" s="15" t="s">
        <v>26</v>
      </c>
      <c r="D11" s="17">
        <v>56871.040441097437</v>
      </c>
    </row>
    <row r="12" spans="1:4" ht="14.25" customHeight="1" x14ac:dyDescent="0.2">
      <c r="A12" s="15" t="s">
        <v>10</v>
      </c>
      <c r="B12" s="15" t="s">
        <v>14</v>
      </c>
      <c r="C12" s="15" t="s">
        <v>19</v>
      </c>
      <c r="D12" s="17">
        <v>186616.99357869747</v>
      </c>
    </row>
    <row r="13" spans="1:4" ht="14.25" customHeight="1" x14ac:dyDescent="0.2">
      <c r="A13" s="15" t="s">
        <v>10</v>
      </c>
      <c r="B13" s="15" t="s">
        <v>14</v>
      </c>
      <c r="C13" s="15" t="s">
        <v>20</v>
      </c>
      <c r="D13" s="17">
        <v>118437.98021934291</v>
      </c>
    </row>
    <row r="14" spans="1:4" ht="14.25" customHeight="1" x14ac:dyDescent="0.2">
      <c r="A14" s="15" t="s">
        <v>10</v>
      </c>
      <c r="B14" s="15" t="s">
        <v>14</v>
      </c>
      <c r="C14" s="15" t="s">
        <v>30</v>
      </c>
      <c r="D14" s="17">
        <v>56490.162594227571</v>
      </c>
    </row>
    <row r="15" spans="1:4" ht="14.25" customHeight="1" x14ac:dyDescent="0.2">
      <c r="A15" s="15" t="s">
        <v>10</v>
      </c>
      <c r="B15" s="15" t="s">
        <v>14</v>
      </c>
      <c r="C15" s="15" t="s">
        <v>24</v>
      </c>
      <c r="D15" s="17">
        <v>39145.702796184945</v>
      </c>
    </row>
    <row r="16" spans="1:4" ht="14.25" customHeight="1" x14ac:dyDescent="0.2">
      <c r="A16" s="15" t="s">
        <v>10</v>
      </c>
      <c r="B16" s="15" t="s">
        <v>14</v>
      </c>
      <c r="C16" s="15" t="s">
        <v>21</v>
      </c>
      <c r="D16" s="17">
        <v>88989.632361153694</v>
      </c>
    </row>
    <row r="17" spans="1:5" ht="14.25" customHeight="1" x14ac:dyDescent="0.2">
      <c r="A17" s="15" t="s">
        <v>10</v>
      </c>
      <c r="B17" s="15" t="s">
        <v>14</v>
      </c>
      <c r="C17" s="15" t="s">
        <v>16</v>
      </c>
      <c r="D17" s="17">
        <v>116105.91469415853</v>
      </c>
    </row>
    <row r="18" spans="1:5" ht="14.25" customHeight="1" x14ac:dyDescent="0.2">
      <c r="A18" s="15" t="s">
        <v>10</v>
      </c>
      <c r="B18" s="15" t="s">
        <v>14</v>
      </c>
      <c r="C18" s="15" t="s">
        <v>25</v>
      </c>
      <c r="D18" s="17">
        <v>47192.643996824831</v>
      </c>
    </row>
    <row r="19" spans="1:5" ht="14.25" customHeight="1" x14ac:dyDescent="0.2">
      <c r="A19" s="15" t="s">
        <v>10</v>
      </c>
      <c r="B19" s="15" t="s">
        <v>14</v>
      </c>
      <c r="C19" s="15" t="s">
        <v>41</v>
      </c>
      <c r="D19" s="17">
        <v>336753.91689757677</v>
      </c>
    </row>
    <row r="20" spans="1:5" ht="14.25" customHeight="1" x14ac:dyDescent="0.2">
      <c r="A20" s="15" t="s">
        <v>10</v>
      </c>
      <c r="B20" s="15" t="s">
        <v>14</v>
      </c>
      <c r="C20" s="15" t="s">
        <v>29</v>
      </c>
      <c r="D20" s="17">
        <v>82132.635536810834</v>
      </c>
    </row>
    <row r="21" spans="1:5" ht="14.25" customHeight="1" x14ac:dyDescent="0.2">
      <c r="A21" s="15" t="s">
        <v>10</v>
      </c>
      <c r="B21" s="15" t="s">
        <v>11</v>
      </c>
      <c r="C21" s="15" t="s">
        <v>42</v>
      </c>
      <c r="D21" s="17">
        <v>91638</v>
      </c>
      <c r="E21" s="15"/>
    </row>
    <row r="22" spans="1:5" ht="14.25" customHeight="1" x14ac:dyDescent="0.2">
      <c r="A22" s="15" t="s">
        <v>43</v>
      </c>
      <c r="B22" s="15" t="s">
        <v>44</v>
      </c>
      <c r="C22" s="15" t="s">
        <v>45</v>
      </c>
      <c r="D22" s="17">
        <v>30048.41</v>
      </c>
    </row>
    <row r="23" spans="1:5" ht="14.25" customHeight="1" x14ac:dyDescent="0.2">
      <c r="A23" s="15" t="s">
        <v>43</v>
      </c>
      <c r="B23" s="15" t="s">
        <v>44</v>
      </c>
      <c r="C23" s="15" t="s">
        <v>46</v>
      </c>
      <c r="D23" s="17">
        <v>134851.39000000001</v>
      </c>
    </row>
    <row r="24" spans="1:5" ht="14.25" customHeight="1" x14ac:dyDescent="0.2">
      <c r="A24" s="15" t="s">
        <v>43</v>
      </c>
      <c r="B24" s="15" t="s">
        <v>44</v>
      </c>
      <c r="C24" s="15" t="s">
        <v>47</v>
      </c>
      <c r="D24" s="17">
        <v>122392.3</v>
      </c>
    </row>
    <row r="25" spans="1:5" ht="14.25" customHeight="1" x14ac:dyDescent="0.2">
      <c r="A25" s="15" t="s">
        <v>43</v>
      </c>
      <c r="B25" s="15" t="s">
        <v>44</v>
      </c>
      <c r="C25" s="15" t="s">
        <v>48</v>
      </c>
      <c r="D25" s="17">
        <v>79151.899999999994</v>
      </c>
    </row>
    <row r="26" spans="1:5" ht="14.25" customHeight="1" x14ac:dyDescent="0.2"/>
    <row r="27" spans="1:5" ht="14.25" customHeight="1" x14ac:dyDescent="0.2"/>
    <row r="28" spans="1:5" ht="14.25" customHeight="1" x14ac:dyDescent="0.2"/>
    <row r="29" spans="1:5" ht="14.25" customHeight="1" x14ac:dyDescent="0.2"/>
    <row r="30" spans="1:5" ht="14.25" customHeight="1" x14ac:dyDescent="0.2"/>
    <row r="31" spans="1:5" ht="14.25" customHeight="1" x14ac:dyDescent="0.2"/>
    <row r="32" spans="1:5"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BAB16F-6E99-49F9-84B7-B2E8BFF95D55}">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F81F87C8-8565-4CA7-A6E3-13E9231A4E0E}">
  <ds:schemaRefs>
    <ds:schemaRef ds:uri="http://schemas.microsoft.com/sharepoint/v3/contenttype/forms"/>
  </ds:schemaRefs>
</ds:datastoreItem>
</file>

<file path=customXml/itemProps3.xml><?xml version="1.0" encoding="utf-8"?>
<ds:datastoreItem xmlns:ds="http://schemas.openxmlformats.org/officeDocument/2006/customXml" ds:itemID="{127D35A8-5CA5-4C04-9953-4C7F8DFC80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RP Rate Workbook</vt:lpstr>
      <vt:lpstr>FY2025 Adjustments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Erin Schurmann</dc:creator>
  <cp:lastModifiedBy>Erin Schurmann</cp:lastModifiedBy>
  <dcterms:created xsi:type="dcterms:W3CDTF">2020-07-15T22:22:10Z</dcterms:created>
  <dcterms:modified xsi:type="dcterms:W3CDTF">2025-07-07T14:54:40Z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ies>
</file>