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X:\ScratchDr\PRUE\PAU\RY25 PAU\"/>
    </mc:Choice>
  </mc:AlternateContent>
  <xr:revisionPtr revIDLastSave="0" documentId="14_{0484BFDE-C3F9-4938-8CA0-F1903DC7267D}" xr6:coauthVersionLast="47" xr6:coauthVersionMax="47" xr10:uidLastSave="{00000000-0000-0000-0000-000000000000}"/>
  <bookViews>
    <workbookView xWindow="28680" yWindow="-120" windowWidth="29040" windowHeight="17640" activeTab="4" xr2:uid="{00000000-000D-0000-FFFF-FFFF00000000}"/>
  </bookViews>
  <sheets>
    <sheet name="Savings" sheetId="2" r:id="rId1"/>
    <sheet name="Hospital PAU Savings" sheetId="7" r:id="rId2"/>
    <sheet name="PAU Performance" sheetId="10" r:id="rId3"/>
    <sheet name="Statewide PAU Revenue" sheetId="8" r:id="rId4"/>
    <sheet name="Hospital PAU Savings (NEW) $0" sheetId="13" r:id="rId5"/>
    <sheet name="Sheet1" sheetId="6" state="hidden" r:id="rId6"/>
    <sheet name="change log" sheetId="5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1" hidden="1">'Hospital PAU Savings'!$A$3:$WUK$51</definedName>
    <definedName name="_xlnm._FilterDatabase" localSheetId="4" hidden="1">'Hospital PAU Savings (NEW) $0'!$A$3:$WUJ$3</definedName>
    <definedName name="_xlnm._FilterDatabase" localSheetId="5" hidden="1">Sheet1!$A$1:$D$1</definedName>
    <definedName name="_xlnm._FilterDatabase" localSheetId="3" hidden="1">'Statewide PAU Revenue'!$A$2:$WE$2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Area" localSheetId="1">'Hospital PAU Savings'!$A$1:$K$58</definedName>
    <definedName name="_xlnm.Print_Area" localSheetId="4">'Hospital PAU Savings (NEW) $0'!$A$1:$K$58</definedName>
    <definedName name="_xlnm.Print_Titles" localSheetId="1">'Hospital PAU Savings'!$2:$3</definedName>
    <definedName name="_xlnm.Print_Titles" localSheetId="4">'Hospital PAU Savings (NEW) $0'!$2:$3</definedName>
    <definedName name="QBR__Threshold">#REF!</definedName>
    <definedName name="QBR_Highest_Score">#REF!</definedName>
    <definedName name="QBR_Lowest_Score">#REF!</definedName>
    <definedName name="QBR_Max_Penalty">#REF!</definedName>
    <definedName name="QBR_Max_Reward">#REF!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7" l="1"/>
  <c r="C6" i="7"/>
  <c r="C7" i="7"/>
  <c r="C8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4" i="7"/>
  <c r="C53" i="13" l="1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4" i="13"/>
  <c r="C4" i="2"/>
  <c r="F52" i="10"/>
  <c r="H53" i="13" l="1"/>
  <c r="D53" i="13"/>
  <c r="H51" i="13"/>
  <c r="D51" i="13"/>
  <c r="H50" i="13"/>
  <c r="D50" i="13"/>
  <c r="H49" i="13"/>
  <c r="D49" i="13"/>
  <c r="H48" i="13"/>
  <c r="D48" i="13"/>
  <c r="H47" i="13"/>
  <c r="D47" i="13"/>
  <c r="H46" i="13"/>
  <c r="D46" i="13"/>
  <c r="H45" i="13"/>
  <c r="D45" i="13"/>
  <c r="H44" i="13"/>
  <c r="D44" i="13"/>
  <c r="H43" i="13"/>
  <c r="D43" i="13"/>
  <c r="H42" i="13"/>
  <c r="D42" i="13"/>
  <c r="H41" i="13"/>
  <c r="D41" i="13"/>
  <c r="H40" i="13"/>
  <c r="D40" i="13"/>
  <c r="H39" i="13"/>
  <c r="D39" i="13"/>
  <c r="H38" i="13"/>
  <c r="D38" i="13"/>
  <c r="H37" i="13"/>
  <c r="D37" i="13"/>
  <c r="H36" i="13"/>
  <c r="D36" i="13"/>
  <c r="H35" i="13"/>
  <c r="D35" i="13"/>
  <c r="H34" i="13"/>
  <c r="D34" i="13"/>
  <c r="D33" i="13"/>
  <c r="D32" i="13"/>
  <c r="J32" i="13"/>
  <c r="N31" i="13"/>
  <c r="D31" i="13"/>
  <c r="N30" i="13"/>
  <c r="H30" i="13"/>
  <c r="D30" i="13"/>
  <c r="J30" i="13"/>
  <c r="N29" i="13"/>
  <c r="H29" i="13"/>
  <c r="D29" i="13"/>
  <c r="J29" i="13"/>
  <c r="H28" i="13"/>
  <c r="D28" i="13"/>
  <c r="H27" i="13"/>
  <c r="D27" i="13"/>
  <c r="H26" i="13"/>
  <c r="D26" i="13"/>
  <c r="H25" i="13"/>
  <c r="D25" i="13"/>
  <c r="H24" i="13"/>
  <c r="D24" i="13"/>
  <c r="H23" i="13"/>
  <c r="D23" i="13"/>
  <c r="H22" i="13"/>
  <c r="D22" i="13"/>
  <c r="H21" i="13"/>
  <c r="D21" i="13"/>
  <c r="H20" i="13"/>
  <c r="D20" i="13"/>
  <c r="H19" i="13"/>
  <c r="D19" i="13"/>
  <c r="H18" i="13"/>
  <c r="D18" i="13"/>
  <c r="H17" i="13"/>
  <c r="D17" i="13"/>
  <c r="H16" i="13"/>
  <c r="D16" i="13"/>
  <c r="H15" i="13"/>
  <c r="D15" i="13"/>
  <c r="H14" i="13"/>
  <c r="D14" i="13"/>
  <c r="H13" i="13"/>
  <c r="D13" i="13"/>
  <c r="H12" i="13"/>
  <c r="D12" i="13"/>
  <c r="H11" i="13"/>
  <c r="D11" i="13"/>
  <c r="H10" i="13"/>
  <c r="D10" i="13"/>
  <c r="H9" i="13"/>
  <c r="D9" i="13"/>
  <c r="H8" i="13"/>
  <c r="D8" i="13"/>
  <c r="H7" i="13"/>
  <c r="D7" i="13"/>
  <c r="H6" i="13"/>
  <c r="D6" i="13"/>
  <c r="H5" i="13"/>
  <c r="D5" i="13"/>
  <c r="H4" i="13"/>
  <c r="D4" i="13"/>
  <c r="O29" i="13" l="1"/>
  <c r="O30" i="13"/>
  <c r="O31" i="13"/>
  <c r="C46" i="10" l="1"/>
  <c r="C47" i="10"/>
  <c r="C48" i="10"/>
  <c r="C49" i="10"/>
  <c r="C50" i="10"/>
  <c r="C51" i="10"/>
  <c r="C52" i="10"/>
  <c r="C53" i="10"/>
  <c r="C3" i="8" l="1"/>
  <c r="D3" i="8"/>
  <c r="G3" i="8" s="1"/>
  <c r="E3" i="8"/>
  <c r="F3" i="8"/>
  <c r="H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C48" i="8"/>
  <c r="G48" i="8" s="1"/>
  <c r="C49" i="8"/>
  <c r="G49" i="8" s="1"/>
  <c r="C50" i="8"/>
  <c r="G50" i="8" s="1"/>
  <c r="C4" i="8"/>
  <c r="G4" i="8" s="1"/>
  <c r="C5" i="8"/>
  <c r="G5" i="8" s="1"/>
  <c r="C6" i="8"/>
  <c r="C7" i="8"/>
  <c r="G7" i="8" s="1"/>
  <c r="C8" i="8"/>
  <c r="C9" i="8"/>
  <c r="G9" i="8" s="1"/>
  <c r="C10" i="8"/>
  <c r="G10" i="8" s="1"/>
  <c r="C11" i="8"/>
  <c r="C12" i="8"/>
  <c r="G12" i="8" s="1"/>
  <c r="C13" i="8"/>
  <c r="C14" i="8"/>
  <c r="G14" i="8" s="1"/>
  <c r="C15" i="8"/>
  <c r="G15" i="8" s="1"/>
  <c r="C16" i="8"/>
  <c r="G16" i="8" s="1"/>
  <c r="C17" i="8"/>
  <c r="C18" i="8"/>
  <c r="C19" i="8"/>
  <c r="G19" i="8" s="1"/>
  <c r="C20" i="8"/>
  <c r="G20" i="8" s="1"/>
  <c r="C21" i="8"/>
  <c r="G21" i="8" s="1"/>
  <c r="C22" i="8"/>
  <c r="C23" i="8"/>
  <c r="G23" i="8" s="1"/>
  <c r="C24" i="8"/>
  <c r="C25" i="8"/>
  <c r="G25" i="8" s="1"/>
  <c r="C26" i="8"/>
  <c r="G26" i="8" s="1"/>
  <c r="C27" i="8"/>
  <c r="C28" i="8"/>
  <c r="G28" i="8" s="1"/>
  <c r="C29" i="8"/>
  <c r="C30" i="8"/>
  <c r="G30" i="8" s="1"/>
  <c r="C31" i="8"/>
  <c r="G31" i="8" s="1"/>
  <c r="C32" i="8"/>
  <c r="G32" i="8" s="1"/>
  <c r="C33" i="8"/>
  <c r="C34" i="8"/>
  <c r="C35" i="8"/>
  <c r="G35" i="8" s="1"/>
  <c r="C36" i="8"/>
  <c r="G36" i="8" s="1"/>
  <c r="C37" i="8"/>
  <c r="G37" i="8" s="1"/>
  <c r="C38" i="8"/>
  <c r="C39" i="8"/>
  <c r="G39" i="8" s="1"/>
  <c r="C40" i="8"/>
  <c r="C41" i="8"/>
  <c r="G41" i="8" s="1"/>
  <c r="C42" i="8"/>
  <c r="G42" i="8" s="1"/>
  <c r="C43" i="8"/>
  <c r="C44" i="8"/>
  <c r="G44" i="8" s="1"/>
  <c r="C45" i="8"/>
  <c r="C46" i="8"/>
  <c r="G46" i="8" s="1"/>
  <c r="C47" i="8"/>
  <c r="G47" i="8" s="1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5" i="10"/>
  <c r="G33" i="8" l="1"/>
  <c r="G17" i="8"/>
  <c r="G34" i="8"/>
  <c r="G45" i="8"/>
  <c r="G29" i="8"/>
  <c r="G13" i="8"/>
  <c r="G18" i="8"/>
  <c r="G43" i="8"/>
  <c r="G27" i="8"/>
  <c r="G11" i="8"/>
  <c r="G40" i="8"/>
  <c r="G24" i="8"/>
  <c r="G8" i="8"/>
  <c r="G38" i="8"/>
  <c r="G22" i="8"/>
  <c r="G6" i="8"/>
  <c r="G52" i="8" s="1"/>
  <c r="C52" i="8"/>
  <c r="F52" i="8"/>
  <c r="J42" i="7" l="1"/>
  <c r="J15" i="7"/>
  <c r="H52" i="8" l="1"/>
  <c r="E52" i="8"/>
  <c r="D52" i="8"/>
  <c r="D53" i="8" s="1"/>
  <c r="C53" i="8" s="1"/>
  <c r="J52" i="8" l="1"/>
  <c r="I52" i="8"/>
  <c r="K52" i="8"/>
  <c r="F20" i="10"/>
  <c r="F7" i="10"/>
  <c r="M52" i="8" l="1"/>
  <c r="L52" i="8"/>
  <c r="F8" i="10"/>
  <c r="F19" i="10"/>
  <c r="F17" i="10"/>
  <c r="F9" i="10"/>
  <c r="F11" i="10"/>
  <c r="F10" i="10"/>
  <c r="F14" i="10"/>
  <c r="F6" i="10"/>
  <c r="F18" i="10"/>
  <c r="F15" i="10"/>
  <c r="F21" i="10"/>
  <c r="F12" i="10"/>
  <c r="F36" i="10"/>
  <c r="F23" i="10"/>
  <c r="F27" i="10"/>
  <c r="F45" i="10"/>
  <c r="F22" i="10"/>
  <c r="F35" i="10"/>
  <c r="F49" i="10"/>
  <c r="F33" i="10"/>
  <c r="F37" i="10"/>
  <c r="F40" i="10"/>
  <c r="F38" i="10"/>
  <c r="F42" i="10"/>
  <c r="F25" i="10"/>
  <c r="F34" i="10"/>
  <c r="F30" i="10"/>
  <c r="F24" i="10"/>
  <c r="F48" i="10"/>
  <c r="F53" i="10"/>
  <c r="F50" i="10"/>
  <c r="F47" i="10"/>
  <c r="F32" i="10"/>
  <c r="F26" i="10"/>
  <c r="F5" i="10"/>
  <c r="F31" i="10"/>
  <c r="F41" i="10"/>
  <c r="F44" i="10"/>
  <c r="F28" i="10"/>
  <c r="F29" i="10"/>
  <c r="H15" i="7"/>
  <c r="C10" i="2" l="1"/>
  <c r="B17" i="2"/>
  <c r="B16" i="2"/>
  <c r="C5" i="2" l="1"/>
  <c r="C6" i="2" s="1"/>
  <c r="B18" i="2"/>
  <c r="C17" i="2" s="1"/>
  <c r="D4" i="7"/>
  <c r="C16" i="2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2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3" i="6"/>
  <c r="C4" i="6"/>
  <c r="C5" i="6"/>
  <c r="C6" i="6"/>
  <c r="C7" i="6"/>
  <c r="C8" i="6"/>
  <c r="C9" i="6"/>
  <c r="C2" i="6"/>
  <c r="C18" i="2" l="1"/>
  <c r="C11" i="2" l="1"/>
  <c r="C7" i="2"/>
  <c r="C8" i="2" s="1"/>
  <c r="I33" i="13" l="1"/>
  <c r="J33" i="13" s="1"/>
  <c r="I31" i="13"/>
  <c r="J31" i="13" s="1"/>
  <c r="E4" i="13"/>
  <c r="F4" i="13" s="1"/>
  <c r="I4" i="13"/>
  <c r="J4" i="13" s="1"/>
  <c r="E5" i="13"/>
  <c r="F5" i="13" s="1"/>
  <c r="I5" i="13"/>
  <c r="J5" i="13" s="1"/>
  <c r="E6" i="13"/>
  <c r="F6" i="13" s="1"/>
  <c r="I6" i="13"/>
  <c r="J6" i="13" s="1"/>
  <c r="E7" i="13"/>
  <c r="F7" i="13" s="1"/>
  <c r="I7" i="13"/>
  <c r="J7" i="13" s="1"/>
  <c r="E8" i="13"/>
  <c r="F8" i="13" s="1"/>
  <c r="I8" i="13"/>
  <c r="J8" i="13" s="1"/>
  <c r="E9" i="13"/>
  <c r="F9" i="13" s="1"/>
  <c r="I9" i="13"/>
  <c r="J9" i="13" s="1"/>
  <c r="E10" i="13"/>
  <c r="F10" i="13" s="1"/>
  <c r="I10" i="13"/>
  <c r="J10" i="13" s="1"/>
  <c r="E11" i="13"/>
  <c r="F11" i="13" s="1"/>
  <c r="I11" i="13"/>
  <c r="J11" i="13" s="1"/>
  <c r="E12" i="13"/>
  <c r="F12" i="13" s="1"/>
  <c r="I12" i="13"/>
  <c r="J12" i="13" s="1"/>
  <c r="E13" i="13"/>
  <c r="F13" i="13" s="1"/>
  <c r="I13" i="13"/>
  <c r="J13" i="13" s="1"/>
  <c r="E14" i="13"/>
  <c r="F14" i="13" s="1"/>
  <c r="I14" i="13"/>
  <c r="J14" i="13" s="1"/>
  <c r="E15" i="13"/>
  <c r="F15" i="13" s="1"/>
  <c r="I15" i="13"/>
  <c r="J15" i="13" s="1"/>
  <c r="E16" i="13"/>
  <c r="F16" i="13" s="1"/>
  <c r="I16" i="13"/>
  <c r="J16" i="13" s="1"/>
  <c r="E17" i="13"/>
  <c r="F17" i="13" s="1"/>
  <c r="I17" i="13"/>
  <c r="J17" i="13" s="1"/>
  <c r="E18" i="13"/>
  <c r="F18" i="13" s="1"/>
  <c r="I18" i="13"/>
  <c r="J18" i="13" s="1"/>
  <c r="E19" i="13"/>
  <c r="F19" i="13" s="1"/>
  <c r="I19" i="13"/>
  <c r="J19" i="13" s="1"/>
  <c r="E20" i="13"/>
  <c r="F20" i="13" s="1"/>
  <c r="I20" i="13"/>
  <c r="J20" i="13" s="1"/>
  <c r="E21" i="13"/>
  <c r="F21" i="13" s="1"/>
  <c r="I21" i="13"/>
  <c r="J21" i="13" s="1"/>
  <c r="E22" i="13"/>
  <c r="F22" i="13" s="1"/>
  <c r="I22" i="13"/>
  <c r="J22" i="13" s="1"/>
  <c r="E23" i="13"/>
  <c r="F23" i="13" s="1"/>
  <c r="I23" i="13"/>
  <c r="J23" i="13" s="1"/>
  <c r="E24" i="13"/>
  <c r="F24" i="13" s="1"/>
  <c r="I24" i="13"/>
  <c r="J24" i="13" s="1"/>
  <c r="E25" i="13"/>
  <c r="F25" i="13" s="1"/>
  <c r="I25" i="13"/>
  <c r="J25" i="13" s="1"/>
  <c r="E26" i="13"/>
  <c r="F26" i="13" s="1"/>
  <c r="I26" i="13"/>
  <c r="J26" i="13" s="1"/>
  <c r="E27" i="13"/>
  <c r="F27" i="13" s="1"/>
  <c r="I27" i="13"/>
  <c r="J27" i="13" s="1"/>
  <c r="E28" i="13"/>
  <c r="F28" i="13" s="1"/>
  <c r="I28" i="13"/>
  <c r="J28" i="13" s="1"/>
  <c r="E29" i="13"/>
  <c r="F29" i="13" s="1"/>
  <c r="E30" i="13"/>
  <c r="F30" i="13" s="1"/>
  <c r="E31" i="13"/>
  <c r="F31" i="13" s="1"/>
  <c r="E32" i="13"/>
  <c r="E33" i="13"/>
  <c r="F33" i="13" s="1"/>
  <c r="E34" i="13"/>
  <c r="F34" i="13" s="1"/>
  <c r="I34" i="13"/>
  <c r="J34" i="13" s="1"/>
  <c r="E35" i="13"/>
  <c r="F35" i="13" s="1"/>
  <c r="I35" i="13"/>
  <c r="J35" i="13" s="1"/>
  <c r="E36" i="13"/>
  <c r="F36" i="13" s="1"/>
  <c r="I36" i="13"/>
  <c r="J36" i="13" s="1"/>
  <c r="E37" i="13"/>
  <c r="F37" i="13" s="1"/>
  <c r="I37" i="13"/>
  <c r="J37" i="13" s="1"/>
  <c r="E38" i="13"/>
  <c r="F38" i="13" s="1"/>
  <c r="I38" i="13"/>
  <c r="J38" i="13" s="1"/>
  <c r="E39" i="13"/>
  <c r="F39" i="13" s="1"/>
  <c r="I39" i="13"/>
  <c r="J39" i="13" s="1"/>
  <c r="E40" i="13"/>
  <c r="F40" i="13" s="1"/>
  <c r="I40" i="13"/>
  <c r="J40" i="13" s="1"/>
  <c r="E41" i="13"/>
  <c r="F41" i="13" s="1"/>
  <c r="I41" i="13"/>
  <c r="J41" i="13" s="1"/>
  <c r="E42" i="13"/>
  <c r="F42" i="13" s="1"/>
  <c r="I42" i="13"/>
  <c r="J42" i="13" s="1"/>
  <c r="E43" i="13"/>
  <c r="F43" i="13" s="1"/>
  <c r="I43" i="13"/>
  <c r="J43" i="13" s="1"/>
  <c r="E44" i="13"/>
  <c r="F44" i="13" s="1"/>
  <c r="I44" i="13"/>
  <c r="J44" i="13" s="1"/>
  <c r="E45" i="13"/>
  <c r="F45" i="13" s="1"/>
  <c r="I45" i="13"/>
  <c r="J45" i="13" s="1"/>
  <c r="E46" i="13"/>
  <c r="F46" i="13" s="1"/>
  <c r="I46" i="13"/>
  <c r="J46" i="13" s="1"/>
  <c r="E47" i="13"/>
  <c r="F47" i="13" s="1"/>
  <c r="I47" i="13"/>
  <c r="J47" i="13" s="1"/>
  <c r="E48" i="13"/>
  <c r="F48" i="13" s="1"/>
  <c r="I48" i="13"/>
  <c r="J48" i="13" s="1"/>
  <c r="E49" i="13"/>
  <c r="F49" i="13" s="1"/>
  <c r="I49" i="13"/>
  <c r="J49" i="13" s="1"/>
  <c r="E50" i="13"/>
  <c r="F50" i="13" s="1"/>
  <c r="I50" i="13"/>
  <c r="J50" i="13" s="1"/>
  <c r="E51" i="13"/>
  <c r="F51" i="13" s="1"/>
  <c r="I51" i="13"/>
  <c r="J51" i="13" s="1"/>
  <c r="E53" i="13"/>
  <c r="I53" i="13"/>
  <c r="C9" i="2"/>
  <c r="D17" i="2"/>
  <c r="D16" i="2"/>
  <c r="J53" i="13" l="1"/>
  <c r="K4" i="13" s="1"/>
  <c r="F53" i="13"/>
  <c r="G4" i="13" s="1"/>
  <c r="D18" i="2"/>
  <c r="C12" i="2"/>
  <c r="E17" i="2"/>
  <c r="E16" i="2"/>
  <c r="D42" i="7"/>
  <c r="K33" i="13" l="1"/>
  <c r="K31" i="13"/>
  <c r="L4" i="13"/>
  <c r="G3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1" i="13"/>
  <c r="L31" i="13" s="1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K29" i="13"/>
  <c r="K30" i="13"/>
  <c r="K3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E18" i="2"/>
  <c r="D39" i="7"/>
  <c r="D10" i="7"/>
  <c r="D45" i="7"/>
  <c r="D50" i="7"/>
  <c r="D37" i="7"/>
  <c r="D27" i="7"/>
  <c r="D34" i="7"/>
  <c r="D22" i="7"/>
  <c r="D53" i="7"/>
  <c r="E4" i="7" s="1"/>
  <c r="F4" i="7" s="1"/>
  <c r="D8" i="7"/>
  <c r="D51" i="7"/>
  <c r="D47" i="7"/>
  <c r="D31" i="7"/>
  <c r="D40" i="7"/>
  <c r="D36" i="7"/>
  <c r="D49" i="7"/>
  <c r="D15" i="7"/>
  <c r="D30" i="7"/>
  <c r="D5" i="7"/>
  <c r="D29" i="7"/>
  <c r="D44" i="7"/>
  <c r="D23" i="7"/>
  <c r="D16" i="7"/>
  <c r="D46" i="7"/>
  <c r="D18" i="7"/>
  <c r="D9" i="7"/>
  <c r="D13" i="7"/>
  <c r="D35" i="7"/>
  <c r="D6" i="7"/>
  <c r="D25" i="7"/>
  <c r="D11" i="7"/>
  <c r="D17" i="7"/>
  <c r="D14" i="7"/>
  <c r="D43" i="7"/>
  <c r="D33" i="7"/>
  <c r="D21" i="7"/>
  <c r="D24" i="7"/>
  <c r="D7" i="7"/>
  <c r="D38" i="7"/>
  <c r="D28" i="7"/>
  <c r="D41" i="7"/>
  <c r="D48" i="7"/>
  <c r="D19" i="7"/>
  <c r="D26" i="7"/>
  <c r="D20" i="7"/>
  <c r="L33" i="13" l="1"/>
  <c r="K53" i="13"/>
  <c r="L5" i="13"/>
  <c r="G53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M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32" i="13"/>
  <c r="M4" i="13"/>
  <c r="E53" i="7"/>
  <c r="E42" i="7"/>
  <c r="E41" i="7"/>
  <c r="F41" i="7" s="1"/>
  <c r="E24" i="7"/>
  <c r="F24" i="7" s="1"/>
  <c r="E14" i="7"/>
  <c r="F14" i="7" s="1"/>
  <c r="E6" i="7"/>
  <c r="F6" i="7" s="1"/>
  <c r="E18" i="7"/>
  <c r="F18" i="7" s="1"/>
  <c r="E44" i="7"/>
  <c r="F44" i="7" s="1"/>
  <c r="E15" i="7"/>
  <c r="F15" i="7" s="1"/>
  <c r="E31" i="7"/>
  <c r="F31" i="7" s="1"/>
  <c r="E34" i="7"/>
  <c r="F34" i="7" s="1"/>
  <c r="E45" i="7"/>
  <c r="F45" i="7" s="1"/>
  <c r="E26" i="7"/>
  <c r="F26" i="7" s="1"/>
  <c r="E28" i="7"/>
  <c r="F28" i="7" s="1"/>
  <c r="E21" i="7"/>
  <c r="F21" i="7" s="1"/>
  <c r="E17" i="7"/>
  <c r="F17" i="7" s="1"/>
  <c r="E35" i="7"/>
  <c r="F35" i="7" s="1"/>
  <c r="E46" i="7"/>
  <c r="F46" i="7" s="1"/>
  <c r="E29" i="7"/>
  <c r="F29" i="7" s="1"/>
  <c r="E49" i="7"/>
  <c r="F49" i="7" s="1"/>
  <c r="E47" i="7"/>
  <c r="F47" i="7" s="1"/>
  <c r="D32" i="7"/>
  <c r="E32" i="7" s="1"/>
  <c r="F32" i="7" s="1"/>
  <c r="D12" i="7"/>
  <c r="E27" i="7"/>
  <c r="F27" i="7" s="1"/>
  <c r="E10" i="7"/>
  <c r="F10" i="7" s="1"/>
  <c r="E19" i="7"/>
  <c r="F19" i="7" s="1"/>
  <c r="E38" i="7"/>
  <c r="F38" i="7" s="1"/>
  <c r="E33" i="7"/>
  <c r="F33" i="7" s="1"/>
  <c r="E11" i="7"/>
  <c r="F11" i="7" s="1"/>
  <c r="E13" i="7"/>
  <c r="F13" i="7" s="1"/>
  <c r="E16" i="7"/>
  <c r="F16" i="7" s="1"/>
  <c r="E5" i="7"/>
  <c r="F5" i="7" s="1"/>
  <c r="E36" i="7"/>
  <c r="F36" i="7" s="1"/>
  <c r="E51" i="7"/>
  <c r="F51" i="7" s="1"/>
  <c r="E22" i="7"/>
  <c r="F22" i="7" s="1"/>
  <c r="E37" i="7"/>
  <c r="F37" i="7" s="1"/>
  <c r="E39" i="7"/>
  <c r="F39" i="7" s="1"/>
  <c r="E20" i="7"/>
  <c r="F20" i="7" s="1"/>
  <c r="E48" i="7"/>
  <c r="F48" i="7" s="1"/>
  <c r="E7" i="7"/>
  <c r="F7" i="7" s="1"/>
  <c r="E43" i="7"/>
  <c r="F43" i="7" s="1"/>
  <c r="E25" i="7"/>
  <c r="F25" i="7" s="1"/>
  <c r="E9" i="7"/>
  <c r="F9" i="7" s="1"/>
  <c r="E23" i="7"/>
  <c r="F23" i="7" s="1"/>
  <c r="E30" i="7"/>
  <c r="F30" i="7" s="1"/>
  <c r="E40" i="7"/>
  <c r="F40" i="7" s="1"/>
  <c r="E8" i="7"/>
  <c r="F8" i="7" s="1"/>
  <c r="E50" i="7"/>
  <c r="F50" i="7" s="1"/>
  <c r="L53" i="13" l="1"/>
  <c r="M53" i="13"/>
  <c r="M32" i="13"/>
  <c r="N32" i="13" s="1"/>
  <c r="O32" i="13" s="1"/>
  <c r="M51" i="13"/>
  <c r="M50" i="13"/>
  <c r="M49" i="13"/>
  <c r="M48" i="13"/>
  <c r="M47" i="13"/>
  <c r="M46" i="13"/>
  <c r="M45" i="13"/>
  <c r="M44" i="13"/>
  <c r="M43" i="13"/>
  <c r="N43" i="13" s="1"/>
  <c r="O43" i="13" s="1"/>
  <c r="M42" i="13"/>
  <c r="N42" i="13" s="1"/>
  <c r="O42" i="13" s="1"/>
  <c r="M41" i="13"/>
  <c r="N41" i="13" s="1"/>
  <c r="O41" i="13" s="1"/>
  <c r="M40" i="13"/>
  <c r="N40" i="13" s="1"/>
  <c r="O40" i="13" s="1"/>
  <c r="M39" i="13"/>
  <c r="N39" i="13" s="1"/>
  <c r="O39" i="13" s="1"/>
  <c r="M38" i="13"/>
  <c r="M37" i="13"/>
  <c r="M36" i="13"/>
  <c r="M35" i="13"/>
  <c r="M34" i="13"/>
  <c r="M28" i="13"/>
  <c r="M27" i="13"/>
  <c r="M26" i="13"/>
  <c r="M25" i="13"/>
  <c r="M24" i="13"/>
  <c r="M23" i="13"/>
  <c r="N23" i="13" s="1"/>
  <c r="O23" i="13" s="1"/>
  <c r="M22" i="13"/>
  <c r="N22" i="13" s="1"/>
  <c r="O22" i="13" s="1"/>
  <c r="M21" i="13"/>
  <c r="N21" i="13" s="1"/>
  <c r="O21" i="13" s="1"/>
  <c r="M20" i="13"/>
  <c r="N20" i="13" s="1"/>
  <c r="O20" i="13" s="1"/>
  <c r="M19" i="13"/>
  <c r="N19" i="13" s="1"/>
  <c r="O19" i="13" s="1"/>
  <c r="M18" i="13"/>
  <c r="N18" i="13" s="1"/>
  <c r="O18" i="13" s="1"/>
  <c r="M17" i="13"/>
  <c r="M16" i="13"/>
  <c r="M15" i="13"/>
  <c r="M14" i="13"/>
  <c r="M13" i="13"/>
  <c r="M12" i="13"/>
  <c r="M11" i="13"/>
  <c r="M10" i="13"/>
  <c r="M9" i="13"/>
  <c r="M8" i="13"/>
  <c r="M7" i="13"/>
  <c r="N7" i="13" s="1"/>
  <c r="O7" i="13" s="1"/>
  <c r="M6" i="13"/>
  <c r="N6" i="13" s="1"/>
  <c r="O6" i="13" s="1"/>
  <c r="M5" i="13"/>
  <c r="N5" i="13" s="1"/>
  <c r="O5" i="13" s="1"/>
  <c r="E12" i="7"/>
  <c r="F12" i="7" s="1"/>
  <c r="F53" i="7" s="1"/>
  <c r="G4" i="7" s="1"/>
  <c r="N45" i="13" l="1"/>
  <c r="O45" i="13" s="1"/>
  <c r="N46" i="13"/>
  <c r="O46" i="13" s="1"/>
  <c r="N47" i="13"/>
  <c r="O47" i="13" s="1"/>
  <c r="N8" i="13"/>
  <c r="O8" i="13" s="1"/>
  <c r="N27" i="13"/>
  <c r="O27" i="13" s="1"/>
  <c r="N48" i="13"/>
  <c r="O48" i="13" s="1"/>
  <c r="N10" i="13"/>
  <c r="O10" i="13" s="1"/>
  <c r="N49" i="13"/>
  <c r="O49" i="13" s="1"/>
  <c r="N25" i="13"/>
  <c r="O25" i="13" s="1"/>
  <c r="N13" i="13"/>
  <c r="O13" i="13" s="1"/>
  <c r="N34" i="13"/>
  <c r="O34" i="13" s="1"/>
  <c r="N24" i="13"/>
  <c r="O24" i="13" s="1"/>
  <c r="N11" i="13"/>
  <c r="O11" i="13" s="1"/>
  <c r="N35" i="13"/>
  <c r="O35" i="13" s="1"/>
  <c r="N9" i="13"/>
  <c r="O9" i="13" s="1"/>
  <c r="N12" i="13"/>
  <c r="O12" i="13" s="1"/>
  <c r="N15" i="13"/>
  <c r="O15" i="13" s="1"/>
  <c r="N44" i="13"/>
  <c r="O44" i="13" s="1"/>
  <c r="N26" i="13"/>
  <c r="O26" i="13" s="1"/>
  <c r="N28" i="13"/>
  <c r="O28" i="13" s="1"/>
  <c r="N14" i="13"/>
  <c r="O14" i="13" s="1"/>
  <c r="N16" i="13"/>
  <c r="O16" i="13" s="1"/>
  <c r="N37" i="13"/>
  <c r="O37" i="13" s="1"/>
  <c r="N50" i="13"/>
  <c r="O50" i="13" s="1"/>
  <c r="N51" i="13"/>
  <c r="O51" i="13" s="1"/>
  <c r="N36" i="13"/>
  <c r="O36" i="13" s="1"/>
  <c r="N17" i="13"/>
  <c r="O17" i="13" s="1"/>
  <c r="N38" i="13"/>
  <c r="O38" i="13" s="1"/>
  <c r="N4" i="13"/>
  <c r="O4" i="13" s="1"/>
  <c r="G42" i="7"/>
  <c r="G45" i="7"/>
  <c r="G50" i="7"/>
  <c r="G49" i="7"/>
  <c r="G46" i="7"/>
  <c r="G47" i="7"/>
  <c r="G51" i="7"/>
  <c r="G44" i="7"/>
  <c r="G43" i="7"/>
  <c r="G48" i="7"/>
  <c r="G7" i="7"/>
  <c r="G10" i="7"/>
  <c r="G34" i="7"/>
  <c r="G13" i="7"/>
  <c r="G17" i="7"/>
  <c r="G16" i="7"/>
  <c r="G39" i="7"/>
  <c r="G6" i="7"/>
  <c r="G29" i="7"/>
  <c r="G27" i="7"/>
  <c r="G14" i="7"/>
  <c r="G30" i="7"/>
  <c r="G31" i="7"/>
  <c r="G38" i="7"/>
  <c r="G37" i="7"/>
  <c r="G35" i="7"/>
  <c r="G41" i="7"/>
  <c r="G19" i="7"/>
  <c r="G33" i="7"/>
  <c r="G23" i="7"/>
  <c r="G15" i="7"/>
  <c r="G11" i="7"/>
  <c r="G20" i="7"/>
  <c r="G12" i="7"/>
  <c r="G28" i="7"/>
  <c r="G25" i="7"/>
  <c r="G22" i="7"/>
  <c r="G24" i="7"/>
  <c r="G5" i="7"/>
  <c r="G21" i="7"/>
  <c r="G26" i="7"/>
  <c r="G36" i="7"/>
  <c r="G40" i="7"/>
  <c r="G8" i="7"/>
  <c r="G32" i="7"/>
  <c r="G18" i="7"/>
  <c r="G9" i="7"/>
  <c r="O53" i="13" l="1"/>
  <c r="P34" i="13" s="1"/>
  <c r="P4" i="13"/>
  <c r="P31" i="13"/>
  <c r="P33" i="13"/>
  <c r="P3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G53" i="7"/>
  <c r="R5" i="13" l="1"/>
  <c r="Q5" i="13"/>
  <c r="S5" i="13" s="1"/>
  <c r="R6" i="13"/>
  <c r="Q6" i="13"/>
  <c r="S6" i="13" s="1"/>
  <c r="R7" i="13"/>
  <c r="Q7" i="13"/>
  <c r="S7" i="13" s="1"/>
  <c r="R8" i="13"/>
  <c r="Q8" i="13"/>
  <c r="S8" i="13" s="1"/>
  <c r="R9" i="13"/>
  <c r="Q9" i="13"/>
  <c r="S9" i="13" s="1"/>
  <c r="R10" i="13"/>
  <c r="Q10" i="13"/>
  <c r="S10" i="13" s="1"/>
  <c r="R11" i="13"/>
  <c r="Q11" i="13"/>
  <c r="S11" i="13" s="1"/>
  <c r="R12" i="13"/>
  <c r="Q12" i="13"/>
  <c r="S12" i="13" s="1"/>
  <c r="R13" i="13"/>
  <c r="Q13" i="13"/>
  <c r="S13" i="13" s="1"/>
  <c r="R14" i="13"/>
  <c r="Q14" i="13"/>
  <c r="S14" i="13" s="1"/>
  <c r="R15" i="13"/>
  <c r="Q15" i="13"/>
  <c r="S15" i="13" s="1"/>
  <c r="R16" i="13"/>
  <c r="Q16" i="13"/>
  <c r="S16" i="13" s="1"/>
  <c r="R17" i="13"/>
  <c r="Q17" i="13"/>
  <c r="S17" i="13" s="1"/>
  <c r="R18" i="13"/>
  <c r="Q18" i="13"/>
  <c r="S18" i="13" s="1"/>
  <c r="R19" i="13"/>
  <c r="Q19" i="13"/>
  <c r="S19" i="13" s="1"/>
  <c r="R20" i="13"/>
  <c r="Q20" i="13"/>
  <c r="S20" i="13" s="1"/>
  <c r="R21" i="13"/>
  <c r="Q21" i="13"/>
  <c r="S21" i="13" s="1"/>
  <c r="R22" i="13"/>
  <c r="Q22" i="13"/>
  <c r="S22" i="13" s="1"/>
  <c r="R23" i="13"/>
  <c r="Q23" i="13"/>
  <c r="S23" i="13" s="1"/>
  <c r="R24" i="13"/>
  <c r="Q24" i="13"/>
  <c r="S24" i="13" s="1"/>
  <c r="R25" i="13"/>
  <c r="Q25" i="13"/>
  <c r="S25" i="13" s="1"/>
  <c r="R26" i="13"/>
  <c r="Q26" i="13"/>
  <c r="S26" i="13" s="1"/>
  <c r="R27" i="13"/>
  <c r="Q27" i="13"/>
  <c r="S27" i="13" s="1"/>
  <c r="R28" i="13"/>
  <c r="Q28" i="13"/>
  <c r="S28" i="13" s="1"/>
  <c r="R29" i="13"/>
  <c r="Q29" i="13"/>
  <c r="S29" i="13" s="1"/>
  <c r="R30" i="13"/>
  <c r="Q30" i="13"/>
  <c r="S30" i="13" s="1"/>
  <c r="R34" i="13"/>
  <c r="Q34" i="13"/>
  <c r="S34" i="13" s="1"/>
  <c r="R35" i="13"/>
  <c r="Q35" i="13"/>
  <c r="S35" i="13" s="1"/>
  <c r="R36" i="13"/>
  <c r="Q36" i="13"/>
  <c r="S36" i="13" s="1"/>
  <c r="R37" i="13"/>
  <c r="Q37" i="13"/>
  <c r="S37" i="13" s="1"/>
  <c r="R38" i="13"/>
  <c r="Q38" i="13"/>
  <c r="S38" i="13" s="1"/>
  <c r="R39" i="13"/>
  <c r="Q39" i="13"/>
  <c r="S39" i="13" s="1"/>
  <c r="R40" i="13"/>
  <c r="Q40" i="13"/>
  <c r="S40" i="13" s="1"/>
  <c r="R41" i="13"/>
  <c r="Q41" i="13"/>
  <c r="S41" i="13" s="1"/>
  <c r="R42" i="13"/>
  <c r="Q42" i="13"/>
  <c r="S42" i="13" s="1"/>
  <c r="R43" i="13"/>
  <c r="Q43" i="13"/>
  <c r="S43" i="13" s="1"/>
  <c r="R44" i="13"/>
  <c r="Q44" i="13"/>
  <c r="S44" i="13" s="1"/>
  <c r="R45" i="13"/>
  <c r="Q45" i="13"/>
  <c r="S45" i="13" s="1"/>
  <c r="R46" i="13"/>
  <c r="Q46" i="13"/>
  <c r="S46" i="13" s="1"/>
  <c r="R47" i="13"/>
  <c r="Q47" i="13"/>
  <c r="S47" i="13" s="1"/>
  <c r="R48" i="13"/>
  <c r="Q48" i="13"/>
  <c r="S48" i="13" s="1"/>
  <c r="R49" i="13"/>
  <c r="Q49" i="13"/>
  <c r="S49" i="13" s="1"/>
  <c r="R50" i="13"/>
  <c r="Q50" i="13"/>
  <c r="S50" i="13" s="1"/>
  <c r="R51" i="13"/>
  <c r="Q51" i="13"/>
  <c r="S51" i="13" s="1"/>
  <c r="R32" i="13"/>
  <c r="Q32" i="13"/>
  <c r="S32" i="13" s="1"/>
  <c r="R33" i="13"/>
  <c r="Q33" i="13"/>
  <c r="S33" i="13" s="1"/>
  <c r="R31" i="13"/>
  <c r="Q31" i="13"/>
  <c r="S31" i="13" s="1"/>
  <c r="P53" i="13"/>
  <c r="Q53" i="13" s="1"/>
  <c r="S53" i="13" s="1"/>
  <c r="R4" i="13"/>
  <c r="Q4" i="13"/>
  <c r="S4" i="13" s="1"/>
  <c r="H45" i="7"/>
  <c r="H38" i="7"/>
  <c r="R53" i="13" l="1"/>
  <c r="H50" i="7"/>
  <c r="H32" i="7"/>
  <c r="H48" i="7"/>
  <c r="H14" i="7"/>
  <c r="H27" i="7"/>
  <c r="H33" i="7"/>
  <c r="H11" i="7"/>
  <c r="H43" i="7"/>
  <c r="H41" i="7"/>
  <c r="H25" i="7"/>
  <c r="H9" i="7"/>
  <c r="H40" i="7"/>
  <c r="H24" i="7"/>
  <c r="H8" i="7"/>
  <c r="H39" i="7"/>
  <c r="H7" i="7"/>
  <c r="H6" i="7"/>
  <c r="H36" i="7"/>
  <c r="H49" i="7"/>
  <c r="H31" i="7"/>
  <c r="H30" i="7"/>
  <c r="H46" i="7"/>
  <c r="H13" i="7"/>
  <c r="H28" i="7"/>
  <c r="H44" i="7"/>
  <c r="H26" i="7"/>
  <c r="H23" i="7"/>
  <c r="H19" i="7"/>
  <c r="H17" i="7"/>
  <c r="H16" i="7"/>
  <c r="H47" i="7"/>
  <c r="H29" i="7"/>
  <c r="H12" i="7"/>
  <c r="H10" i="7"/>
  <c r="H22" i="7"/>
  <c r="H37" i="7"/>
  <c r="H21" i="7"/>
  <c r="H5" i="7"/>
  <c r="H20" i="7"/>
  <c r="H4" i="7"/>
  <c r="H35" i="7"/>
  <c r="H51" i="7"/>
  <c r="H34" i="7"/>
  <c r="H18" i="7"/>
  <c r="H53" i="7" l="1"/>
  <c r="I38" i="7" l="1"/>
  <c r="J38" i="7" s="1"/>
  <c r="I39" i="7"/>
  <c r="I40" i="7"/>
  <c r="I41" i="7"/>
  <c r="J39" i="7"/>
  <c r="J40" i="7"/>
  <c r="I53" i="7"/>
  <c r="I45" i="7"/>
  <c r="J45" i="7" s="1"/>
  <c r="I5" i="7"/>
  <c r="J5" i="7" s="1"/>
  <c r="I21" i="7"/>
  <c r="J21" i="7" s="1"/>
  <c r="I34" i="7"/>
  <c r="J34" i="7" s="1"/>
  <c r="I48" i="7"/>
  <c r="J48" i="7" s="1"/>
  <c r="I9" i="7"/>
  <c r="J9" i="7" s="1"/>
  <c r="I7" i="7"/>
  <c r="J7" i="7" s="1"/>
  <c r="I36" i="7"/>
  <c r="J36" i="7" s="1"/>
  <c r="I30" i="7"/>
  <c r="J30" i="7" s="1"/>
  <c r="I16" i="7"/>
  <c r="J16" i="7" s="1"/>
  <c r="I13" i="7"/>
  <c r="J13" i="7" s="1"/>
  <c r="I28" i="7"/>
  <c r="J28" i="7" s="1"/>
  <c r="I50" i="7"/>
  <c r="J50" i="7" s="1"/>
  <c r="J41" i="7"/>
  <c r="I18" i="7"/>
  <c r="J18" i="7" s="1"/>
  <c r="I22" i="7"/>
  <c r="J22" i="7" s="1"/>
  <c r="I44" i="7"/>
  <c r="J44" i="7" s="1"/>
  <c r="I26" i="7"/>
  <c r="J26" i="7" s="1"/>
  <c r="I19" i="7"/>
  <c r="J19" i="7" s="1"/>
  <c r="I17" i="7"/>
  <c r="J17" i="7" s="1"/>
  <c r="I14" i="7"/>
  <c r="J14" i="7" s="1"/>
  <c r="I32" i="7"/>
  <c r="J32" i="7" s="1"/>
  <c r="I25" i="7"/>
  <c r="J25" i="7" s="1"/>
  <c r="I10" i="7"/>
  <c r="J10" i="7" s="1"/>
  <c r="I6" i="7"/>
  <c r="J6" i="7" s="1"/>
  <c r="I33" i="7"/>
  <c r="J33" i="7" s="1"/>
  <c r="I35" i="7"/>
  <c r="J35" i="7" s="1"/>
  <c r="I24" i="7"/>
  <c r="J24" i="7" s="1"/>
  <c r="I27" i="7"/>
  <c r="J27" i="7" s="1"/>
  <c r="I49" i="7"/>
  <c r="J49" i="7" s="1"/>
  <c r="I31" i="7"/>
  <c r="J31" i="7" s="1"/>
  <c r="I11" i="7"/>
  <c r="J11" i="7" s="1"/>
  <c r="I29" i="7"/>
  <c r="J29" i="7" s="1"/>
  <c r="I46" i="7"/>
  <c r="J46" i="7" s="1"/>
  <c r="I37" i="7"/>
  <c r="J37" i="7" s="1"/>
  <c r="I8" i="7"/>
  <c r="J8" i="7" s="1"/>
  <c r="I20" i="7"/>
  <c r="J20" i="7" s="1"/>
  <c r="I23" i="7"/>
  <c r="J23" i="7" s="1"/>
  <c r="J12" i="7"/>
  <c r="I4" i="7"/>
  <c r="J4" i="7" s="1"/>
  <c r="I51" i="7"/>
  <c r="J51" i="7" s="1"/>
  <c r="I47" i="7"/>
  <c r="J47" i="7" s="1"/>
  <c r="I43" i="7"/>
  <c r="J43" i="7" s="1"/>
  <c r="J53" i="7" l="1"/>
  <c r="K38" i="7" l="1"/>
  <c r="L38" i="7" s="1"/>
  <c r="K42" i="7"/>
  <c r="L42" i="7" s="1"/>
  <c r="M42" i="7" s="1"/>
  <c r="K41" i="7"/>
  <c r="L41" i="7" s="1"/>
  <c r="M41" i="7" s="1"/>
  <c r="K39" i="7"/>
  <c r="L39" i="7" s="1"/>
  <c r="M39" i="7" s="1"/>
  <c r="K40" i="7"/>
  <c r="L40" i="7" s="1"/>
  <c r="M40" i="7" s="1"/>
  <c r="K17" i="7"/>
  <c r="L17" i="7" s="1"/>
  <c r="K33" i="7"/>
  <c r="L33" i="7" s="1"/>
  <c r="K49" i="7"/>
  <c r="K21" i="7"/>
  <c r="L21" i="7" s="1"/>
  <c r="K37" i="7"/>
  <c r="L37" i="7" s="1"/>
  <c r="K16" i="7"/>
  <c r="L16" i="7" s="1"/>
  <c r="K5" i="7"/>
  <c r="L5" i="7" s="1"/>
  <c r="K48" i="7"/>
  <c r="K6" i="7"/>
  <c r="K7" i="7"/>
  <c r="L7" i="7" s="1"/>
  <c r="K23" i="7"/>
  <c r="L23" i="7" s="1"/>
  <c r="K8" i="7"/>
  <c r="L8" i="7" s="1"/>
  <c r="M8" i="7" s="1"/>
  <c r="K9" i="7"/>
  <c r="L9" i="7" s="1"/>
  <c r="K25" i="7"/>
  <c r="L25" i="7" s="1"/>
  <c r="K13" i="7"/>
  <c r="L13" i="7" s="1"/>
  <c r="K10" i="7"/>
  <c r="L10" i="7" s="1"/>
  <c r="K26" i="7"/>
  <c r="L26" i="7" s="1"/>
  <c r="K11" i="7"/>
  <c r="L11" i="7" s="1"/>
  <c r="K43" i="7"/>
  <c r="K12" i="7"/>
  <c r="L12" i="7" s="1"/>
  <c r="K32" i="7"/>
  <c r="L32" i="7" s="1"/>
  <c r="K27" i="7"/>
  <c r="L27" i="7" s="1"/>
  <c r="M27" i="7" s="1"/>
  <c r="K28" i="7"/>
  <c r="L28" i="7" s="1"/>
  <c r="K45" i="7"/>
  <c r="K19" i="7"/>
  <c r="L19" i="7" s="1"/>
  <c r="K50" i="7"/>
  <c r="K34" i="7"/>
  <c r="L34" i="7" s="1"/>
  <c r="M34" i="7" s="1"/>
  <c r="K29" i="7"/>
  <c r="L29" i="7" s="1"/>
  <c r="K22" i="7"/>
  <c r="L22" i="7" s="1"/>
  <c r="K36" i="7"/>
  <c r="L36" i="7" s="1"/>
  <c r="M36" i="7" s="1"/>
  <c r="K51" i="7"/>
  <c r="K35" i="7"/>
  <c r="L35" i="7" s="1"/>
  <c r="M35" i="7" s="1"/>
  <c r="K18" i="7"/>
  <c r="L18" i="7" s="1"/>
  <c r="M18" i="7" s="1"/>
  <c r="K44" i="7"/>
  <c r="K31" i="7"/>
  <c r="L31" i="7" s="1"/>
  <c r="M31" i="7" s="1"/>
  <c r="K24" i="7"/>
  <c r="L24" i="7" s="1"/>
  <c r="K47" i="7"/>
  <c r="K15" i="7"/>
  <c r="L15" i="7" s="1"/>
  <c r="K46" i="7"/>
  <c r="K20" i="7"/>
  <c r="L20" i="7" s="1"/>
  <c r="K14" i="7"/>
  <c r="L14" i="7" s="1"/>
  <c r="K30" i="7"/>
  <c r="L30" i="7" s="1"/>
  <c r="K4" i="7"/>
  <c r="L4" i="7" s="1"/>
  <c r="M4" i="7" s="1"/>
  <c r="L50" i="7" l="1"/>
  <c r="M50" i="7" s="1"/>
  <c r="L48" i="7"/>
  <c r="M48" i="7" s="1"/>
  <c r="L45" i="7"/>
  <c r="M45" i="7" s="1"/>
  <c r="L47" i="7"/>
  <c r="M47" i="7" s="1"/>
  <c r="L49" i="7"/>
  <c r="M49" i="7" s="1"/>
  <c r="L51" i="7"/>
  <c r="M51" i="7" s="1"/>
  <c r="L46" i="7"/>
  <c r="M46" i="7" s="1"/>
  <c r="L43" i="7"/>
  <c r="M43" i="7" s="1"/>
  <c r="L44" i="7"/>
  <c r="M44" i="7" s="1"/>
  <c r="L6" i="7"/>
  <c r="M6" i="7" s="1"/>
  <c r="M32" i="7"/>
  <c r="M16" i="7"/>
  <c r="M29" i="7"/>
  <c r="M24" i="7"/>
  <c r="M22" i="7"/>
  <c r="M37" i="7"/>
  <c r="M10" i="7"/>
  <c r="M26" i="7"/>
  <c r="M17" i="7"/>
  <c r="M7" i="7"/>
  <c r="M23" i="7"/>
  <c r="M19" i="7"/>
  <c r="M25" i="7"/>
  <c r="M21" i="7"/>
  <c r="M33" i="7"/>
  <c r="M9" i="7"/>
  <c r="M13" i="7"/>
  <c r="M30" i="7"/>
  <c r="M28" i="7"/>
  <c r="M5" i="7"/>
  <c r="M14" i="7"/>
  <c r="M11" i="7"/>
  <c r="M20" i="7"/>
  <c r="K53" i="7"/>
  <c r="L53" i="7" l="1"/>
  <c r="M53" i="7" s="1"/>
</calcChain>
</file>

<file path=xl/sharedStrings.xml><?xml version="1.0" encoding="utf-8"?>
<sst xmlns="http://schemas.openxmlformats.org/spreadsheetml/2006/main" count="400" uniqueCount="225">
  <si>
    <t>hospname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</si>
  <si>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</si>
  <si>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</si>
  <si>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</si>
  <si>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</si>
  <si>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</si>
  <si>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</si>
  <si>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</si>
  <si>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</si>
  <si>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</si>
  <si>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</si>
  <si>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</si>
  <si>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</si>
  <si>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</si>
  <si>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</si>
  <si>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</si>
  <si>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</si>
  <si>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</si>
  <si>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</si>
  <si>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</si>
  <si>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</si>
  <si>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</si>
  <si>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</si>
  <si>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</si>
  <si>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</si>
  <si>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</si>
  <si>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</si>
  <si>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</si>
  <si>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</si>
  <si>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</si>
  <si>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</si>
  <si>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</si>
  <si>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</si>
  <si>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</si>
  <si>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</si>
  <si>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</si>
  <si>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</si>
  <si>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</si>
  <si>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</si>
  <si>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</si>
  <si>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</si>
  <si>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</si>
  <si>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</si>
  <si>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</si>
  <si>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</si>
  <si>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</si>
  <si>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</si>
  <si>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</si>
  <si>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</si>
  <si>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</si>
  <si>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Formulas</t>
  </si>
  <si>
    <t>A</t>
  </si>
  <si>
    <t>Proposed Required Revenue Reduction %</t>
  </si>
  <si>
    <t>B</t>
  </si>
  <si>
    <t>Total PAU %</t>
  </si>
  <si>
    <t>D</t>
  </si>
  <si>
    <t>Total PAU $</t>
  </si>
  <si>
    <t>Hosp ID</t>
  </si>
  <si>
    <t>Hospital Name</t>
  </si>
  <si>
    <t>Percentages have been rounded for display but full numbers may be used in calculations. Final scaling percentages are rounded to two decimal places.</t>
  </si>
  <si>
    <t>UMMC</t>
  </si>
  <si>
    <t>PRMC</t>
  </si>
  <si>
    <t>C</t>
  </si>
  <si>
    <t>D = B*C</t>
  </si>
  <si>
    <t>Proposed Required Revenue Reduction $</t>
  </si>
  <si>
    <t>E=D/A</t>
  </si>
  <si>
    <t>Total</t>
  </si>
  <si>
    <t>Meritus</t>
  </si>
  <si>
    <t>Holy Cross</t>
  </si>
  <si>
    <t>Frederick</t>
  </si>
  <si>
    <t>UM-Harford</t>
  </si>
  <si>
    <t>Mercy</t>
  </si>
  <si>
    <t>Johns Hopkins</t>
  </si>
  <si>
    <t>UM-Dorchester</t>
  </si>
  <si>
    <t>St Agnes</t>
  </si>
  <si>
    <t>Sinai</t>
  </si>
  <si>
    <t>Bon Secours</t>
  </si>
  <si>
    <t>MS Franklin Sq</t>
  </si>
  <si>
    <t>Wash Adventist</t>
  </si>
  <si>
    <t>Garrett</t>
  </si>
  <si>
    <t>MS Montgomery</t>
  </si>
  <si>
    <t>Suburban</t>
  </si>
  <si>
    <t>AAMC</t>
  </si>
  <si>
    <t>MS Union Mem</t>
  </si>
  <si>
    <t>Western MD</t>
  </si>
  <si>
    <t>MS St Marys</t>
  </si>
  <si>
    <t>UM-Chestertown</t>
  </si>
  <si>
    <t>Union of Cecil</t>
  </si>
  <si>
    <t>Carroll</t>
  </si>
  <si>
    <t>MS Harbor</t>
  </si>
  <si>
    <t>UM-Charles</t>
  </si>
  <si>
    <t>UM-Easton</t>
  </si>
  <si>
    <t>UMMC Midtown</t>
  </si>
  <si>
    <t>Calvert</t>
  </si>
  <si>
    <t>Northwest</t>
  </si>
  <si>
    <t>UM-BWMC</t>
  </si>
  <si>
    <t>GBMC</t>
  </si>
  <si>
    <t>McCready</t>
  </si>
  <si>
    <t>Howard</t>
  </si>
  <si>
    <t>UM-UCH</t>
  </si>
  <si>
    <t>Doctors</t>
  </si>
  <si>
    <t>MS Good Sam</t>
  </si>
  <si>
    <t>Shady Grove</t>
  </si>
  <si>
    <t>UMROI</t>
  </si>
  <si>
    <t>Ft Washington</t>
  </si>
  <si>
    <t>Atlantic General</t>
  </si>
  <si>
    <t>MS Southern MD</t>
  </si>
  <si>
    <t>UM-St Joes</t>
  </si>
  <si>
    <t>Levindale</t>
  </si>
  <si>
    <t>HC-Germantown</t>
  </si>
  <si>
    <t>Bayview</t>
  </si>
  <si>
    <t>Hospital-specific readmission revenue is calculated revenue from sending readmissions. Statewide reduction calculated based on actual readmissions revenue.</t>
  </si>
  <si>
    <t>Scores updated</t>
  </si>
  <si>
    <t>File corrected</t>
  </si>
  <si>
    <t>Date</t>
  </si>
  <si>
    <t>Change Log</t>
  </si>
  <si>
    <t>Corrected PG hospital revenue</t>
  </si>
  <si>
    <t>Change</t>
  </si>
  <si>
    <t>Impact</t>
  </si>
  <si>
    <t xml:space="preserve">Revenue adjustment change for Doctors and Calvert.
</t>
  </si>
  <si>
    <t xml:space="preserve">Corrected Total charges in Source PAU% to reflect April 2019 reports. Final adjustment counted as the better of the original or restated adjustment. </t>
  </si>
  <si>
    <t>No impact on adjustments</t>
  </si>
  <si>
    <t>Ry19 Total Permanent Revenue used in savings calculation (Savings tab, C3) corrected to exclude Laurel Outpatient Revenue.</t>
  </si>
  <si>
    <t>hospid id</t>
  </si>
  <si>
    <t>2019 PQI</t>
  </si>
  <si>
    <t>2018 PQI</t>
  </si>
  <si>
    <t>PAU Readmissions Adjustment $</t>
  </si>
  <si>
    <t>PAU Readmissions Adjustment $ (Normalized)</t>
  </si>
  <si>
    <t>PAU Charges</t>
  </si>
  <si>
    <t>Total charges</t>
  </si>
  <si>
    <t>Hospital ID</t>
  </si>
  <si>
    <t>UM-PGHC</t>
  </si>
  <si>
    <t>St. Agnes</t>
  </si>
  <si>
    <t>MedStar Fr Square</t>
  </si>
  <si>
    <t>Washington Adventist</t>
  </si>
  <si>
    <t>MedStar Montgomery</t>
  </si>
  <si>
    <t>Peninsula</t>
  </si>
  <si>
    <t>Anne Arundel</t>
  </si>
  <si>
    <t>MedStar Union Mem</t>
  </si>
  <si>
    <t>Western Maryland</t>
  </si>
  <si>
    <t>MedStar St. Mary's</t>
  </si>
  <si>
    <t>JH Bayview</t>
  </si>
  <si>
    <t>MedStar Harbor</t>
  </si>
  <si>
    <t>UM-Charles Regional</t>
  </si>
  <si>
    <t>Howard County</t>
  </si>
  <si>
    <t>UM-Upper Chesapeake</t>
  </si>
  <si>
    <t>UM-Laurel</t>
  </si>
  <si>
    <t>MedStar Good Sam</t>
  </si>
  <si>
    <t>Ft. Washington</t>
  </si>
  <si>
    <t>MedStar Southern MD</t>
  </si>
  <si>
    <t>UM-St. Joe</t>
  </si>
  <si>
    <t>statewide</t>
  </si>
  <si>
    <t>Statewide</t>
  </si>
  <si>
    <t>PQIs Charges</t>
  </si>
  <si>
    <t>non PQI or PDI Readmission Charges</t>
  </si>
  <si>
    <t>pdi charges</t>
  </si>
  <si>
    <t>PAU Readmissions Adjustment %</t>
  </si>
  <si>
    <t>PQI and PDI charges</t>
  </si>
  <si>
    <t>PAU reduction %</t>
  </si>
  <si>
    <t>PAU reduction $</t>
  </si>
  <si>
    <t>Avoidable Admissions Reduction</t>
  </si>
  <si>
    <t>Avoidable Admission Adjustment $</t>
  </si>
  <si>
    <t>Avoidable Admissions Adjustment $(Normalized)</t>
  </si>
  <si>
    <t>G = F*A</t>
  </si>
  <si>
    <t>H</t>
  </si>
  <si>
    <t>I=A*H</t>
  </si>
  <si>
    <t>J = G/I</t>
  </si>
  <si>
    <t>F = round(E,4)</t>
  </si>
  <si>
    <t>Laurel</t>
  </si>
  <si>
    <t>% PQIPDI</t>
  </si>
  <si>
    <t>% Readmit</t>
  </si>
  <si>
    <t>UM-PG</t>
  </si>
  <si>
    <t>F=E*C</t>
  </si>
  <si>
    <t>Readmissions</t>
  </si>
  <si>
    <t>Required PAU reduction ($)</t>
  </si>
  <si>
    <t>Required PAU reduction (%)</t>
  </si>
  <si>
    <t>Table 1: Calculation of Statewide Reduction (calculated)</t>
  </si>
  <si>
    <t>Table 2: Calculation of PAU Savings Domain Weights</t>
  </si>
  <si>
    <t>PQIPDIShare</t>
  </si>
  <si>
    <t>Readmitshare</t>
  </si>
  <si>
    <t>J=I*C</t>
  </si>
  <si>
    <t>L=G+K</t>
  </si>
  <si>
    <t>M= L/C</t>
  </si>
  <si>
    <t>Adjusted proposed required revenue reduction</t>
  </si>
  <si>
    <t>Avoidable Admissions (PQIs and PDIs)</t>
  </si>
  <si>
    <t>Weighted Avoidable Admission Composite</t>
  </si>
  <si>
    <t>PQI 90 Risk Adjusted Rate</t>
  </si>
  <si>
    <t>PDI 90 Risk Adjusted Rate</t>
  </si>
  <si>
    <t>E</t>
  </si>
  <si>
    <t>F=(D*PQI weight) + (E*PDI Weight)</t>
  </si>
  <si>
    <t>Savings % and domain weights are established in the Savings tab</t>
  </si>
  <si>
    <t xml:space="preserve">E=D/Statewide D * Savings % * Weight </t>
  </si>
  <si>
    <t>I=H/Statewide H *  Savings %  Weight</t>
  </si>
  <si>
    <t>G=F *( Savings$ *Weight) / F tot</t>
  </si>
  <si>
    <t>K=J * (Savings$ * Weight) / J Tot</t>
  </si>
  <si>
    <t>% PAU revenue domain weights</t>
  </si>
  <si>
    <t>Adjusted proposed required revenue reduction % (Rounded)</t>
  </si>
  <si>
    <t>Required Percent Reduction PAU</t>
  </si>
  <si>
    <t>McCready*</t>
  </si>
  <si>
    <t>Footnotes:</t>
  </si>
  <si>
    <t>PAU Revenue*</t>
  </si>
  <si>
    <t xml:space="preserve">* McCready revenue reductions have been incorporated under 210019 - Peninsula Regional </t>
  </si>
  <si>
    <t>RY2024 PAU Savings Reductions</t>
  </si>
  <si>
    <t>RY2025; CY2023 PAU Performance</t>
  </si>
  <si>
    <t>Estimated non PQI RYTD2025 Readmission Performance %</t>
  </si>
  <si>
    <t>Updated 4/23/24</t>
  </si>
  <si>
    <t>CY23 Avoidable Admissions Performance</t>
  </si>
  <si>
    <t xml:space="preserve"> RY24 Permanent Total Revenue</t>
  </si>
  <si>
    <t xml:space="preserve">CY23 Readmissions % </t>
  </si>
  <si>
    <r>
      <rPr>
        <b/>
        <sz val="12"/>
        <color theme="1"/>
        <rFont val="Calibri"/>
        <family val="2"/>
        <scheme val="minor"/>
      </rPr>
      <t>RY24</t>
    </r>
    <r>
      <rPr>
        <sz val="12"/>
        <color theme="1"/>
        <rFont val="Calibri"/>
        <family val="2"/>
        <scheme val="minor"/>
      </rPr>
      <t xml:space="preserve"> Total Approved Permanent Revenue</t>
    </r>
  </si>
  <si>
    <t>RY25 Inflation Factor + Demographic Adjustment</t>
  </si>
  <si>
    <r>
      <t xml:space="preserve">Total experienced PAU </t>
    </r>
    <r>
      <rPr>
        <b/>
        <sz val="12"/>
        <color theme="1"/>
        <rFont val="Calibri"/>
        <family val="2"/>
        <scheme val="minor"/>
      </rPr>
      <t>$ CY 2023</t>
    </r>
  </si>
  <si>
    <t>Proposed PAU Adjustment %</t>
  </si>
  <si>
    <t>Proposed PAU Adjustment $</t>
  </si>
  <si>
    <t>Proposed PAU Adjustment $ Normalized</t>
  </si>
  <si>
    <t>Proposed PAU Adjustment % Normalized</t>
  </si>
  <si>
    <t>N=M-sum(M)</t>
  </si>
  <si>
    <t>O=N X C</t>
  </si>
  <si>
    <t>P=L/sum(L)*(0-sum(O)+L</t>
  </si>
  <si>
    <t>Q=P/C</t>
  </si>
  <si>
    <t>R=P-L</t>
  </si>
  <si>
    <t>PAU Benefit %</t>
  </si>
  <si>
    <t>S= abs(M-Q)</t>
  </si>
  <si>
    <t>Hospital Benefit $</t>
  </si>
  <si>
    <t>STC revenue is combined with UMMC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</si>
</sst>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00%"/>
    <numFmt numFmtId="167" formatCode="0.000%"/>
    <numFmt numFmtId="168" formatCode="0.0000%"/>
    <numFmt numFmtId="169" formatCode="&quot;$&quot;#,##0.00"/>
    <numFmt numFmtId="170" formatCode="_(* #,##0_);_(* \(#,##0\);_(* &quot;-&quot;??_);_(@_)"/>
    <numFmt numFmtId="171" formatCode="0.0%"/>
    <numFmt numFmtId="172" formatCode="0.0"/>
    <numFmt numFmtId="173" formatCode="0.0000000%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0" fontId="0" fillId="0" borderId="0" xfId="2" applyNumberFormat="1" applyFont="1"/>
    <xf numFmtId="167" fontId="0" fillId="0" borderId="0" xfId="2" applyNumberFormat="1" applyFont="1"/>
    <xf numFmtId="0" fontId="8" fillId="0" borderId="0" xfId="0" applyFont="1"/>
    <xf numFmtId="0" fontId="11" fillId="0" borderId="0" xfId="0" applyFont="1"/>
    <xf numFmtId="8" fontId="0" fillId="0" borderId="0" xfId="0" applyNumberFormat="1"/>
    <xf numFmtId="0" fontId="15" fillId="0" borderId="0" xfId="0" applyFont="1"/>
    <xf numFmtId="0" fontId="14" fillId="0" borderId="0" xfId="0" applyFont="1" applyAlignment="1">
      <alignment vertical="center"/>
    </xf>
    <xf numFmtId="0" fontId="15" fillId="0" borderId="5" xfId="0" applyFont="1" applyBorder="1"/>
    <xf numFmtId="0" fontId="15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15" fillId="0" borderId="0" xfId="0" applyNumberFormat="1" applyFont="1"/>
    <xf numFmtId="168" fontId="15" fillId="0" borderId="0" xfId="2" applyNumberFormat="1" applyFont="1" applyAlignment="1">
      <alignment horizontal="right"/>
    </xf>
    <xf numFmtId="164" fontId="0" fillId="0" borderId="0" xfId="0" applyNumberFormat="1"/>
    <xf numFmtId="164" fontId="15" fillId="0" borderId="0" xfId="0" applyNumberFormat="1" applyFont="1" applyAlignment="1">
      <alignment horizontal="right"/>
    </xf>
    <xf numFmtId="0" fontId="17" fillId="0" borderId="3" xfId="0" applyFont="1" applyBorder="1"/>
    <xf numFmtId="10" fontId="8" fillId="0" borderId="4" xfId="3" applyNumberFormat="1" applyFont="1" applyFill="1" applyBorder="1" applyAlignment="1">
      <alignment horizontal="right"/>
    </xf>
    <xf numFmtId="10" fontId="9" fillId="4" borderId="4" xfId="2" applyNumberFormat="1" applyFont="1" applyFill="1" applyBorder="1" applyAlignment="1">
      <alignment horizontal="right"/>
    </xf>
    <xf numFmtId="0" fontId="17" fillId="0" borderId="2" xfId="0" applyFont="1" applyBorder="1"/>
    <xf numFmtId="10" fontId="8" fillId="0" borderId="0" xfId="3" applyNumberFormat="1" applyFont="1" applyFill="1" applyBorder="1" applyAlignment="1">
      <alignment horizontal="right"/>
    </xf>
    <xf numFmtId="10" fontId="9" fillId="0" borderId="0" xfId="2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centerContinuous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right"/>
    </xf>
    <xf numFmtId="0" fontId="7" fillId="0" borderId="2" xfId="0" applyFont="1" applyBorder="1"/>
    <xf numFmtId="0" fontId="8" fillId="0" borderId="2" xfId="0" applyFont="1" applyBorder="1"/>
    <xf numFmtId="0" fontId="15" fillId="0" borderId="2" xfId="0" applyFont="1" applyBorder="1"/>
    <xf numFmtId="14" fontId="8" fillId="0" borderId="2" xfId="0" applyNumberFormat="1" applyFont="1" applyBorder="1"/>
    <xf numFmtId="0" fontId="20" fillId="5" borderId="2" xfId="0" applyFont="1" applyFill="1" applyBorder="1"/>
    <xf numFmtId="0" fontId="8" fillId="0" borderId="2" xfId="0" applyFont="1" applyBorder="1" applyAlignment="1">
      <alignment wrapText="1"/>
    </xf>
    <xf numFmtId="0" fontId="6" fillId="3" borderId="2" xfId="0" applyFont="1" applyFill="1" applyBorder="1"/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64" fontId="7" fillId="0" borderId="2" xfId="1" applyNumberFormat="1" applyFont="1" applyFill="1" applyBorder="1"/>
    <xf numFmtId="166" fontId="7" fillId="0" borderId="2" xfId="2" applyNumberFormat="1" applyFont="1" applyBorder="1" applyAlignment="1">
      <alignment vertical="center"/>
    </xf>
    <xf numFmtId="164" fontId="7" fillId="0" borderId="2" xfId="1" applyNumberFormat="1" applyFont="1" applyBorder="1"/>
    <xf numFmtId="3" fontId="23" fillId="0" borderId="2" xfId="0" applyNumberFormat="1" applyFont="1" applyBorder="1"/>
    <xf numFmtId="0" fontId="7" fillId="0" borderId="0" xfId="0" applyFont="1"/>
    <xf numFmtId="0" fontId="6" fillId="3" borderId="2" xfId="0" applyFont="1" applyFill="1" applyBorder="1" applyAlignment="1">
      <alignment horizontal="right"/>
    </xf>
    <xf numFmtId="0" fontId="6" fillId="0" borderId="2" xfId="0" applyFont="1" applyBorder="1"/>
    <xf numFmtId="169" fontId="0" fillId="0" borderId="0" xfId="4" applyNumberFormat="1" applyFont="1"/>
    <xf numFmtId="170" fontId="15" fillId="0" borderId="0" xfId="4" applyNumberFormat="1" applyFont="1"/>
    <xf numFmtId="164" fontId="14" fillId="0" borderId="0" xfId="4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horizontal="right"/>
    </xf>
    <xf numFmtId="164" fontId="15" fillId="0" borderId="0" xfId="4" applyNumberFormat="1" applyFont="1" applyAlignment="1">
      <alignment horizontal="right"/>
    </xf>
    <xf numFmtId="164" fontId="15" fillId="0" borderId="0" xfId="4" applyNumberFormat="1" applyFont="1"/>
    <xf numFmtId="10" fontId="8" fillId="0" borderId="4" xfId="2" applyNumberFormat="1" applyFont="1" applyFill="1" applyBorder="1" applyAlignment="1">
      <alignment horizontal="right"/>
    </xf>
    <xf numFmtId="0" fontId="21" fillId="2" borderId="2" xfId="0" applyFont="1" applyFill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4" fontId="0" fillId="0" borderId="0" xfId="1" applyFont="1"/>
    <xf numFmtId="0" fontId="0" fillId="6" borderId="0" xfId="0" applyFill="1"/>
    <xf numFmtId="0" fontId="25" fillId="0" borderId="0" xfId="0" applyFont="1"/>
    <xf numFmtId="0" fontId="24" fillId="2" borderId="2" xfId="0" applyFont="1" applyFill="1" applyBorder="1" applyAlignment="1">
      <alignment horizontal="center" wrapText="1"/>
    </xf>
    <xf numFmtId="165" fontId="24" fillId="2" borderId="2" xfId="1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/>
    </xf>
    <xf numFmtId="165" fontId="24" fillId="2" borderId="2" xfId="1" applyNumberFormat="1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/>
    <xf numFmtId="43" fontId="0" fillId="0" borderId="0" xfId="4" applyFont="1"/>
    <xf numFmtId="167" fontId="24" fillId="0" borderId="0" xfId="2" applyNumberFormat="1" applyFont="1"/>
    <xf numFmtId="0" fontId="24" fillId="0" borderId="0" xfId="0" applyFont="1"/>
    <xf numFmtId="170" fontId="0" fillId="0" borderId="0" xfId="4" applyNumberFormat="1" applyFont="1"/>
    <xf numFmtId="10" fontId="15" fillId="0" borderId="0" xfId="2" applyNumberFormat="1" applyFont="1" applyAlignment="1">
      <alignment horizontal="right"/>
    </xf>
    <xf numFmtId="0" fontId="15" fillId="0" borderId="0" xfId="0" applyFont="1" applyAlignment="1">
      <alignment wrapText="1"/>
    </xf>
    <xf numFmtId="10" fontId="15" fillId="0" borderId="2" xfId="2" applyNumberFormat="1" applyFont="1" applyBorder="1"/>
    <xf numFmtId="172" fontId="9" fillId="0" borderId="4" xfId="0" applyNumberFormat="1" applyFont="1" applyBorder="1" applyAlignment="1">
      <alignment horizontal="right"/>
    </xf>
    <xf numFmtId="173" fontId="6" fillId="0" borderId="2" xfId="0" applyNumberFormat="1" applyFont="1" applyBorder="1"/>
    <xf numFmtId="10" fontId="7" fillId="0" borderId="2" xfId="0" applyNumberFormat="1" applyFont="1" applyBorder="1"/>
    <xf numFmtId="10" fontId="6" fillId="0" borderId="2" xfId="0" applyNumberFormat="1" applyFont="1" applyBorder="1"/>
    <xf numFmtId="165" fontId="0" fillId="0" borderId="2" xfId="1" applyNumberFormat="1" applyFont="1" applyBorder="1"/>
    <xf numFmtId="10" fontId="15" fillId="0" borderId="2" xfId="0" applyNumberFormat="1" applyFont="1" applyBorder="1"/>
    <xf numFmtId="0" fontId="18" fillId="8" borderId="2" xfId="0" applyFont="1" applyFill="1" applyBorder="1" applyAlignment="1">
      <alignment wrapText="1"/>
    </xf>
    <xf numFmtId="164" fontId="19" fillId="8" borderId="2" xfId="0" applyNumberFormat="1" applyFont="1" applyFill="1" applyBorder="1" applyAlignment="1">
      <alignment horizontal="right" wrapText="1"/>
    </xf>
    <xf numFmtId="164" fontId="19" fillId="8" borderId="2" xfId="4" applyNumberFormat="1" applyFont="1" applyFill="1" applyBorder="1" applyAlignment="1">
      <alignment horizontal="right" wrapText="1"/>
    </xf>
    <xf numFmtId="10" fontId="14" fillId="8" borderId="2" xfId="2" applyNumberFormat="1" applyFont="1" applyFill="1" applyBorder="1"/>
    <xf numFmtId="164" fontId="15" fillId="0" borderId="0" xfId="4" applyNumberFormat="1" applyFont="1" applyBorder="1" applyAlignment="1">
      <alignment wrapText="1"/>
    </xf>
    <xf numFmtId="172" fontId="5" fillId="9" borderId="4" xfId="0" applyNumberFormat="1" applyFont="1" applyFill="1" applyBorder="1" applyAlignment="1">
      <alignment horizontal="right"/>
    </xf>
    <xf numFmtId="10" fontId="20" fillId="9" borderId="4" xfId="2" applyNumberFormat="1" applyFont="1" applyFill="1" applyBorder="1" applyAlignment="1">
      <alignment horizontal="right"/>
    </xf>
    <xf numFmtId="10" fontId="0" fillId="0" borderId="2" xfId="2" applyNumberFormat="1" applyFont="1" applyBorder="1"/>
    <xf numFmtId="164" fontId="19" fillId="9" borderId="2" xfId="0" applyNumberFormat="1" applyFont="1" applyFill="1" applyBorder="1" applyAlignment="1">
      <alignment horizontal="right" wrapText="1"/>
    </xf>
    <xf numFmtId="10" fontId="20" fillId="9" borderId="4" xfId="3" applyNumberFormat="1" applyFont="1" applyFill="1" applyBorder="1" applyAlignment="1">
      <alignment horizontal="right"/>
    </xf>
    <xf numFmtId="0" fontId="0" fillId="0" borderId="2" xfId="0" applyBorder="1" applyAlignment="1">
      <alignment wrapText="1"/>
    </xf>
    <xf numFmtId="164" fontId="8" fillId="0" borderId="4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0" fontId="0" fillId="9" borderId="2" xfId="0" applyFill="1" applyBorder="1"/>
    <xf numFmtId="165" fontId="0" fillId="9" borderId="2" xfId="1" applyNumberFormat="1" applyFont="1" applyFill="1" applyBorder="1"/>
    <xf numFmtId="2" fontId="0" fillId="0" borderId="2" xfId="0" applyNumberFormat="1" applyBorder="1"/>
    <xf numFmtId="171" fontId="15" fillId="0" borderId="0" xfId="2" applyNumberFormat="1" applyFont="1" applyAlignment="1">
      <alignment horizontal="right"/>
    </xf>
    <xf numFmtId="165" fontId="0" fillId="0" borderId="2" xfId="0" applyNumberFormat="1" applyBorder="1"/>
    <xf numFmtId="2" fontId="0" fillId="0" borderId="2" xfId="2" applyNumberFormat="1" applyFont="1" applyBorder="1"/>
    <xf numFmtId="167" fontId="8" fillId="0" borderId="0" xfId="2" applyNumberFormat="1" applyFont="1" applyFill="1" applyBorder="1"/>
    <xf numFmtId="0" fontId="6" fillId="0" borderId="2" xfId="0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wrapText="1"/>
    </xf>
    <xf numFmtId="0" fontId="0" fillId="0" borderId="4" xfId="0" applyBorder="1"/>
    <xf numFmtId="0" fontId="24" fillId="0" borderId="6" xfId="0" applyFont="1" applyBorder="1" applyAlignment="1">
      <alignment wrapText="1"/>
    </xf>
    <xf numFmtId="171" fontId="24" fillId="7" borderId="3" xfId="2" applyNumberFormat="1" applyFont="1" applyFill="1" applyBorder="1"/>
    <xf numFmtId="10" fontId="24" fillId="7" borderId="3" xfId="2" applyNumberFormat="1" applyFont="1" applyFill="1" applyBorder="1"/>
    <xf numFmtId="10" fontId="0" fillId="6" borderId="3" xfId="2" applyNumberFormat="1" applyFont="1" applyFill="1" applyBorder="1"/>
    <xf numFmtId="171" fontId="0" fillId="5" borderId="0" xfId="2" applyNumberFormat="1" applyFont="1" applyFill="1" applyBorder="1"/>
    <xf numFmtId="0" fontId="0" fillId="5" borderId="0" xfId="0" applyFill="1"/>
    <xf numFmtId="171" fontId="0" fillId="0" borderId="2" xfId="2" applyNumberFormat="1" applyFont="1" applyFill="1" applyBorder="1"/>
    <xf numFmtId="168" fontId="15" fillId="0" borderId="0" xfId="0" applyNumberFormat="1" applyFont="1"/>
    <xf numFmtId="2" fontId="24" fillId="0" borderId="2" xfId="0" applyNumberFormat="1" applyFont="1" applyBorder="1"/>
    <xf numFmtId="0" fontId="26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10" fontId="23" fillId="0" borderId="2" xfId="2" applyNumberFormat="1" applyFont="1" applyFill="1" applyBorder="1"/>
    <xf numFmtId="2" fontId="0" fillId="0" borderId="0" xfId="0" applyNumberFormat="1"/>
    <xf numFmtId="44" fontId="0" fillId="0" borderId="0" xfId="1" applyFont="1" applyFill="1"/>
    <xf numFmtId="0" fontId="17" fillId="0" borderId="0" xfId="0" applyFont="1"/>
    <xf numFmtId="165" fontId="0" fillId="0" borderId="0" xfId="1" applyNumberFormat="1" applyFont="1"/>
    <xf numFmtId="165" fontId="24" fillId="0" borderId="2" xfId="1" applyNumberFormat="1" applyFont="1" applyBorder="1" applyAlignment="1">
      <alignment wrapText="1"/>
    </xf>
    <xf numFmtId="164" fontId="9" fillId="0" borderId="4" xfId="0" applyNumberFormat="1" applyFont="1" applyBorder="1" applyAlignment="1">
      <alignment horizontal="right"/>
    </xf>
    <xf numFmtId="169" fontId="15" fillId="0" borderId="0" xfId="0" applyNumberFormat="1" applyFont="1" applyAlignment="1">
      <alignment horizontal="right"/>
    </xf>
    <xf numFmtId="164" fontId="5" fillId="8" borderId="4" xfId="0" applyNumberFormat="1" applyFont="1" applyFill="1" applyBorder="1" applyAlignment="1">
      <alignment horizontal="right"/>
    </xf>
    <xf numFmtId="10" fontId="15" fillId="0" borderId="0" xfId="2" applyNumberFormat="1" applyFont="1"/>
    <xf numFmtId="170" fontId="8" fillId="10" borderId="2" xfId="4" applyNumberFormat="1" applyFont="1" applyFill="1" applyBorder="1" applyAlignment="1">
      <alignment horizontal="center"/>
    </xf>
    <xf numFmtId="167" fontId="8" fillId="10" borderId="2" xfId="2" applyNumberFormat="1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170" fontId="20" fillId="10" borderId="2" xfId="4" applyNumberFormat="1" applyFont="1" applyFill="1" applyBorder="1" applyAlignment="1">
      <alignment horizontal="center" wrapText="1"/>
    </xf>
    <xf numFmtId="10" fontId="14" fillId="10" borderId="2" xfId="0" applyNumberFormat="1" applyFont="1" applyFill="1" applyBorder="1"/>
    <xf numFmtId="170" fontId="14" fillId="10" borderId="2" xfId="4" applyNumberFormat="1" applyFont="1" applyFill="1" applyBorder="1"/>
    <xf numFmtId="10" fontId="15" fillId="10" borderId="2" xfId="0" applyNumberFormat="1" applyFont="1" applyFill="1" applyBorder="1"/>
    <xf numFmtId="170" fontId="15" fillId="10" borderId="2" xfId="4" applyNumberFormat="1" applyFont="1" applyFill="1" applyBorder="1"/>
    <xf numFmtId="10" fontId="15" fillId="10" borderId="2" xfId="2" applyNumberFormat="1" applyFont="1" applyFill="1" applyBorder="1"/>
    <xf numFmtId="0" fontId="20" fillId="10" borderId="2" xfId="0" applyFont="1" applyFill="1" applyBorder="1" applyAlignment="1">
      <alignment horizontal="center" wrapText="1"/>
    </xf>
    <xf numFmtId="0" fontId="8" fillId="10" borderId="2" xfId="0" applyFont="1" applyFill="1" applyBorder="1"/>
    <xf numFmtId="10" fontId="14" fillId="10" borderId="2" xfId="2" applyNumberFormat="1" applyFont="1" applyFill="1" applyBorder="1"/>
    <xf numFmtId="164" fontId="5" fillId="11" borderId="4" xfId="0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Percent" xfId="2" builtinId="5"/>
    <cellStyle name="Percent 3 6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EA0B83DD-6BBD-42CB-A1EE-1ACBC08827B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hscrc-my.sharepoint.com/hscrc-sas/methodology/CPBM/Quality/SCALING/RY%202018/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hscrc-my.sharepoint.com/F/FY%202017/Tables%20FR17/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cratchDr\PRUE\PAU\RY25%20PAU\CY23_Dec_Final_WITH_COVID_PAU_Savings_Performance_RY25.xlsx" TargetMode="External"/><Relationship Id="rId1" Type="http://schemas.openxmlformats.org/officeDocument/2006/relationships/externalLinkPath" Target="CY23_Dec_Final_WITH_COVID_PAU_Savings_Performance_RY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cratchDr\PRUE\PAU\RY25%20PAU\PAU_Summary_RY25_V39_CY23-01_to_CY23-12_created_2024_04_05.xlsx" TargetMode="External"/><Relationship Id="rId1" Type="http://schemas.openxmlformats.org/officeDocument/2006/relationships/externalLinkPath" Target="PAU_Summary_RY25_V39_CY23-01_to_CY23-12_created_2024_04_0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kindo\Downloads\FY24%20Estimated%20IP%20Revenue%20as%20of%206.11.24.xlsx" TargetMode="External"/><Relationship Id="rId1" Type="http://schemas.openxmlformats.org/officeDocument/2006/relationships/externalLinkPath" Target="file:///C:\Users\pakindo\Downloads\FY24%20Estimated%20IP%20Revenue%20as%20of%206.11.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PAU%20Modeling\Population%20and%20PQI%20by%20Hospital%20Age%20and%20Gender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cratchDr\PRUE\PAU\RY25%20PAU\FY24%20Estimated%20IP%20Revenue%20as%20of%206.11.24%20(Final).xlsx" TargetMode="External"/><Relationship Id="rId1" Type="http://schemas.openxmlformats.org/officeDocument/2006/relationships/externalLinkPath" Target="FY24%20Estimated%20IP%20Revenue%20as%20of%206.11.24%20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QBR Modeling Resul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over Sheet"/>
      <sheetName val="2.Data Dictionary"/>
      <sheetName val="3.Summary"/>
      <sheetName val="4. PAU Readmissions Performance"/>
      <sheetName val="5. PQI Avoid Admits Performance"/>
      <sheetName val="6. PDI Avoid Admits Perform"/>
    </sheetNames>
    <sheetDataSet>
      <sheetData sheetId="0"/>
      <sheetData sheetId="1"/>
      <sheetData sheetId="2"/>
      <sheetData sheetId="3">
        <row r="9">
          <cell r="A9">
            <v>210001</v>
          </cell>
          <cell r="B9" t="str">
            <v>Meritus</v>
          </cell>
          <cell r="C9">
            <v>472490321</v>
          </cell>
          <cell r="D9">
            <v>1860</v>
          </cell>
          <cell r="E9">
            <v>1769</v>
          </cell>
          <cell r="F9">
            <v>28746829.780000001</v>
          </cell>
          <cell r="G9">
            <v>16250.328</v>
          </cell>
          <cell r="H9">
            <v>30225609.600000001</v>
          </cell>
          <cell r="I9">
            <v>6.3970899999999997E-2</v>
          </cell>
        </row>
        <row r="10">
          <cell r="A10">
            <v>210002</v>
          </cell>
          <cell r="B10" t="str">
            <v>UMMS- UMMC</v>
          </cell>
          <cell r="C10">
            <v>2160701910</v>
          </cell>
          <cell r="D10">
            <v>2525</v>
          </cell>
          <cell r="E10">
            <v>1248</v>
          </cell>
          <cell r="F10">
            <v>45264828.939999998</v>
          </cell>
          <cell r="G10">
            <v>36269.894999999997</v>
          </cell>
          <cell r="H10">
            <v>91581484.829999998</v>
          </cell>
          <cell r="I10">
            <v>4.2385100000000002E-2</v>
          </cell>
        </row>
        <row r="11">
          <cell r="A11">
            <v>210003</v>
          </cell>
          <cell r="B11" t="str">
            <v>UMMS- Capital Region</v>
          </cell>
          <cell r="C11">
            <v>410389528</v>
          </cell>
          <cell r="D11">
            <v>968</v>
          </cell>
          <cell r="E11">
            <v>426</v>
          </cell>
          <cell r="F11">
            <v>12355438.039999999</v>
          </cell>
          <cell r="G11">
            <v>29003.376</v>
          </cell>
          <cell r="H11">
            <v>28075267.66</v>
          </cell>
          <cell r="I11">
            <v>6.8411299999999994E-2</v>
          </cell>
        </row>
        <row r="12">
          <cell r="A12">
            <v>210004</v>
          </cell>
          <cell r="B12" t="str">
            <v>Trinity - Holy Cross</v>
          </cell>
          <cell r="C12">
            <v>578946746</v>
          </cell>
          <cell r="D12">
            <v>1958</v>
          </cell>
          <cell r="E12">
            <v>1196</v>
          </cell>
          <cell r="F12">
            <v>22674814.690000001</v>
          </cell>
          <cell r="G12">
            <v>18958.875</v>
          </cell>
          <cell r="H12">
            <v>37121477.560000002</v>
          </cell>
          <cell r="I12">
            <v>6.4118999999999995E-2</v>
          </cell>
        </row>
        <row r="13">
          <cell r="A13">
            <v>210005</v>
          </cell>
          <cell r="B13" t="str">
            <v>Frederick</v>
          </cell>
          <cell r="C13">
            <v>415246120</v>
          </cell>
          <cell r="D13">
            <v>1730</v>
          </cell>
          <cell r="E13">
            <v>1530</v>
          </cell>
          <cell r="F13">
            <v>25429831.190000001</v>
          </cell>
          <cell r="G13">
            <v>16620.805</v>
          </cell>
          <cell r="H13">
            <v>28753992.129999999</v>
          </cell>
          <cell r="I13">
            <v>6.9245699999999993E-2</v>
          </cell>
        </row>
        <row r="14">
          <cell r="A14">
            <v>210006</v>
          </cell>
          <cell r="B14" t="str">
            <v>UMMS- Harford</v>
          </cell>
          <cell r="C14">
            <v>115566911</v>
          </cell>
          <cell r="D14">
            <v>675</v>
          </cell>
          <cell r="E14">
            <v>385</v>
          </cell>
          <cell r="F14">
            <v>6578702.3899999997</v>
          </cell>
          <cell r="G14">
            <v>17087.539000000001</v>
          </cell>
          <cell r="H14">
            <v>11534088.609999999</v>
          </cell>
          <cell r="I14">
            <v>9.9804400000000001E-2</v>
          </cell>
        </row>
        <row r="15">
          <cell r="A15">
            <v>210008</v>
          </cell>
          <cell r="B15" t="str">
            <v>Mercy</v>
          </cell>
          <cell r="C15">
            <v>666378362</v>
          </cell>
          <cell r="D15">
            <v>1122</v>
          </cell>
          <cell r="E15">
            <v>629</v>
          </cell>
          <cell r="F15">
            <v>12389742.51</v>
          </cell>
          <cell r="G15">
            <v>19697.524000000001</v>
          </cell>
          <cell r="H15">
            <v>22100621.77</v>
          </cell>
          <cell r="I15">
            <v>3.3165300000000002E-2</v>
          </cell>
        </row>
        <row r="16">
          <cell r="A16">
            <v>210009</v>
          </cell>
          <cell r="B16" t="str">
            <v>JHH- Johns Hopkins</v>
          </cell>
          <cell r="C16">
            <v>3006600541</v>
          </cell>
          <cell r="D16">
            <v>4570</v>
          </cell>
          <cell r="E16">
            <v>3207</v>
          </cell>
          <cell r="F16">
            <v>109711221.01000001</v>
          </cell>
          <cell r="G16">
            <v>34209.921999999999</v>
          </cell>
          <cell r="H16">
            <v>156339345.19</v>
          </cell>
          <cell r="I16">
            <v>5.1998700000000002E-2</v>
          </cell>
        </row>
        <row r="17">
          <cell r="A17">
            <v>210011</v>
          </cell>
          <cell r="B17" t="str">
            <v>Saint Agnes</v>
          </cell>
          <cell r="C17">
            <v>514181587</v>
          </cell>
          <cell r="D17">
            <v>1537</v>
          </cell>
          <cell r="E17">
            <v>874</v>
          </cell>
          <cell r="F17">
            <v>19901806.809999999</v>
          </cell>
          <cell r="G17">
            <v>22770.946</v>
          </cell>
          <cell r="H17">
            <v>34998944.009999998</v>
          </cell>
          <cell r="I17">
            <v>6.8067299999999997E-2</v>
          </cell>
        </row>
        <row r="18">
          <cell r="A18">
            <v>210012</v>
          </cell>
          <cell r="B18" t="str">
            <v>Lifebridge- Sinai</v>
          </cell>
          <cell r="C18">
            <v>959586781</v>
          </cell>
          <cell r="D18">
            <v>1827</v>
          </cell>
          <cell r="E18">
            <v>864</v>
          </cell>
          <cell r="F18">
            <v>25796998.800000001</v>
          </cell>
          <cell r="G18">
            <v>29857.637999999999</v>
          </cell>
          <cell r="H18">
            <v>54549903.710000001</v>
          </cell>
          <cell r="I18">
            <v>5.6847300000000003E-2</v>
          </cell>
        </row>
        <row r="19">
          <cell r="A19">
            <v>210015</v>
          </cell>
          <cell r="B19" t="str">
            <v>MedStar- Franklin Square</v>
          </cell>
          <cell r="C19">
            <v>670779223</v>
          </cell>
          <cell r="D19">
            <v>2466</v>
          </cell>
          <cell r="E19">
            <v>1686</v>
          </cell>
          <cell r="F19">
            <v>32752906.289999999</v>
          </cell>
          <cell r="G19">
            <v>19426.398000000001</v>
          </cell>
          <cell r="H19">
            <v>47905496.390000001</v>
          </cell>
          <cell r="I19">
            <v>7.1417700000000001E-2</v>
          </cell>
        </row>
        <row r="20">
          <cell r="A20">
            <v>210016</v>
          </cell>
          <cell r="B20" t="str">
            <v>Adventist- White Oak</v>
          </cell>
          <cell r="C20">
            <v>351085472</v>
          </cell>
          <cell r="D20">
            <v>1119</v>
          </cell>
          <cell r="E20">
            <v>667</v>
          </cell>
          <cell r="F20">
            <v>13787059.93</v>
          </cell>
          <cell r="G20">
            <v>20670.255000000001</v>
          </cell>
          <cell r="H20">
            <v>23130015.079999998</v>
          </cell>
          <cell r="I20">
            <v>6.5881400000000007E-2</v>
          </cell>
        </row>
        <row r="21">
          <cell r="A21">
            <v>210017</v>
          </cell>
          <cell r="B21" t="str">
            <v>Garrett</v>
          </cell>
          <cell r="C21">
            <v>90287182</v>
          </cell>
          <cell r="D21">
            <v>129</v>
          </cell>
          <cell r="E21">
            <v>123</v>
          </cell>
          <cell r="F21">
            <v>2140480.86</v>
          </cell>
          <cell r="G21">
            <v>17402.282999999999</v>
          </cell>
          <cell r="H21">
            <v>2244894.56</v>
          </cell>
          <cell r="I21">
            <v>2.4863900000000001E-2</v>
          </cell>
        </row>
        <row r="22">
          <cell r="A22">
            <v>210018</v>
          </cell>
          <cell r="B22" t="str">
            <v>MedStar- Montgomery</v>
          </cell>
          <cell r="C22">
            <v>217189598</v>
          </cell>
          <cell r="D22">
            <v>811</v>
          </cell>
          <cell r="E22">
            <v>533</v>
          </cell>
          <cell r="F22">
            <v>9282100.3699999992</v>
          </cell>
          <cell r="G22">
            <v>17414.822</v>
          </cell>
          <cell r="H22">
            <v>14123421.01</v>
          </cell>
          <cell r="I22">
            <v>6.5028100000000005E-2</v>
          </cell>
        </row>
        <row r="23">
          <cell r="A23">
            <v>210019</v>
          </cell>
          <cell r="B23" t="str">
            <v>Tidal- Peninsula</v>
          </cell>
          <cell r="C23">
            <v>574388930</v>
          </cell>
          <cell r="D23">
            <v>1760</v>
          </cell>
          <cell r="E23">
            <v>1569</v>
          </cell>
          <cell r="F23">
            <v>29708831.84</v>
          </cell>
          <cell r="G23">
            <v>18934.883000000002</v>
          </cell>
          <cell r="H23">
            <v>33325394.539999999</v>
          </cell>
          <cell r="I23">
            <v>5.8018899999999998E-2</v>
          </cell>
        </row>
        <row r="24">
          <cell r="A24">
            <v>210022</v>
          </cell>
          <cell r="B24" t="str">
            <v>JHH- Suburban</v>
          </cell>
          <cell r="C24">
            <v>416084129</v>
          </cell>
          <cell r="D24">
            <v>1492</v>
          </cell>
          <cell r="E24">
            <v>1069</v>
          </cell>
          <cell r="F24">
            <v>19718396.280000001</v>
          </cell>
          <cell r="G24">
            <v>18445.647000000001</v>
          </cell>
          <cell r="H24">
            <v>27520904.82</v>
          </cell>
          <cell r="I24">
            <v>6.6142599999999996E-2</v>
          </cell>
        </row>
        <row r="25">
          <cell r="A25">
            <v>210023</v>
          </cell>
          <cell r="B25" t="str">
            <v>Luminis- Anne Arundel</v>
          </cell>
          <cell r="C25">
            <v>731826865</v>
          </cell>
          <cell r="D25">
            <v>2303</v>
          </cell>
          <cell r="E25">
            <v>1794</v>
          </cell>
          <cell r="F25">
            <v>31070986.52</v>
          </cell>
          <cell r="G25">
            <v>17319.39</v>
          </cell>
          <cell r="H25">
            <v>39886556.270000003</v>
          </cell>
          <cell r="I25">
            <v>5.4502700000000001E-2</v>
          </cell>
        </row>
        <row r="26">
          <cell r="A26">
            <v>210024</v>
          </cell>
          <cell r="B26" t="str">
            <v>MedStar- Union Mem</v>
          </cell>
          <cell r="C26">
            <v>498023977</v>
          </cell>
          <cell r="D26">
            <v>1253</v>
          </cell>
          <cell r="E26">
            <v>517</v>
          </cell>
          <cell r="F26">
            <v>14050755.810000001</v>
          </cell>
          <cell r="G26">
            <v>27177.476999999999</v>
          </cell>
          <cell r="H26">
            <v>34053379.170000002</v>
          </cell>
          <cell r="I26">
            <v>6.8376999999999993E-2</v>
          </cell>
        </row>
        <row r="27">
          <cell r="A27">
            <v>210027</v>
          </cell>
          <cell r="B27" t="str">
            <v>Western Maryland</v>
          </cell>
          <cell r="C27">
            <v>387310016</v>
          </cell>
          <cell r="D27">
            <v>1119</v>
          </cell>
          <cell r="E27">
            <v>1093</v>
          </cell>
          <cell r="F27">
            <v>20440558.280000001</v>
          </cell>
          <cell r="G27">
            <v>18701.333999999999</v>
          </cell>
          <cell r="H27">
            <v>20926792.969999999</v>
          </cell>
          <cell r="I27">
            <v>5.4031099999999999E-2</v>
          </cell>
        </row>
        <row r="28">
          <cell r="A28">
            <v>210028</v>
          </cell>
          <cell r="B28" t="str">
            <v>MedStar- St. Mary's</v>
          </cell>
          <cell r="C28">
            <v>229145424</v>
          </cell>
          <cell r="D28">
            <v>689</v>
          </cell>
          <cell r="E28">
            <v>563</v>
          </cell>
          <cell r="F28">
            <v>8911658.0500000007</v>
          </cell>
          <cell r="G28">
            <v>15828.878000000001</v>
          </cell>
          <cell r="H28">
            <v>10906096.619999999</v>
          </cell>
          <cell r="I28">
            <v>4.7594699999999997E-2</v>
          </cell>
        </row>
        <row r="29">
          <cell r="A29">
            <v>210029</v>
          </cell>
          <cell r="B29" t="str">
            <v>JHH- Bayview</v>
          </cell>
          <cell r="C29">
            <v>805427349</v>
          </cell>
          <cell r="D29">
            <v>1709</v>
          </cell>
          <cell r="E29">
            <v>902</v>
          </cell>
          <cell r="F29">
            <v>22977126.91</v>
          </cell>
          <cell r="G29">
            <v>25473.532999999999</v>
          </cell>
          <cell r="H29">
            <v>43534268.170000002</v>
          </cell>
          <cell r="I29">
            <v>5.4051099999999998E-2</v>
          </cell>
        </row>
        <row r="30">
          <cell r="A30">
            <v>210030</v>
          </cell>
          <cell r="B30" t="str">
            <v>UMMS- Chestertown</v>
          </cell>
          <cell r="C30">
            <v>52843103</v>
          </cell>
          <cell r="D30">
            <v>48</v>
          </cell>
          <cell r="E30">
            <v>21</v>
          </cell>
          <cell r="F30">
            <v>554651.28</v>
          </cell>
          <cell r="G30">
            <v>26411.966</v>
          </cell>
          <cell r="H30">
            <v>1267774.3500000001</v>
          </cell>
          <cell r="I30">
            <v>2.39913E-2</v>
          </cell>
        </row>
        <row r="31">
          <cell r="A31">
            <v>210032</v>
          </cell>
          <cell r="B31" t="str">
            <v>ChristianaCare, Union</v>
          </cell>
          <cell r="C31">
            <v>196955157</v>
          </cell>
          <cell r="D31">
            <v>540</v>
          </cell>
          <cell r="E31">
            <v>464</v>
          </cell>
          <cell r="F31">
            <v>9101633.5</v>
          </cell>
          <cell r="G31">
            <v>19615.589</v>
          </cell>
          <cell r="H31">
            <v>10592418.300000001</v>
          </cell>
          <cell r="I31">
            <v>5.37809E-2</v>
          </cell>
        </row>
        <row r="32">
          <cell r="A32">
            <v>210033</v>
          </cell>
          <cell r="B32" t="str">
            <v>Lifebridge- Carroll</v>
          </cell>
          <cell r="C32">
            <v>279058075</v>
          </cell>
          <cell r="D32">
            <v>1149</v>
          </cell>
          <cell r="E32">
            <v>932</v>
          </cell>
          <cell r="F32">
            <v>16266888.98</v>
          </cell>
          <cell r="G32">
            <v>17453.743999999999</v>
          </cell>
          <cell r="H32">
            <v>20054351.329999998</v>
          </cell>
          <cell r="I32">
            <v>7.1864399999999995E-2</v>
          </cell>
        </row>
        <row r="33">
          <cell r="A33">
            <v>210034</v>
          </cell>
          <cell r="B33" t="str">
            <v>MedStar- Harbor</v>
          </cell>
          <cell r="C33">
            <v>218983119</v>
          </cell>
          <cell r="D33">
            <v>906</v>
          </cell>
          <cell r="E33">
            <v>372</v>
          </cell>
          <cell r="F33">
            <v>7056323.7300000004</v>
          </cell>
          <cell r="G33">
            <v>18968.612000000001</v>
          </cell>
          <cell r="H33">
            <v>17185562.629999999</v>
          </cell>
          <cell r="I33">
            <v>7.8478900000000004E-2</v>
          </cell>
        </row>
        <row r="34">
          <cell r="A34">
            <v>210035</v>
          </cell>
          <cell r="B34" t="str">
            <v>UMMS- Charles</v>
          </cell>
          <cell r="C34">
            <v>185108419</v>
          </cell>
          <cell r="D34">
            <v>522</v>
          </cell>
          <cell r="E34">
            <v>412</v>
          </cell>
          <cell r="F34">
            <v>8906239.5299999993</v>
          </cell>
          <cell r="G34">
            <v>21617.085999999999</v>
          </cell>
          <cell r="H34">
            <v>11284119.02</v>
          </cell>
          <cell r="I34">
            <v>6.09595E-2</v>
          </cell>
        </row>
        <row r="35">
          <cell r="A35">
            <v>210037</v>
          </cell>
          <cell r="B35" t="str">
            <v>UMMS- Easton</v>
          </cell>
          <cell r="C35">
            <v>293645543</v>
          </cell>
          <cell r="D35">
            <v>793</v>
          </cell>
          <cell r="E35">
            <v>663</v>
          </cell>
          <cell r="F35">
            <v>11672829.91</v>
          </cell>
          <cell r="G35">
            <v>17606.078000000001</v>
          </cell>
          <cell r="H35">
            <v>13961620.09</v>
          </cell>
          <cell r="I35">
            <v>4.7545799999999999E-2</v>
          </cell>
        </row>
        <row r="36">
          <cell r="A36">
            <v>210038</v>
          </cell>
          <cell r="B36" t="str">
            <v>UMMS- Midtown</v>
          </cell>
          <cell r="C36">
            <v>276842327</v>
          </cell>
          <cell r="D36">
            <v>593</v>
          </cell>
          <cell r="E36">
            <v>178</v>
          </cell>
          <cell r="F36">
            <v>4520747.8</v>
          </cell>
          <cell r="G36">
            <v>25397.46</v>
          </cell>
          <cell r="H36">
            <v>15060693.51</v>
          </cell>
          <cell r="I36">
            <v>5.4401699999999997E-2</v>
          </cell>
        </row>
        <row r="37">
          <cell r="A37">
            <v>210039</v>
          </cell>
          <cell r="B37" t="str">
            <v>Calvert</v>
          </cell>
          <cell r="C37">
            <v>178117522</v>
          </cell>
          <cell r="D37">
            <v>553</v>
          </cell>
          <cell r="E37">
            <v>380</v>
          </cell>
          <cell r="F37">
            <v>6077690.7400000002</v>
          </cell>
          <cell r="G37">
            <v>15993.923000000001</v>
          </cell>
          <cell r="H37">
            <v>8844639.4199999999</v>
          </cell>
          <cell r="I37">
            <v>4.9656199999999998E-2</v>
          </cell>
        </row>
        <row r="38">
          <cell r="A38">
            <v>210040</v>
          </cell>
          <cell r="B38" t="str">
            <v>Lifebridge- Northwest</v>
          </cell>
          <cell r="C38">
            <v>307479451</v>
          </cell>
          <cell r="D38">
            <v>1380</v>
          </cell>
          <cell r="E38">
            <v>730</v>
          </cell>
          <cell r="F38">
            <v>13399986.289999999</v>
          </cell>
          <cell r="G38">
            <v>18356.146000000001</v>
          </cell>
          <cell r="H38">
            <v>25331480.93</v>
          </cell>
          <cell r="I38">
            <v>8.2384299999999994E-2</v>
          </cell>
        </row>
        <row r="39">
          <cell r="A39">
            <v>210043</v>
          </cell>
          <cell r="B39" t="str">
            <v>UMMS- BWMC</v>
          </cell>
          <cell r="C39">
            <v>517160748</v>
          </cell>
          <cell r="D39">
            <v>2071</v>
          </cell>
          <cell r="E39">
            <v>1341</v>
          </cell>
          <cell r="F39">
            <v>28106344.34</v>
          </cell>
          <cell r="G39">
            <v>20959.242999999999</v>
          </cell>
          <cell r="H39">
            <v>43406591.450000003</v>
          </cell>
          <cell r="I39">
            <v>8.3932499999999993E-2</v>
          </cell>
        </row>
        <row r="40">
          <cell r="A40">
            <v>210044</v>
          </cell>
          <cell r="B40" t="str">
            <v>GBMC</v>
          </cell>
          <cell r="C40">
            <v>506841761</v>
          </cell>
          <cell r="D40">
            <v>1208</v>
          </cell>
          <cell r="E40">
            <v>774</v>
          </cell>
          <cell r="F40">
            <v>13601938.33</v>
          </cell>
          <cell r="G40">
            <v>17573.563999999998</v>
          </cell>
          <cell r="H40">
            <v>21228864.989999998</v>
          </cell>
          <cell r="I40">
            <v>4.1884600000000001E-2</v>
          </cell>
        </row>
        <row r="41">
          <cell r="A41">
            <v>210048</v>
          </cell>
          <cell r="B41" t="str">
            <v>JHH- Howard County</v>
          </cell>
          <cell r="C41">
            <v>369798662</v>
          </cell>
          <cell r="D41">
            <v>1730</v>
          </cell>
          <cell r="E41">
            <v>1278</v>
          </cell>
          <cell r="F41">
            <v>19783040.27</v>
          </cell>
          <cell r="G41">
            <v>15479.687</v>
          </cell>
          <cell r="H41">
            <v>26779858.890000001</v>
          </cell>
          <cell r="I41">
            <v>7.2417400000000007E-2</v>
          </cell>
        </row>
        <row r="42">
          <cell r="A42">
            <v>210049</v>
          </cell>
          <cell r="B42" t="str">
            <v>UMMS-Upper Chesapeake</v>
          </cell>
          <cell r="C42">
            <v>380230984</v>
          </cell>
          <cell r="D42">
            <v>1604</v>
          </cell>
          <cell r="E42">
            <v>1185</v>
          </cell>
          <cell r="F42">
            <v>19311200.66</v>
          </cell>
          <cell r="G42">
            <v>16296.371999999999</v>
          </cell>
          <cell r="H42">
            <v>26139380.469999999</v>
          </cell>
          <cell r="I42">
            <v>6.8746100000000004E-2</v>
          </cell>
        </row>
        <row r="43">
          <cell r="A43">
            <v>210051</v>
          </cell>
          <cell r="B43" t="str">
            <v>Luminis- Doctors</v>
          </cell>
          <cell r="C43">
            <v>308144073</v>
          </cell>
          <cell r="D43">
            <v>1229</v>
          </cell>
          <cell r="E43">
            <v>704</v>
          </cell>
          <cell r="F43">
            <v>14706779.42</v>
          </cell>
          <cell r="G43">
            <v>20890.312000000002</v>
          </cell>
          <cell r="H43">
            <v>25674193.050000001</v>
          </cell>
          <cell r="I43">
            <v>8.3318799999999998E-2</v>
          </cell>
        </row>
        <row r="44">
          <cell r="A44">
            <v>210056</v>
          </cell>
          <cell r="B44" t="str">
            <v>MedStar- Good Sam</v>
          </cell>
          <cell r="C44">
            <v>318559526</v>
          </cell>
          <cell r="D44">
            <v>1162</v>
          </cell>
          <cell r="E44">
            <v>627</v>
          </cell>
          <cell r="F44">
            <v>13544640.08</v>
          </cell>
          <cell r="G44">
            <v>21602.296999999999</v>
          </cell>
          <cell r="H44">
            <v>25101868.859999999</v>
          </cell>
          <cell r="I44">
            <v>7.8798000000000007E-2</v>
          </cell>
        </row>
        <row r="45">
          <cell r="A45">
            <v>210057</v>
          </cell>
          <cell r="B45" t="str">
            <v>Adventist- Shady Grove</v>
          </cell>
          <cell r="C45">
            <v>533060766</v>
          </cell>
          <cell r="D45">
            <v>1631</v>
          </cell>
          <cell r="E45">
            <v>1090</v>
          </cell>
          <cell r="F45">
            <v>23042136.559999999</v>
          </cell>
          <cell r="G45">
            <v>21139.575000000001</v>
          </cell>
          <cell r="H45">
            <v>34478646.539999999</v>
          </cell>
          <cell r="I45">
            <v>6.4680500000000002E-2</v>
          </cell>
        </row>
        <row r="46">
          <cell r="A46">
            <v>210058</v>
          </cell>
          <cell r="B46" t="str">
            <v>UMMS- UMROI</v>
          </cell>
          <cell r="C46">
            <v>147205779</v>
          </cell>
          <cell r="D46">
            <v>36</v>
          </cell>
          <cell r="E46">
            <v>0</v>
          </cell>
          <cell r="F46">
            <v>0</v>
          </cell>
          <cell r="G46" t="str">
            <v>.</v>
          </cell>
          <cell r="H46" t="str">
            <v>.</v>
          </cell>
          <cell r="I46" t="str">
            <v>.</v>
          </cell>
        </row>
        <row r="47">
          <cell r="A47">
            <v>210060</v>
          </cell>
          <cell r="B47" t="str">
            <v>Adventist-Ft. Washington</v>
          </cell>
          <cell r="C47">
            <v>64966692</v>
          </cell>
          <cell r="D47">
            <v>154</v>
          </cell>
          <cell r="E47">
            <v>64</v>
          </cell>
          <cell r="F47">
            <v>1071306.6399999999</v>
          </cell>
          <cell r="G47">
            <v>16739.166000000001</v>
          </cell>
          <cell r="H47">
            <v>2577831.6</v>
          </cell>
          <cell r="I47">
            <v>3.9679300000000001E-2</v>
          </cell>
        </row>
        <row r="48">
          <cell r="A48">
            <v>210061</v>
          </cell>
          <cell r="B48" t="str">
            <v>Atlantic General</v>
          </cell>
          <cell r="C48">
            <v>130079320</v>
          </cell>
          <cell r="D48">
            <v>322</v>
          </cell>
          <cell r="E48">
            <v>224</v>
          </cell>
          <cell r="F48">
            <v>4087045.46</v>
          </cell>
          <cell r="G48">
            <v>18245.739000000001</v>
          </cell>
          <cell r="H48">
            <v>5875127.8499999996</v>
          </cell>
          <cell r="I48">
            <v>4.5165700000000003E-2</v>
          </cell>
        </row>
        <row r="49">
          <cell r="A49">
            <v>210062</v>
          </cell>
          <cell r="B49" t="str">
            <v>MedStar- Southern MD</v>
          </cell>
          <cell r="C49">
            <v>327677280</v>
          </cell>
          <cell r="D49">
            <v>1177</v>
          </cell>
          <cell r="E49">
            <v>715</v>
          </cell>
          <cell r="F49">
            <v>14338375.08</v>
          </cell>
          <cell r="G49">
            <v>20053.670999999998</v>
          </cell>
          <cell r="H49">
            <v>23603171.289999999</v>
          </cell>
          <cell r="I49">
            <v>7.2031800000000007E-2</v>
          </cell>
        </row>
        <row r="50">
          <cell r="A50">
            <v>210063</v>
          </cell>
          <cell r="B50" t="str">
            <v>UMMS- St. Joe</v>
          </cell>
          <cell r="C50">
            <v>469047515</v>
          </cell>
          <cell r="D50">
            <v>1577</v>
          </cell>
          <cell r="E50">
            <v>960</v>
          </cell>
          <cell r="F50">
            <v>16315470.619999999</v>
          </cell>
          <cell r="G50">
            <v>16995.281999999999</v>
          </cell>
          <cell r="H50">
            <v>26801559.550000001</v>
          </cell>
          <cell r="I50">
            <v>5.7140400000000001E-2</v>
          </cell>
        </row>
        <row r="51">
          <cell r="A51">
            <v>210064</v>
          </cell>
          <cell r="B51" t="str">
            <v>Lifebridge- Levindale</v>
          </cell>
          <cell r="C51">
            <v>65858529</v>
          </cell>
          <cell r="D51">
            <v>84</v>
          </cell>
          <cell r="E51">
            <v>8</v>
          </cell>
          <cell r="F51">
            <v>377130.16</v>
          </cell>
          <cell r="G51">
            <v>47141.27</v>
          </cell>
          <cell r="H51">
            <v>3959866.68</v>
          </cell>
          <cell r="I51">
            <v>6.0126899999999997E-2</v>
          </cell>
        </row>
        <row r="52">
          <cell r="A52">
            <v>210065</v>
          </cell>
          <cell r="B52" t="str">
            <v>Trinity - Holy Cross Germantown</v>
          </cell>
          <cell r="C52">
            <v>149555168</v>
          </cell>
          <cell r="D52">
            <v>699</v>
          </cell>
          <cell r="E52">
            <v>397</v>
          </cell>
          <cell r="F52">
            <v>6546282.6100000003</v>
          </cell>
          <cell r="G52">
            <v>16489.377</v>
          </cell>
          <cell r="H52">
            <v>11526074.42</v>
          </cell>
          <cell r="I52">
            <v>7.7068999999999999E-2</v>
          </cell>
        </row>
        <row r="53">
          <cell r="A53" t="str">
            <v>Statewide</v>
          </cell>
          <cell r="B53" t="str">
            <v>Statewide</v>
          </cell>
          <cell r="C53">
            <v>20548856496</v>
          </cell>
          <cell r="D53">
            <v>54790</v>
          </cell>
          <cell r="E53">
            <v>36163</v>
          </cell>
          <cell r="F53">
            <v>766079757.28999996</v>
          </cell>
          <cell r="G53">
            <v>908547.9</v>
          </cell>
          <cell r="H53">
            <v>1193573649.9100001</v>
          </cell>
          <cell r="I53">
            <v>5.8084700000000003E-2</v>
          </cell>
        </row>
      </sheetData>
      <sheetData sheetId="4">
        <row r="10">
          <cell r="A10">
            <v>210001</v>
          </cell>
          <cell r="B10" t="str">
            <v>Meritus</v>
          </cell>
          <cell r="C10">
            <v>122659</v>
          </cell>
          <cell r="D10">
            <v>1685.4625000000001</v>
          </cell>
          <cell r="E10">
            <v>1457</v>
          </cell>
          <cell r="F10">
            <v>1967</v>
          </cell>
          <cell r="G10">
            <v>72.983710000000002</v>
          </cell>
          <cell r="H10">
            <v>1457</v>
          </cell>
          <cell r="I10">
            <v>1967</v>
          </cell>
          <cell r="J10">
            <v>72.983710000000002</v>
          </cell>
          <cell r="K10">
            <v>11.87846</v>
          </cell>
          <cell r="L10">
            <v>16.036328000000001</v>
          </cell>
          <cell r="M10">
            <v>16.631340999999999</v>
          </cell>
          <cell r="N10">
            <v>11.216685999999999</v>
          </cell>
          <cell r="O10">
            <v>15.142911</v>
          </cell>
          <cell r="P10">
            <v>15.704774</v>
          </cell>
        </row>
        <row r="11">
          <cell r="A11">
            <v>210002</v>
          </cell>
          <cell r="B11" t="str">
            <v>UMMS- UMMC</v>
          </cell>
          <cell r="C11">
            <v>71744.61</v>
          </cell>
          <cell r="D11">
            <v>831.17733999999996</v>
          </cell>
          <cell r="E11">
            <v>1119.4649999999999</v>
          </cell>
          <cell r="F11">
            <v>1424.6949999999999</v>
          </cell>
          <cell r="G11">
            <v>57.817976999999999</v>
          </cell>
          <cell r="H11">
            <v>1119.4649999999999</v>
          </cell>
          <cell r="I11">
            <v>1424.6949999999999</v>
          </cell>
          <cell r="J11">
            <v>57.817976999999999</v>
          </cell>
          <cell r="K11">
            <v>15.603472</v>
          </cell>
          <cell r="L11">
            <v>19.857868</v>
          </cell>
          <cell r="M11">
            <v>20.663754000000001</v>
          </cell>
          <cell r="N11">
            <v>17.475954999999999</v>
          </cell>
          <cell r="O11">
            <v>22.240897</v>
          </cell>
          <cell r="P11">
            <v>23.143492999999999</v>
          </cell>
        </row>
        <row r="12">
          <cell r="A12">
            <v>210003</v>
          </cell>
          <cell r="B12" t="str">
            <v>UMMS- Capital Region</v>
          </cell>
          <cell r="C12">
            <v>101361.58</v>
          </cell>
          <cell r="D12">
            <v>1199.2402999999999</v>
          </cell>
          <cell r="E12">
            <v>995.39400000000001</v>
          </cell>
          <cell r="F12">
            <v>1225.7249999999999</v>
          </cell>
          <cell r="G12">
            <v>152.35721000000001</v>
          </cell>
          <cell r="H12">
            <v>995.39400000000001</v>
          </cell>
          <cell r="I12">
            <v>1225.7249999999999</v>
          </cell>
          <cell r="J12">
            <v>152.35721000000001</v>
          </cell>
          <cell r="K12">
            <v>9.8202297000000005</v>
          </cell>
          <cell r="L12">
            <v>12.092599999999999</v>
          </cell>
          <cell r="M12">
            <v>13.595706</v>
          </cell>
          <cell r="N12">
            <v>10.76993</v>
          </cell>
          <cell r="O12">
            <v>13.262058</v>
          </cell>
          <cell r="P12">
            <v>14.910527</v>
          </cell>
        </row>
        <row r="13">
          <cell r="A13">
            <v>210004</v>
          </cell>
          <cell r="B13" t="str">
            <v>Trinity - Holy Cross</v>
          </cell>
          <cell r="C13">
            <v>202433.96</v>
          </cell>
          <cell r="D13">
            <v>2573.9065999999998</v>
          </cell>
          <cell r="E13">
            <v>1261.6079999999999</v>
          </cell>
          <cell r="F13">
            <v>1461.5920000000001</v>
          </cell>
          <cell r="G13">
            <v>229.92974000000001</v>
          </cell>
          <cell r="H13">
            <v>1261.6079999999999</v>
          </cell>
          <cell r="I13">
            <v>1461.5920000000001</v>
          </cell>
          <cell r="J13">
            <v>229.92974000000001</v>
          </cell>
          <cell r="K13">
            <v>6.2321954000000002</v>
          </cell>
          <cell r="L13">
            <v>7.2200929</v>
          </cell>
          <cell r="M13">
            <v>8.3559187999999995</v>
          </cell>
          <cell r="N13">
            <v>6.3599798999999999</v>
          </cell>
          <cell r="O13">
            <v>7.3681331999999999</v>
          </cell>
          <cell r="P13">
            <v>8.5272480000000002</v>
          </cell>
        </row>
        <row r="14">
          <cell r="A14">
            <v>210005</v>
          </cell>
          <cell r="B14" t="str">
            <v>Frederick</v>
          </cell>
          <cell r="C14">
            <v>214811</v>
          </cell>
          <cell r="D14">
            <v>2731.9866999999999</v>
          </cell>
          <cell r="E14">
            <v>1297</v>
          </cell>
          <cell r="F14">
            <v>1686</v>
          </cell>
          <cell r="G14">
            <v>59.722071</v>
          </cell>
          <cell r="H14">
            <v>1297</v>
          </cell>
          <cell r="I14">
            <v>1686</v>
          </cell>
          <cell r="J14">
            <v>59.722071</v>
          </cell>
          <cell r="K14">
            <v>6.0378657999999996</v>
          </cell>
          <cell r="L14">
            <v>7.8487600999999998</v>
          </cell>
          <cell r="M14">
            <v>8.1267814999999999</v>
          </cell>
          <cell r="N14">
            <v>6.1600678999999996</v>
          </cell>
          <cell r="O14">
            <v>8.0076132999999992</v>
          </cell>
          <cell r="P14">
            <v>8.2912616999999997</v>
          </cell>
        </row>
        <row r="15">
          <cell r="A15">
            <v>210006</v>
          </cell>
          <cell r="B15" t="str">
            <v>UMMS- Harford</v>
          </cell>
          <cell r="C15">
            <v>34565.879999999997</v>
          </cell>
          <cell r="D15">
            <v>455.39656000000002</v>
          </cell>
          <cell r="E15">
            <v>422.971</v>
          </cell>
          <cell r="F15">
            <v>520.73500000000001</v>
          </cell>
          <cell r="G15">
            <v>8.3045477000000005</v>
          </cell>
          <cell r="H15">
            <v>422.971</v>
          </cell>
          <cell r="I15">
            <v>520.73500000000001</v>
          </cell>
          <cell r="J15">
            <v>8.3045477000000005</v>
          </cell>
          <cell r="K15">
            <v>12.236662000000001</v>
          </cell>
          <cell r="L15">
            <v>15.065001000000001</v>
          </cell>
          <cell r="M15">
            <v>15.305253</v>
          </cell>
          <cell r="N15">
            <v>12.051607000000001</v>
          </cell>
          <cell r="O15">
            <v>14.837172000000001</v>
          </cell>
          <cell r="P15">
            <v>15.073791</v>
          </cell>
        </row>
        <row r="16">
          <cell r="A16">
            <v>210008</v>
          </cell>
          <cell r="B16" t="str">
            <v>Mercy</v>
          </cell>
          <cell r="C16">
            <v>86646.16</v>
          </cell>
          <cell r="D16">
            <v>989.30481999999995</v>
          </cell>
          <cell r="E16">
            <v>1327.8409999999999</v>
          </cell>
          <cell r="F16">
            <v>1656.9079999999999</v>
          </cell>
          <cell r="G16">
            <v>111.78896</v>
          </cell>
          <cell r="H16">
            <v>1327.8409999999999</v>
          </cell>
          <cell r="I16">
            <v>1656.9079999999999</v>
          </cell>
          <cell r="J16">
            <v>111.78896</v>
          </cell>
          <cell r="K16">
            <v>15.324868</v>
          </cell>
          <cell r="L16">
            <v>19.122693999999999</v>
          </cell>
          <cell r="M16">
            <v>20.412872</v>
          </cell>
          <cell r="N16">
            <v>17.415665000000001</v>
          </cell>
          <cell r="O16">
            <v>21.731632999999999</v>
          </cell>
          <cell r="P16">
            <v>23.197831999999998</v>
          </cell>
        </row>
        <row r="17">
          <cell r="A17">
            <v>210009</v>
          </cell>
          <cell r="B17" t="str">
            <v>JHH- Johns Hopkins</v>
          </cell>
          <cell r="C17">
            <v>102521.7</v>
          </cell>
          <cell r="D17">
            <v>1119.2506000000001</v>
          </cell>
          <cell r="E17">
            <v>1575.367</v>
          </cell>
          <cell r="F17">
            <v>1907.7929999999999</v>
          </cell>
          <cell r="G17">
            <v>56.852637000000001</v>
          </cell>
          <cell r="H17">
            <v>1575.367</v>
          </cell>
          <cell r="I17">
            <v>1907.7929999999999</v>
          </cell>
          <cell r="J17">
            <v>56.852637000000001</v>
          </cell>
          <cell r="K17">
            <v>15.366180999999999</v>
          </cell>
          <cell r="L17">
            <v>18.608675000000002</v>
          </cell>
          <cell r="M17">
            <v>19.163218000000001</v>
          </cell>
          <cell r="N17">
            <v>18.263269000000001</v>
          </cell>
          <cell r="O17">
            <v>22.117093000000001</v>
          </cell>
          <cell r="P17">
            <v>22.776187</v>
          </cell>
        </row>
        <row r="18">
          <cell r="A18">
            <v>210011</v>
          </cell>
          <cell r="B18" t="str">
            <v>Saint Agnes</v>
          </cell>
          <cell r="C18">
            <v>90468.34</v>
          </cell>
          <cell r="D18">
            <v>1272.3686</v>
          </cell>
          <cell r="E18">
            <v>890.23199999999997</v>
          </cell>
          <cell r="F18">
            <v>1221.4870000000001</v>
          </cell>
          <cell r="G18">
            <v>21.958955</v>
          </cell>
          <cell r="H18">
            <v>890.23199999999997</v>
          </cell>
          <cell r="I18">
            <v>1221.4870000000001</v>
          </cell>
          <cell r="J18">
            <v>21.958955</v>
          </cell>
          <cell r="K18">
            <v>9.8402601000000001</v>
          </cell>
          <cell r="L18">
            <v>13.501817000000001</v>
          </cell>
          <cell r="M18">
            <v>13.744543</v>
          </cell>
          <cell r="N18">
            <v>9.0785055999999997</v>
          </cell>
          <cell r="O18">
            <v>12.456614</v>
          </cell>
          <cell r="P18">
            <v>12.68055</v>
          </cell>
        </row>
        <row r="19">
          <cell r="A19">
            <v>210012</v>
          </cell>
          <cell r="B19" t="str">
            <v>Lifebridge- Sinai</v>
          </cell>
          <cell r="C19">
            <v>112020.6</v>
          </cell>
          <cell r="D19">
            <v>1534.9260999999999</v>
          </cell>
          <cell r="E19">
            <v>1578.2149999999999</v>
          </cell>
          <cell r="F19">
            <v>2066.846</v>
          </cell>
          <cell r="G19">
            <v>47.509121999999998</v>
          </cell>
          <cell r="H19">
            <v>1578.2149999999999</v>
          </cell>
          <cell r="I19">
            <v>2066.846</v>
          </cell>
          <cell r="J19">
            <v>47.509121999999998</v>
          </cell>
          <cell r="K19">
            <v>14.088614</v>
          </cell>
          <cell r="L19">
            <v>18.450589000000001</v>
          </cell>
          <cell r="M19">
            <v>18.874699</v>
          </cell>
          <cell r="N19">
            <v>13.341443</v>
          </cell>
          <cell r="O19">
            <v>17.472086000000001</v>
          </cell>
          <cell r="P19">
            <v>17.873705000000001</v>
          </cell>
        </row>
        <row r="20">
          <cell r="A20">
            <v>210015</v>
          </cell>
          <cell r="B20" t="str">
            <v>MedStar- Franklin Square</v>
          </cell>
          <cell r="C20">
            <v>107181.6</v>
          </cell>
          <cell r="D20">
            <v>1387.0083999999999</v>
          </cell>
          <cell r="E20">
            <v>1527.4659999999999</v>
          </cell>
          <cell r="F20">
            <v>1901.19</v>
          </cell>
          <cell r="G20">
            <v>22.082901</v>
          </cell>
          <cell r="H20">
            <v>1527.4659999999999</v>
          </cell>
          <cell r="I20">
            <v>1901.19</v>
          </cell>
          <cell r="J20">
            <v>22.082901</v>
          </cell>
          <cell r="K20">
            <v>14.251196</v>
          </cell>
          <cell r="L20">
            <v>17.738026000000001</v>
          </cell>
          <cell r="M20">
            <v>17.944058999999999</v>
          </cell>
          <cell r="N20">
            <v>14.289484</v>
          </cell>
          <cell r="O20">
            <v>17.785682000000001</v>
          </cell>
          <cell r="P20">
            <v>17.992267999999999</v>
          </cell>
        </row>
        <row r="21">
          <cell r="A21">
            <v>210016</v>
          </cell>
          <cell r="B21" t="str">
            <v>Adventist- White Oak</v>
          </cell>
          <cell r="C21">
            <v>197577.85</v>
          </cell>
          <cell r="D21">
            <v>2000.8742</v>
          </cell>
          <cell r="E21">
            <v>1071.43</v>
          </cell>
          <cell r="F21">
            <v>1201.655</v>
          </cell>
          <cell r="G21">
            <v>166.72522000000001</v>
          </cell>
          <cell r="H21">
            <v>1071.43</v>
          </cell>
          <cell r="I21">
            <v>1201.655</v>
          </cell>
          <cell r="J21">
            <v>166.72522000000001</v>
          </cell>
          <cell r="K21">
            <v>5.4228244999999999</v>
          </cell>
          <cell r="L21">
            <v>6.0819318000000004</v>
          </cell>
          <cell r="M21">
            <v>6.9257774999999997</v>
          </cell>
          <cell r="N21">
            <v>6.9481329000000001</v>
          </cell>
          <cell r="O21">
            <v>7.7926310000000001</v>
          </cell>
          <cell r="P21">
            <v>8.8738299999999999</v>
          </cell>
        </row>
        <row r="22">
          <cell r="A22">
            <v>210017</v>
          </cell>
          <cell r="B22" t="str">
            <v>Garrett</v>
          </cell>
          <cell r="C22">
            <v>18877</v>
          </cell>
          <cell r="D22">
            <v>302.92660999999998</v>
          </cell>
          <cell r="E22">
            <v>146</v>
          </cell>
          <cell r="F22">
            <v>182</v>
          </cell>
          <cell r="G22">
            <v>23.111111000000001</v>
          </cell>
          <cell r="H22">
            <v>146</v>
          </cell>
          <cell r="I22">
            <v>182</v>
          </cell>
          <cell r="J22">
            <v>23.111111000000001</v>
          </cell>
          <cell r="K22">
            <v>7.7342798000000004</v>
          </cell>
          <cell r="L22">
            <v>9.6413624999999996</v>
          </cell>
          <cell r="M22">
            <v>10.865663</v>
          </cell>
          <cell r="N22">
            <v>6.2537358999999997</v>
          </cell>
          <cell r="O22">
            <v>7.7957530000000004</v>
          </cell>
          <cell r="P22">
            <v>8.7856898999999995</v>
          </cell>
        </row>
        <row r="23">
          <cell r="A23">
            <v>210018</v>
          </cell>
          <cell r="B23" t="str">
            <v>MedStar- Montgomery</v>
          </cell>
          <cell r="C23">
            <v>91958.92</v>
          </cell>
          <cell r="D23">
            <v>1353.0328</v>
          </cell>
          <cell r="E23">
            <v>459.351</v>
          </cell>
          <cell r="F23">
            <v>610.22299999999996</v>
          </cell>
          <cell r="G23">
            <v>38.124640999999997</v>
          </cell>
          <cell r="H23">
            <v>459.351</v>
          </cell>
          <cell r="I23">
            <v>610.22299999999996</v>
          </cell>
          <cell r="J23">
            <v>38.124640999999997</v>
          </cell>
          <cell r="K23">
            <v>4.9951761000000001</v>
          </cell>
          <cell r="L23">
            <v>6.6358217000000002</v>
          </cell>
          <cell r="M23">
            <v>7.0504050999999999</v>
          </cell>
          <cell r="N23">
            <v>4.4051473999999997</v>
          </cell>
          <cell r="O23">
            <v>5.8520003999999997</v>
          </cell>
          <cell r="P23">
            <v>6.2176133</v>
          </cell>
        </row>
        <row r="24">
          <cell r="A24">
            <v>210019</v>
          </cell>
          <cell r="B24" t="str">
            <v>Tidal- Peninsula</v>
          </cell>
          <cell r="C24">
            <v>122523.28</v>
          </cell>
          <cell r="D24">
            <v>1687.9911999999999</v>
          </cell>
          <cell r="E24">
            <v>1015.341</v>
          </cell>
          <cell r="F24">
            <v>1312.31</v>
          </cell>
          <cell r="G24">
            <v>65.160490999999993</v>
          </cell>
          <cell r="H24">
            <v>1015.341</v>
          </cell>
          <cell r="I24">
            <v>1312.31</v>
          </cell>
          <cell r="J24">
            <v>65.160490999999993</v>
          </cell>
          <cell r="K24">
            <v>8.2869230999999992</v>
          </cell>
          <cell r="L24">
            <v>10.710699</v>
          </cell>
          <cell r="M24">
            <v>11.242521</v>
          </cell>
          <cell r="N24">
            <v>7.8048731</v>
          </cell>
          <cell r="O24">
            <v>10.087657999999999</v>
          </cell>
          <cell r="P24">
            <v>10.588544000000001</v>
          </cell>
        </row>
        <row r="25">
          <cell r="A25">
            <v>210022</v>
          </cell>
          <cell r="B25" t="str">
            <v>JHH- Suburban</v>
          </cell>
          <cell r="C25">
            <v>189134.76</v>
          </cell>
          <cell r="D25">
            <v>2864.6786000000002</v>
          </cell>
          <cell r="E25">
            <v>784.47</v>
          </cell>
          <cell r="F25">
            <v>957.81600000000003</v>
          </cell>
          <cell r="G25">
            <v>131.64941999999999</v>
          </cell>
          <cell r="H25">
            <v>784.47</v>
          </cell>
          <cell r="I25">
            <v>957.81600000000003</v>
          </cell>
          <cell r="J25">
            <v>131.64941999999999</v>
          </cell>
          <cell r="K25">
            <v>4.1476775999999997</v>
          </cell>
          <cell r="L25">
            <v>5.0641987000000004</v>
          </cell>
          <cell r="M25">
            <v>5.7602602000000003</v>
          </cell>
          <cell r="N25">
            <v>3.5532400000000002</v>
          </cell>
          <cell r="O25">
            <v>4.3384070000000001</v>
          </cell>
          <cell r="P25">
            <v>4.9347101999999996</v>
          </cell>
        </row>
        <row r="26">
          <cell r="A26">
            <v>210023</v>
          </cell>
          <cell r="B26" t="str">
            <v>Luminis- Anne Arundel</v>
          </cell>
          <cell r="C26">
            <v>288936</v>
          </cell>
          <cell r="D26">
            <v>4018.5367000000001</v>
          </cell>
          <cell r="E26">
            <v>2475</v>
          </cell>
          <cell r="F26">
            <v>2948</v>
          </cell>
          <cell r="G26">
            <v>85.807597000000001</v>
          </cell>
          <cell r="H26">
            <v>2475</v>
          </cell>
          <cell r="I26">
            <v>2948</v>
          </cell>
          <cell r="J26">
            <v>85.807597000000001</v>
          </cell>
          <cell r="K26">
            <v>8.5659107999999993</v>
          </cell>
          <cell r="L26">
            <v>10.202952</v>
          </cell>
          <cell r="M26">
            <v>10.499929</v>
          </cell>
          <cell r="N26">
            <v>7.9915563000000001</v>
          </cell>
          <cell r="O26">
            <v>9.5188314999999992</v>
          </cell>
          <cell r="P26">
            <v>9.7958967000000001</v>
          </cell>
        </row>
        <row r="27">
          <cell r="A27">
            <v>210024</v>
          </cell>
          <cell r="B27" t="str">
            <v>MedStar- Union Mem</v>
          </cell>
          <cell r="C27">
            <v>79849.570000000007</v>
          </cell>
          <cell r="D27">
            <v>967.14443000000006</v>
          </cell>
          <cell r="E27">
            <v>1209.816</v>
          </cell>
          <cell r="F27">
            <v>1479.059</v>
          </cell>
          <cell r="G27">
            <v>51.904372000000002</v>
          </cell>
          <cell r="H27">
            <v>1209.816</v>
          </cell>
          <cell r="I27">
            <v>1479.059</v>
          </cell>
          <cell r="J27">
            <v>51.904372000000002</v>
          </cell>
          <cell r="K27">
            <v>15.15119</v>
          </cell>
          <cell r="L27">
            <v>18.523067999999999</v>
          </cell>
          <cell r="M27">
            <v>19.173095</v>
          </cell>
          <cell r="N27">
            <v>16.231255000000001</v>
          </cell>
          <cell r="O27">
            <v>19.843499000000001</v>
          </cell>
          <cell r="P27">
            <v>20.539864000000001</v>
          </cell>
        </row>
        <row r="28">
          <cell r="A28">
            <v>210027</v>
          </cell>
          <cell r="B28" t="str">
            <v>Western Maryland</v>
          </cell>
          <cell r="C28">
            <v>63385</v>
          </cell>
          <cell r="D28">
            <v>938.35542999999996</v>
          </cell>
          <cell r="E28">
            <v>788</v>
          </cell>
          <cell r="F28">
            <v>1008</v>
          </cell>
          <cell r="G28">
            <v>117.17197</v>
          </cell>
          <cell r="H28">
            <v>788</v>
          </cell>
          <cell r="I28">
            <v>1008</v>
          </cell>
          <cell r="J28">
            <v>117.17197</v>
          </cell>
          <cell r="K28">
            <v>12.431963</v>
          </cell>
          <cell r="L28">
            <v>15.902816</v>
          </cell>
          <cell r="M28">
            <v>17.751391999999999</v>
          </cell>
          <cell r="N28">
            <v>10.896398</v>
          </cell>
          <cell r="O28">
            <v>13.938539</v>
          </cell>
          <cell r="P28">
            <v>15.558783</v>
          </cell>
        </row>
        <row r="29">
          <cell r="A29">
            <v>210028</v>
          </cell>
          <cell r="B29" t="str">
            <v>MedStar- St. Mary's</v>
          </cell>
          <cell r="C29">
            <v>90852</v>
          </cell>
          <cell r="D29">
            <v>1127.4007999999999</v>
          </cell>
          <cell r="E29">
            <v>883</v>
          </cell>
          <cell r="F29">
            <v>1143</v>
          </cell>
          <cell r="G29">
            <v>39.229329</v>
          </cell>
          <cell r="H29">
            <v>883</v>
          </cell>
          <cell r="I29">
            <v>1143</v>
          </cell>
          <cell r="J29">
            <v>39.229329</v>
          </cell>
          <cell r="K29">
            <v>9.7191036000000004</v>
          </cell>
          <cell r="L29">
            <v>12.580901000000001</v>
          </cell>
          <cell r="M29">
            <v>13.012695000000001</v>
          </cell>
          <cell r="N29">
            <v>10.162637999999999</v>
          </cell>
          <cell r="O29">
            <v>13.155034000000001</v>
          </cell>
          <cell r="P29">
            <v>13.606533000000001</v>
          </cell>
        </row>
        <row r="30">
          <cell r="A30">
            <v>210029</v>
          </cell>
          <cell r="B30" t="str">
            <v>JHH- Bayview</v>
          </cell>
          <cell r="C30">
            <v>85821.48</v>
          </cell>
          <cell r="D30">
            <v>1010.3442</v>
          </cell>
          <cell r="E30">
            <v>1481.84</v>
          </cell>
          <cell r="F30">
            <v>1741.498</v>
          </cell>
          <cell r="G30">
            <v>28.522091</v>
          </cell>
          <cell r="H30">
            <v>1481.84</v>
          </cell>
          <cell r="I30">
            <v>1741.498</v>
          </cell>
          <cell r="J30">
            <v>28.522091</v>
          </cell>
          <cell r="K30">
            <v>17.266539999999999</v>
          </cell>
          <cell r="L30">
            <v>20.292099</v>
          </cell>
          <cell r="M30">
            <v>20.624441000000001</v>
          </cell>
          <cell r="N30">
            <v>19.030757999999999</v>
          </cell>
          <cell r="O30">
            <v>22.365455000000001</v>
          </cell>
          <cell r="P30">
            <v>22.731755</v>
          </cell>
        </row>
        <row r="31">
          <cell r="A31">
            <v>210030</v>
          </cell>
          <cell r="B31" t="str">
            <v>UMMS- Chestertown</v>
          </cell>
          <cell r="C31">
            <v>23256.21</v>
          </cell>
          <cell r="D31">
            <v>373.99004000000002</v>
          </cell>
          <cell r="E31">
            <v>89.3</v>
          </cell>
          <cell r="F31">
            <v>127.714</v>
          </cell>
          <cell r="G31">
            <v>60.096463999999997</v>
          </cell>
          <cell r="H31">
            <v>89.3</v>
          </cell>
          <cell r="I31">
            <v>127.714</v>
          </cell>
          <cell r="J31">
            <v>60.096463999999997</v>
          </cell>
          <cell r="K31">
            <v>3.8398346000000001</v>
          </cell>
          <cell r="L31">
            <v>5.4916084999999999</v>
          </cell>
          <cell r="M31">
            <v>8.0757124000000005</v>
          </cell>
          <cell r="N31">
            <v>3.0982433</v>
          </cell>
          <cell r="O31">
            <v>4.4310083999999996</v>
          </cell>
          <cell r="P31">
            <v>6.5160416000000003</v>
          </cell>
        </row>
        <row r="32">
          <cell r="A32">
            <v>210032</v>
          </cell>
          <cell r="B32" t="str">
            <v>ChristianaCare, Union</v>
          </cell>
          <cell r="C32">
            <v>75422.39</v>
          </cell>
          <cell r="D32">
            <v>999.32609000000002</v>
          </cell>
          <cell r="E32">
            <v>1015.409</v>
          </cell>
          <cell r="F32">
            <v>1058.2360000000001</v>
          </cell>
          <cell r="G32">
            <v>148.36903000000001</v>
          </cell>
          <cell r="H32">
            <v>1015.409</v>
          </cell>
          <cell r="I32">
            <v>1058.2360000000001</v>
          </cell>
          <cell r="J32">
            <v>148.36903000000001</v>
          </cell>
          <cell r="K32">
            <v>13.462965000000001</v>
          </cell>
          <cell r="L32">
            <v>14.030794</v>
          </cell>
          <cell r="M32">
            <v>15.997968999999999</v>
          </cell>
          <cell r="N32">
            <v>13.184324999999999</v>
          </cell>
          <cell r="O32">
            <v>13.740401</v>
          </cell>
          <cell r="P32">
            <v>15.666862</v>
          </cell>
        </row>
        <row r="33">
          <cell r="A33">
            <v>210033</v>
          </cell>
          <cell r="B33" t="str">
            <v>Lifebridge- Carroll</v>
          </cell>
          <cell r="C33">
            <v>131242.15</v>
          </cell>
          <cell r="D33">
            <v>1854.4803999999999</v>
          </cell>
          <cell r="E33">
            <v>1404.12</v>
          </cell>
          <cell r="F33">
            <v>1664.22</v>
          </cell>
          <cell r="G33">
            <v>64.503906000000001</v>
          </cell>
          <cell r="H33">
            <v>1404.12</v>
          </cell>
          <cell r="I33">
            <v>1664.22</v>
          </cell>
          <cell r="J33">
            <v>64.503906000000001</v>
          </cell>
          <cell r="K33">
            <v>10.698696999999999</v>
          </cell>
          <cell r="L33">
            <v>12.680529999999999</v>
          </cell>
          <cell r="M33">
            <v>13.172018</v>
          </cell>
          <cell r="N33">
            <v>9.8244010999999993</v>
          </cell>
          <cell r="O33">
            <v>11.644278999999999</v>
          </cell>
          <cell r="P33">
            <v>12.095602</v>
          </cell>
        </row>
        <row r="34">
          <cell r="A34">
            <v>210034</v>
          </cell>
          <cell r="B34" t="str">
            <v>MedStar- Harbor</v>
          </cell>
          <cell r="C34">
            <v>35020.050000000003</v>
          </cell>
          <cell r="D34">
            <v>389.76078000000001</v>
          </cell>
          <cell r="E34">
            <v>514.89300000000003</v>
          </cell>
          <cell r="F34">
            <v>656.74199999999996</v>
          </cell>
          <cell r="G34">
            <v>24.401336000000001</v>
          </cell>
          <cell r="H34">
            <v>514.89300000000003</v>
          </cell>
          <cell r="I34">
            <v>656.74199999999996</v>
          </cell>
          <cell r="J34">
            <v>24.401336000000001</v>
          </cell>
          <cell r="K34">
            <v>14.702806000000001</v>
          </cell>
          <cell r="L34">
            <v>18.753314</v>
          </cell>
          <cell r="M34">
            <v>19.450095999999998</v>
          </cell>
          <cell r="N34">
            <v>17.141268</v>
          </cell>
          <cell r="O34">
            <v>21.863554000000001</v>
          </cell>
          <cell r="P34">
            <v>22.675896999999999</v>
          </cell>
        </row>
        <row r="35">
          <cell r="A35">
            <v>210035</v>
          </cell>
          <cell r="B35" t="str">
            <v>UMMS- Charles</v>
          </cell>
          <cell r="C35">
            <v>122914</v>
          </cell>
          <cell r="D35">
            <v>1467.4060999999999</v>
          </cell>
          <cell r="E35">
            <v>855</v>
          </cell>
          <cell r="F35">
            <v>1021</v>
          </cell>
          <cell r="G35">
            <v>87.567518000000007</v>
          </cell>
          <cell r="H35">
            <v>855</v>
          </cell>
          <cell r="I35">
            <v>1021</v>
          </cell>
          <cell r="J35">
            <v>87.567518000000007</v>
          </cell>
          <cell r="K35">
            <v>6.9560830999999999</v>
          </cell>
          <cell r="L35">
            <v>8.3066209000000004</v>
          </cell>
          <cell r="M35">
            <v>9.0190500999999994</v>
          </cell>
          <cell r="N35">
            <v>7.5603151999999998</v>
          </cell>
          <cell r="O35">
            <v>9.0281658999999994</v>
          </cell>
          <cell r="P35">
            <v>9.8024793999999993</v>
          </cell>
        </row>
        <row r="36">
          <cell r="A36">
            <v>210037</v>
          </cell>
          <cell r="B36" t="str">
            <v>UMMS- Easton</v>
          </cell>
          <cell r="C36">
            <v>91458.79</v>
          </cell>
          <cell r="D36">
            <v>1519.9580000000001</v>
          </cell>
          <cell r="E36">
            <v>605.70000000000005</v>
          </cell>
          <cell r="F36">
            <v>919.28599999999994</v>
          </cell>
          <cell r="G36">
            <v>67.687849999999997</v>
          </cell>
          <cell r="H36">
            <v>605.70000000000005</v>
          </cell>
          <cell r="I36">
            <v>919.28599999999994</v>
          </cell>
          <cell r="J36">
            <v>67.687849999999997</v>
          </cell>
          <cell r="K36">
            <v>6.6226548999999997</v>
          </cell>
          <cell r="L36">
            <v>10.051368</v>
          </cell>
          <cell r="M36">
            <v>10.791460000000001</v>
          </cell>
          <cell r="N36">
            <v>5.1707089000000002</v>
          </cell>
          <cell r="O36">
            <v>7.8477138999999996</v>
          </cell>
          <cell r="P36">
            <v>8.4255481000000003</v>
          </cell>
        </row>
        <row r="37">
          <cell r="A37">
            <v>210038</v>
          </cell>
          <cell r="B37" t="str">
            <v>UMMS- Midtown</v>
          </cell>
          <cell r="C37">
            <v>18646.54</v>
          </cell>
          <cell r="D37">
            <v>223.46888000000001</v>
          </cell>
          <cell r="E37">
            <v>327.63600000000002</v>
          </cell>
          <cell r="F37">
            <v>421.57799999999997</v>
          </cell>
          <cell r="G37">
            <v>29.465762999999999</v>
          </cell>
          <cell r="H37">
            <v>327.63600000000002</v>
          </cell>
          <cell r="I37">
            <v>421.57799999999997</v>
          </cell>
          <cell r="J37">
            <v>29.465762999999999</v>
          </cell>
          <cell r="K37">
            <v>17.570874</v>
          </cell>
          <cell r="L37">
            <v>22.608913000000001</v>
          </cell>
          <cell r="M37">
            <v>24.189139999999998</v>
          </cell>
          <cell r="N37">
            <v>19.023861</v>
          </cell>
          <cell r="O37">
            <v>24.47851</v>
          </cell>
          <cell r="P37">
            <v>26.189411</v>
          </cell>
        </row>
        <row r="38">
          <cell r="A38">
            <v>210039</v>
          </cell>
          <cell r="B38" t="str">
            <v>Calvert</v>
          </cell>
          <cell r="C38">
            <v>74070</v>
          </cell>
          <cell r="D38">
            <v>1000.8065</v>
          </cell>
          <cell r="E38">
            <v>598</v>
          </cell>
          <cell r="F38">
            <v>738</v>
          </cell>
          <cell r="G38">
            <v>25.975155000000001</v>
          </cell>
          <cell r="H38">
            <v>598</v>
          </cell>
          <cell r="I38">
            <v>738</v>
          </cell>
          <cell r="J38">
            <v>25.975155000000001</v>
          </cell>
          <cell r="K38">
            <v>8.0734440000000003</v>
          </cell>
          <cell r="L38">
            <v>9.9635479999999994</v>
          </cell>
          <cell r="M38">
            <v>10.314232000000001</v>
          </cell>
          <cell r="N38">
            <v>7.7530960000000002</v>
          </cell>
          <cell r="O38">
            <v>9.5682021000000006</v>
          </cell>
          <cell r="P38">
            <v>9.9049710999999991</v>
          </cell>
        </row>
        <row r="39">
          <cell r="A39">
            <v>210040</v>
          </cell>
          <cell r="B39" t="str">
            <v>Lifebridge- Northwest</v>
          </cell>
          <cell r="C39">
            <v>63589.86</v>
          </cell>
          <cell r="D39">
            <v>819.62778000000003</v>
          </cell>
          <cell r="E39">
            <v>711.41300000000001</v>
          </cell>
          <cell r="F39">
            <v>967.77</v>
          </cell>
          <cell r="G39">
            <v>24.176722000000002</v>
          </cell>
          <cell r="H39">
            <v>711.41300000000001</v>
          </cell>
          <cell r="I39">
            <v>967.77</v>
          </cell>
          <cell r="J39">
            <v>24.176722000000002</v>
          </cell>
          <cell r="K39">
            <v>11.187523000000001</v>
          </cell>
          <cell r="L39">
            <v>15.218935999999999</v>
          </cell>
          <cell r="M39">
            <v>15.599133999999999</v>
          </cell>
          <cell r="N39">
            <v>11.262354999999999</v>
          </cell>
          <cell r="O39">
            <v>15.320735000000001</v>
          </cell>
          <cell r="P39">
            <v>15.703474999999999</v>
          </cell>
        </row>
        <row r="40">
          <cell r="A40">
            <v>210043</v>
          </cell>
          <cell r="B40" t="str">
            <v>UMMS- BWMC</v>
          </cell>
          <cell r="C40">
            <v>193161.43</v>
          </cell>
          <cell r="D40">
            <v>2223.4567999999999</v>
          </cell>
          <cell r="E40">
            <v>1674.896</v>
          </cell>
          <cell r="F40">
            <v>2036.951</v>
          </cell>
          <cell r="G40">
            <v>27.611789000000002</v>
          </cell>
          <cell r="H40">
            <v>1674.896</v>
          </cell>
          <cell r="I40">
            <v>2036.951</v>
          </cell>
          <cell r="J40">
            <v>27.611789000000002</v>
          </cell>
          <cell r="K40">
            <v>8.6709650000000007</v>
          </cell>
          <cell r="L40">
            <v>10.54533</v>
          </cell>
          <cell r="M40">
            <v>10.688276999999999</v>
          </cell>
          <cell r="N40">
            <v>9.7742456999999998</v>
          </cell>
          <cell r="O40">
            <v>11.887102000000001</v>
          </cell>
          <cell r="P40">
            <v>12.048237</v>
          </cell>
        </row>
        <row r="41">
          <cell r="A41">
            <v>210044</v>
          </cell>
          <cell r="B41" t="str">
            <v>GBMC</v>
          </cell>
          <cell r="C41">
            <v>127778.55</v>
          </cell>
          <cell r="D41">
            <v>1862.4202</v>
          </cell>
          <cell r="E41">
            <v>1173.7339999999999</v>
          </cell>
          <cell r="F41">
            <v>1440.53</v>
          </cell>
          <cell r="G41">
            <v>59.011448000000001</v>
          </cell>
          <cell r="H41">
            <v>1173.7339999999999</v>
          </cell>
          <cell r="I41">
            <v>1440.53</v>
          </cell>
          <cell r="J41">
            <v>59.011448000000001</v>
          </cell>
          <cell r="K41">
            <v>9.1856887999999994</v>
          </cell>
          <cell r="L41">
            <v>11.273645</v>
          </cell>
          <cell r="M41">
            <v>11.735471</v>
          </cell>
          <cell r="N41">
            <v>8.1774161999999997</v>
          </cell>
          <cell r="O41">
            <v>10.036187</v>
          </cell>
          <cell r="P41">
            <v>10.447319999999999</v>
          </cell>
        </row>
        <row r="42">
          <cell r="A42">
            <v>210048</v>
          </cell>
          <cell r="B42" t="str">
            <v>JHH- Howard County</v>
          </cell>
          <cell r="C42">
            <v>247716</v>
          </cell>
          <cell r="D42">
            <v>3044.4014999999999</v>
          </cell>
          <cell r="E42">
            <v>1475</v>
          </cell>
          <cell r="F42">
            <v>1714</v>
          </cell>
          <cell r="G42">
            <v>38.954545000000003</v>
          </cell>
          <cell r="H42">
            <v>1475</v>
          </cell>
          <cell r="I42">
            <v>1714</v>
          </cell>
          <cell r="J42">
            <v>38.954545000000003</v>
          </cell>
          <cell r="K42">
            <v>5.9543993999999998</v>
          </cell>
          <cell r="L42">
            <v>6.9192138999999999</v>
          </cell>
          <cell r="M42">
            <v>7.0764687999999998</v>
          </cell>
          <cell r="N42">
            <v>6.2865763000000001</v>
          </cell>
          <cell r="O42">
            <v>7.3052147999999999</v>
          </cell>
          <cell r="P42">
            <v>7.4712424000000004</v>
          </cell>
        </row>
        <row r="43">
          <cell r="A43">
            <v>210049</v>
          </cell>
          <cell r="B43" t="str">
            <v>UMMS-Upper Chesapeake</v>
          </cell>
          <cell r="C43">
            <v>174830.27</v>
          </cell>
          <cell r="D43">
            <v>2358.9609</v>
          </cell>
          <cell r="E43">
            <v>1605.854</v>
          </cell>
          <cell r="F43">
            <v>1980.0029999999999</v>
          </cell>
          <cell r="G43">
            <v>30.075302000000001</v>
          </cell>
          <cell r="H43">
            <v>1605.854</v>
          </cell>
          <cell r="I43">
            <v>1980.0029999999999</v>
          </cell>
          <cell r="J43">
            <v>30.075302000000001</v>
          </cell>
          <cell r="K43">
            <v>9.1852172000000003</v>
          </cell>
          <cell r="L43">
            <v>11.325286999999999</v>
          </cell>
          <cell r="M43">
            <v>11.497313</v>
          </cell>
          <cell r="N43">
            <v>8.8330242999999999</v>
          </cell>
          <cell r="O43">
            <v>10.891037000000001</v>
          </cell>
          <cell r="P43">
            <v>11.056466</v>
          </cell>
        </row>
        <row r="44">
          <cell r="A44">
            <v>210051</v>
          </cell>
          <cell r="B44" t="str">
            <v>Luminis- Doctors</v>
          </cell>
          <cell r="C44">
            <v>173277.42</v>
          </cell>
          <cell r="D44">
            <v>2056.4382000000001</v>
          </cell>
          <cell r="E44">
            <v>1573.3869999999999</v>
          </cell>
          <cell r="F44">
            <v>1900.5239999999999</v>
          </cell>
          <cell r="G44">
            <v>174.42214000000001</v>
          </cell>
          <cell r="H44">
            <v>1573.3869999999999</v>
          </cell>
          <cell r="I44">
            <v>1900.5239999999999</v>
          </cell>
          <cell r="J44">
            <v>174.42214000000001</v>
          </cell>
          <cell r="K44">
            <v>9.0801616999999997</v>
          </cell>
          <cell r="L44">
            <v>10.9681</v>
          </cell>
          <cell r="M44">
            <v>11.974705999999999</v>
          </cell>
          <cell r="N44">
            <v>9.9275935999999998</v>
          </cell>
          <cell r="O44">
            <v>11.991728999999999</v>
          </cell>
          <cell r="P44">
            <v>13.092279</v>
          </cell>
        </row>
        <row r="45">
          <cell r="A45">
            <v>210056</v>
          </cell>
          <cell r="B45" t="str">
            <v>MedStar- Good Sam</v>
          </cell>
          <cell r="C45">
            <v>45747.82</v>
          </cell>
          <cell r="D45">
            <v>555.75382000000002</v>
          </cell>
          <cell r="E45">
            <v>698.04700000000003</v>
          </cell>
          <cell r="F45">
            <v>862.28599999999994</v>
          </cell>
          <cell r="G45">
            <v>21.792508999999999</v>
          </cell>
          <cell r="H45">
            <v>698.04700000000003</v>
          </cell>
          <cell r="I45">
            <v>862.28599999999994</v>
          </cell>
          <cell r="J45">
            <v>21.792508999999999</v>
          </cell>
          <cell r="K45">
            <v>15.258585</v>
          </cell>
          <cell r="L45">
            <v>18.848680000000002</v>
          </cell>
          <cell r="M45">
            <v>19.325040999999999</v>
          </cell>
          <cell r="N45">
            <v>16.297699999999999</v>
          </cell>
          <cell r="O45">
            <v>20.132280999999999</v>
          </cell>
          <cell r="P45">
            <v>20.641082999999998</v>
          </cell>
        </row>
        <row r="46">
          <cell r="A46">
            <v>210057</v>
          </cell>
          <cell r="B46" t="str">
            <v>Adventist- Shady Grove</v>
          </cell>
          <cell r="C46">
            <v>190976.47</v>
          </cell>
          <cell r="D46">
            <v>2411.0236</v>
          </cell>
          <cell r="E46">
            <v>931.02099999999996</v>
          </cell>
          <cell r="F46">
            <v>1141.5139999999999</v>
          </cell>
          <cell r="G46">
            <v>77.663343999999995</v>
          </cell>
          <cell r="H46">
            <v>931.02099999999996</v>
          </cell>
          <cell r="I46">
            <v>1141.5139999999999</v>
          </cell>
          <cell r="J46">
            <v>77.663343999999995</v>
          </cell>
          <cell r="K46">
            <v>4.8750561000000001</v>
          </cell>
          <cell r="L46">
            <v>5.9772493999999998</v>
          </cell>
          <cell r="M46">
            <v>6.3839138999999996</v>
          </cell>
          <cell r="N46">
            <v>5.0105120999999997</v>
          </cell>
          <cell r="O46">
            <v>6.1433305000000002</v>
          </cell>
          <cell r="P46">
            <v>6.5612943000000001</v>
          </cell>
        </row>
        <row r="47">
          <cell r="A47">
            <v>210060</v>
          </cell>
          <cell r="B47" t="str">
            <v>Adventist-Ft. Washington</v>
          </cell>
          <cell r="C47">
            <v>43803.16</v>
          </cell>
          <cell r="D47">
            <v>533.85285999999996</v>
          </cell>
          <cell r="E47">
            <v>304.488</v>
          </cell>
          <cell r="F47">
            <v>344.16899999999998</v>
          </cell>
          <cell r="G47">
            <v>144.32777999999999</v>
          </cell>
          <cell r="H47">
            <v>304.488</v>
          </cell>
          <cell r="I47">
            <v>344.16899999999998</v>
          </cell>
          <cell r="J47">
            <v>144.32777999999999</v>
          </cell>
          <cell r="K47">
            <v>6.9512793000000004</v>
          </cell>
          <cell r="L47">
            <v>7.8571729000000001</v>
          </cell>
          <cell r="M47">
            <v>11.152089999999999</v>
          </cell>
          <cell r="N47">
            <v>7.4006983999999996</v>
          </cell>
          <cell r="O47">
            <v>8.3651605</v>
          </cell>
          <cell r="P47">
            <v>11.873103</v>
          </cell>
        </row>
        <row r="48">
          <cell r="A48">
            <v>210061</v>
          </cell>
          <cell r="B48" t="str">
            <v>Atlantic General</v>
          </cell>
          <cell r="C48">
            <v>18549.04</v>
          </cell>
          <cell r="D48">
            <v>350.38314000000003</v>
          </cell>
          <cell r="E48">
            <v>177.63200000000001</v>
          </cell>
          <cell r="F48">
            <v>239.16399999999999</v>
          </cell>
          <cell r="G48">
            <v>17.318560999999999</v>
          </cell>
          <cell r="H48">
            <v>177.63200000000001</v>
          </cell>
          <cell r="I48">
            <v>239.16399999999999</v>
          </cell>
          <cell r="J48">
            <v>17.318560999999999</v>
          </cell>
          <cell r="K48">
            <v>9.5763446999999999</v>
          </cell>
          <cell r="L48">
            <v>12.893605000000001</v>
          </cell>
          <cell r="M48">
            <v>13.827268999999999</v>
          </cell>
          <cell r="N48">
            <v>6.5781248000000003</v>
          </cell>
          <cell r="O48">
            <v>8.8567973999999996</v>
          </cell>
          <cell r="P48">
            <v>9.4981437999999994</v>
          </cell>
        </row>
        <row r="49">
          <cell r="A49">
            <v>210062</v>
          </cell>
          <cell r="B49" t="str">
            <v>MedStar- Southern MD</v>
          </cell>
          <cell r="C49">
            <v>173526.93</v>
          </cell>
          <cell r="D49">
            <v>2130.9227000000001</v>
          </cell>
          <cell r="E49">
            <v>1426.078</v>
          </cell>
          <cell r="F49">
            <v>1728.5809999999999</v>
          </cell>
          <cell r="G49">
            <v>326.35207000000003</v>
          </cell>
          <cell r="H49">
            <v>1426.078</v>
          </cell>
          <cell r="I49">
            <v>1728.5809999999999</v>
          </cell>
          <cell r="J49">
            <v>326.35207000000003</v>
          </cell>
          <cell r="K49">
            <v>8.2181940999999998</v>
          </cell>
          <cell r="L49">
            <v>9.9614566999999994</v>
          </cell>
          <cell r="M49">
            <v>11.842157</v>
          </cell>
          <cell r="N49">
            <v>8.6835974999999994</v>
          </cell>
          <cell r="O49">
            <v>10.525582</v>
          </cell>
          <cell r="P49">
            <v>12.512788</v>
          </cell>
        </row>
        <row r="50">
          <cell r="A50">
            <v>210063</v>
          </cell>
          <cell r="B50" t="str">
            <v>UMMS- St. Joe</v>
          </cell>
          <cell r="C50">
            <v>117858.57</v>
          </cell>
          <cell r="D50">
            <v>1702.8916999999999</v>
          </cell>
          <cell r="E50">
            <v>1108.711</v>
          </cell>
          <cell r="F50">
            <v>1358.24</v>
          </cell>
          <cell r="G50">
            <v>75.247364000000005</v>
          </cell>
          <cell r="H50">
            <v>1108.711</v>
          </cell>
          <cell r="I50">
            <v>1358.24</v>
          </cell>
          <cell r="J50">
            <v>75.247364000000005</v>
          </cell>
          <cell r="K50">
            <v>9.4071309000000003</v>
          </cell>
          <cell r="L50">
            <v>11.524321</v>
          </cell>
          <cell r="M50">
            <v>12.162775999999999</v>
          </cell>
          <cell r="N50">
            <v>8.4480295999999999</v>
          </cell>
          <cell r="O50">
            <v>10.349361999999999</v>
          </cell>
          <cell r="P50">
            <v>10.922724000000001</v>
          </cell>
        </row>
        <row r="51">
          <cell r="A51">
            <v>210065</v>
          </cell>
          <cell r="B51" t="str">
            <v>Trinity - Holy Cross Germantown</v>
          </cell>
          <cell r="C51">
            <v>113398.78</v>
          </cell>
          <cell r="D51">
            <v>1254.9068</v>
          </cell>
          <cell r="E51">
            <v>547.65800000000002</v>
          </cell>
          <cell r="F51">
            <v>624.60500000000002</v>
          </cell>
          <cell r="G51">
            <v>29.659517000000001</v>
          </cell>
          <cell r="H51">
            <v>547.65800000000002</v>
          </cell>
          <cell r="I51">
            <v>624.60500000000002</v>
          </cell>
          <cell r="J51">
            <v>29.659517000000001</v>
          </cell>
          <cell r="K51">
            <v>4.8294876000000002</v>
          </cell>
          <cell r="L51">
            <v>5.5080399</v>
          </cell>
          <cell r="M51">
            <v>5.7695904000000002</v>
          </cell>
          <cell r="N51">
            <v>5.6626804999999996</v>
          </cell>
          <cell r="O51">
            <v>6.4582980000000001</v>
          </cell>
          <cell r="P51">
            <v>6.7649717999999996</v>
          </cell>
        </row>
        <row r="52">
          <cell r="A52" t="str">
            <v>Statewide</v>
          </cell>
          <cell r="B52" t="str">
            <v>Statewide</v>
          </cell>
          <cell r="C52">
            <v>4731574.7</v>
          </cell>
          <cell r="D52">
            <v>61185.55</v>
          </cell>
          <cell r="E52">
            <v>42584.784</v>
          </cell>
          <cell r="F52">
            <v>52568.644999999997</v>
          </cell>
          <cell r="G52">
            <v>3143.3942000000002</v>
          </cell>
          <cell r="H52">
            <v>42584.784</v>
          </cell>
          <cell r="I52">
            <v>52568.644999999997</v>
          </cell>
          <cell r="J52">
            <v>3143.3942000000002</v>
          </cell>
          <cell r="K52">
            <v>9.0001291999999999</v>
          </cell>
          <cell r="L52">
            <v>11.11018</v>
          </cell>
          <cell r="M52">
            <v>11.774524</v>
          </cell>
          <cell r="N52">
            <v>9.0308718999999993</v>
          </cell>
          <cell r="O52">
            <v>11.14813</v>
          </cell>
          <cell r="P52">
            <v>11.814743</v>
          </cell>
        </row>
        <row r="54">
          <cell r="A54" t="str">
            <v>Footnotes:</v>
          </cell>
        </row>
        <row r="55">
          <cell r="A55" t="str">
            <v>In PAU Savings scaling, UM Dorchester will be based on UM Easton</v>
          </cell>
        </row>
        <row r="56">
          <cell r="A56" t="str">
            <v>*Out of State Estimates are not full year because they are based on Medicare claims data that is on a longer delay</v>
          </cell>
        </row>
      </sheetData>
      <sheetData sheetId="5">
        <row r="9">
          <cell r="A9">
            <v>210001</v>
          </cell>
          <cell r="B9" t="str">
            <v>Meritus</v>
          </cell>
          <cell r="C9">
            <v>23540.2</v>
          </cell>
          <cell r="D9">
            <v>23.197835999999999</v>
          </cell>
          <cell r="E9">
            <v>30</v>
          </cell>
          <cell r="F9">
            <v>30</v>
          </cell>
          <cell r="G9">
            <v>1.2744157</v>
          </cell>
          <cell r="H9">
            <v>1.2797745</v>
          </cell>
        </row>
        <row r="10">
          <cell r="A10">
            <v>210002</v>
          </cell>
          <cell r="B10" t="str">
            <v>UMMS- UMMC</v>
          </cell>
          <cell r="C10">
            <v>11912.912</v>
          </cell>
          <cell r="D10">
            <v>11.884281</v>
          </cell>
          <cell r="E10">
            <v>34.129600000000003</v>
          </cell>
          <cell r="F10">
            <v>34.129600000000003</v>
          </cell>
          <cell r="G10">
            <v>2.8649249999999999</v>
          </cell>
          <cell r="H10">
            <v>2.8419599999999998</v>
          </cell>
        </row>
        <row r="11">
          <cell r="A11">
            <v>210003</v>
          </cell>
          <cell r="B11" t="str">
            <v>UMMS- Capital Region</v>
          </cell>
          <cell r="C11">
            <v>20676.592000000001</v>
          </cell>
          <cell r="D11">
            <v>20.705313</v>
          </cell>
          <cell r="E11">
            <v>2.2585000000000002</v>
          </cell>
          <cell r="F11">
            <v>2.2585000000000002</v>
          </cell>
          <cell r="G11">
            <v>0.1092298</v>
          </cell>
          <cell r="H11">
            <v>0.1079439</v>
          </cell>
        </row>
        <row r="12">
          <cell r="A12">
            <v>210004</v>
          </cell>
          <cell r="B12" t="str">
            <v>Trinity - Holy Cross</v>
          </cell>
          <cell r="C12">
            <v>40484.108</v>
          </cell>
          <cell r="D12">
            <v>40.150871000000002</v>
          </cell>
          <cell r="E12">
            <v>15.781980000000001</v>
          </cell>
          <cell r="F12">
            <v>15.781980000000001</v>
          </cell>
          <cell r="G12">
            <v>0.3898315</v>
          </cell>
          <cell r="H12">
            <v>0.38897900000000002</v>
          </cell>
        </row>
        <row r="13">
          <cell r="A13">
            <v>210005</v>
          </cell>
          <cell r="B13" t="str">
            <v>Frederick</v>
          </cell>
          <cell r="C13">
            <v>45265.4</v>
          </cell>
          <cell r="D13">
            <v>44.648755999999999</v>
          </cell>
          <cell r="E13">
            <v>27.8</v>
          </cell>
          <cell r="F13">
            <v>27.8</v>
          </cell>
          <cell r="G13">
            <v>0.61415560000000002</v>
          </cell>
          <cell r="H13">
            <v>0.61616230000000005</v>
          </cell>
        </row>
        <row r="14">
          <cell r="A14">
            <v>210006</v>
          </cell>
          <cell r="B14" t="str">
            <v>UMMS- Harford</v>
          </cell>
          <cell r="C14">
            <v>6548.2640000000001</v>
          </cell>
          <cell r="D14">
            <v>6.4881076999999996</v>
          </cell>
          <cell r="E14">
            <v>0.8</v>
          </cell>
          <cell r="F14">
            <v>0.8</v>
          </cell>
          <cell r="G14">
            <v>0.1221698</v>
          </cell>
          <cell r="H14">
            <v>0.1220202</v>
          </cell>
        </row>
        <row r="15">
          <cell r="A15">
            <v>210008</v>
          </cell>
          <cell r="B15" t="str">
            <v>Mercy</v>
          </cell>
          <cell r="C15">
            <v>14540.972</v>
          </cell>
          <cell r="D15">
            <v>14.435627999999999</v>
          </cell>
          <cell r="E15">
            <v>37.565440000000002</v>
          </cell>
          <cell r="F15">
            <v>37.565440000000002</v>
          </cell>
          <cell r="G15">
            <v>2.5834201000000001</v>
          </cell>
          <cell r="H15">
            <v>2.5752090999999999</v>
          </cell>
        </row>
        <row r="16">
          <cell r="A16">
            <v>210009</v>
          </cell>
          <cell r="B16" t="str">
            <v>JHH- Johns Hopkins</v>
          </cell>
          <cell r="C16">
            <v>16671.175999999999</v>
          </cell>
          <cell r="D16">
            <v>16.609079999999999</v>
          </cell>
          <cell r="E16">
            <v>42.106639999999999</v>
          </cell>
          <cell r="F16">
            <v>42.106639999999999</v>
          </cell>
          <cell r="G16">
            <v>2.5257149999999999</v>
          </cell>
          <cell r="H16">
            <v>2.5087921999999998</v>
          </cell>
        </row>
        <row r="17">
          <cell r="A17">
            <v>210011</v>
          </cell>
          <cell r="B17" t="str">
            <v>Saint Agnes</v>
          </cell>
          <cell r="C17">
            <v>17018.817999999999</v>
          </cell>
          <cell r="D17">
            <v>16.801711999999998</v>
          </cell>
          <cell r="E17">
            <v>24.067519999999998</v>
          </cell>
          <cell r="F17">
            <v>24.067519999999998</v>
          </cell>
          <cell r="G17">
            <v>1.4141710999999999</v>
          </cell>
          <cell r="H17">
            <v>1.4175470999999999</v>
          </cell>
        </row>
        <row r="18">
          <cell r="A18">
            <v>210012</v>
          </cell>
          <cell r="B18" t="str">
            <v>Lifebridge- Sinai</v>
          </cell>
          <cell r="C18">
            <v>21340.153999999999</v>
          </cell>
          <cell r="D18">
            <v>21.075716</v>
          </cell>
          <cell r="E18">
            <v>34.242519999999999</v>
          </cell>
          <cell r="F18">
            <v>34.242519999999999</v>
          </cell>
          <cell r="G18">
            <v>1.6046050999999999</v>
          </cell>
          <cell r="H18">
            <v>1.6078409</v>
          </cell>
        </row>
        <row r="19">
          <cell r="A19">
            <v>210015</v>
          </cell>
          <cell r="B19" t="str">
            <v>MedStar- Franklin Square</v>
          </cell>
          <cell r="C19">
            <v>19761.795999999998</v>
          </cell>
          <cell r="D19">
            <v>19.540551000000001</v>
          </cell>
          <cell r="E19">
            <v>22.07272</v>
          </cell>
          <cell r="F19">
            <v>22.07272</v>
          </cell>
          <cell r="G19">
            <v>1.1169389999999999</v>
          </cell>
          <cell r="H19">
            <v>1.1178376999999999</v>
          </cell>
        </row>
        <row r="20">
          <cell r="A20">
            <v>210016</v>
          </cell>
          <cell r="B20" t="str">
            <v>Adventist- White Oak</v>
          </cell>
          <cell r="C20">
            <v>38194.911999999997</v>
          </cell>
          <cell r="D20">
            <v>38.102657000000001</v>
          </cell>
          <cell r="E20">
            <v>8.0716199999999994</v>
          </cell>
          <cell r="F20">
            <v>8.0716199999999994</v>
          </cell>
          <cell r="G20">
            <v>0.21132709999999999</v>
          </cell>
          <cell r="H20">
            <v>0.20963560000000001</v>
          </cell>
        </row>
        <row r="21">
          <cell r="A21">
            <v>210017</v>
          </cell>
          <cell r="B21" t="str">
            <v>Garrett</v>
          </cell>
          <cell r="C21">
            <v>2606.1999999999998</v>
          </cell>
          <cell r="D21">
            <v>2.5993674000000002</v>
          </cell>
          <cell r="E21">
            <v>2.6</v>
          </cell>
          <cell r="F21">
            <v>2.6</v>
          </cell>
          <cell r="G21">
            <v>0.99762110000000004</v>
          </cell>
          <cell r="H21">
            <v>0.98984079999999997</v>
          </cell>
        </row>
        <row r="22">
          <cell r="A22">
            <v>210018</v>
          </cell>
          <cell r="B22" t="str">
            <v>MedStar- Montgomery</v>
          </cell>
          <cell r="C22">
            <v>19473.712</v>
          </cell>
          <cell r="D22">
            <v>19.094885999999999</v>
          </cell>
          <cell r="E22">
            <v>13.242319999999999</v>
          </cell>
          <cell r="F22">
            <v>13.242319999999999</v>
          </cell>
          <cell r="G22">
            <v>0.68001009999999995</v>
          </cell>
          <cell r="H22">
            <v>0.68628849999999997</v>
          </cell>
        </row>
        <row r="23">
          <cell r="A23">
            <v>210019</v>
          </cell>
          <cell r="B23" t="str">
            <v>Tidal- Peninsula</v>
          </cell>
          <cell r="C23">
            <v>21876.756000000001</v>
          </cell>
          <cell r="D23">
            <v>21.519673999999998</v>
          </cell>
          <cell r="E23">
            <v>19.67212</v>
          </cell>
          <cell r="F23">
            <v>19.67212</v>
          </cell>
          <cell r="G23">
            <v>0.89922469999999999</v>
          </cell>
          <cell r="H23">
            <v>0.90463870000000002</v>
          </cell>
        </row>
        <row r="24">
          <cell r="A24">
            <v>210022</v>
          </cell>
          <cell r="B24" t="str">
            <v>JHH- Suburban</v>
          </cell>
          <cell r="C24">
            <v>39965.553999999996</v>
          </cell>
          <cell r="D24">
            <v>39.237394000000002</v>
          </cell>
          <cell r="E24">
            <v>6.5159599999999998</v>
          </cell>
          <cell r="F24">
            <v>6.5159599999999998</v>
          </cell>
          <cell r="G24">
            <v>0.1630394</v>
          </cell>
          <cell r="H24">
            <v>0.16433800000000001</v>
          </cell>
        </row>
        <row r="25">
          <cell r="A25">
            <v>210023</v>
          </cell>
          <cell r="B25" t="str">
            <v>Luminis- Anne Arundel</v>
          </cell>
          <cell r="C25">
            <v>56731.199999999997</v>
          </cell>
          <cell r="D25">
            <v>55.767845000000001</v>
          </cell>
          <cell r="E25">
            <v>30.2</v>
          </cell>
          <cell r="F25">
            <v>30.2</v>
          </cell>
          <cell r="G25">
            <v>0.53233490000000006</v>
          </cell>
          <cell r="H25">
            <v>0.53589880000000001</v>
          </cell>
        </row>
        <row r="26">
          <cell r="A26">
            <v>210024</v>
          </cell>
          <cell r="B26" t="str">
            <v>MedStar- Union Mem</v>
          </cell>
          <cell r="C26">
            <v>12719.755999999999</v>
          </cell>
          <cell r="D26">
            <v>12.598822</v>
          </cell>
          <cell r="E26">
            <v>25.11834</v>
          </cell>
          <cell r="F26">
            <v>25.11834</v>
          </cell>
          <cell r="G26">
            <v>1.9747501000000001</v>
          </cell>
          <cell r="H26">
            <v>1.9729709</v>
          </cell>
        </row>
        <row r="27">
          <cell r="A27">
            <v>210027</v>
          </cell>
          <cell r="B27" t="str">
            <v>Western Maryland</v>
          </cell>
          <cell r="C27">
            <v>9133</v>
          </cell>
          <cell r="D27">
            <v>9.0730857</v>
          </cell>
          <cell r="E27">
            <v>2</v>
          </cell>
          <cell r="F27">
            <v>2</v>
          </cell>
          <cell r="G27">
            <v>0.21898609999999999</v>
          </cell>
          <cell r="H27">
            <v>0.21813969999999999</v>
          </cell>
        </row>
        <row r="28">
          <cell r="A28">
            <v>210028</v>
          </cell>
          <cell r="B28" t="str">
            <v>MedStar- St. Mary's</v>
          </cell>
          <cell r="C28">
            <v>19871</v>
          </cell>
          <cell r="D28">
            <v>19.659838000000001</v>
          </cell>
          <cell r="E28">
            <v>6.2</v>
          </cell>
          <cell r="F28">
            <v>6.2</v>
          </cell>
          <cell r="G28">
            <v>0.31201250000000003</v>
          </cell>
          <cell r="H28">
            <v>0.31208399999999997</v>
          </cell>
        </row>
        <row r="29">
          <cell r="A29">
            <v>210029</v>
          </cell>
          <cell r="B29" t="str">
            <v>JHH- Bayview</v>
          </cell>
          <cell r="C29">
            <v>16286.992</v>
          </cell>
          <cell r="D29">
            <v>16.211763000000001</v>
          </cell>
          <cell r="E29">
            <v>28.46454</v>
          </cell>
          <cell r="F29">
            <v>28.46454</v>
          </cell>
          <cell r="G29">
            <v>1.7476855</v>
          </cell>
          <cell r="H29">
            <v>1.7375351999999999</v>
          </cell>
        </row>
        <row r="30">
          <cell r="A30">
            <v>210030</v>
          </cell>
          <cell r="B30" t="str">
            <v>UMMS- Chestertown</v>
          </cell>
          <cell r="C30">
            <v>3378.5279999999998</v>
          </cell>
          <cell r="D30">
            <v>3.3663018</v>
          </cell>
          <cell r="E30">
            <v>1.56488</v>
          </cell>
          <cell r="F30">
            <v>1.56488</v>
          </cell>
          <cell r="G30">
            <v>0.46318399999999998</v>
          </cell>
          <cell r="H30">
            <v>0.46003159999999998</v>
          </cell>
        </row>
        <row r="31">
          <cell r="A31">
            <v>210032</v>
          </cell>
          <cell r="B31" t="str">
            <v>ChristianaCare, Union</v>
          </cell>
          <cell r="C31">
            <v>15430.726000000001</v>
          </cell>
          <cell r="D31">
            <v>15.098008999999999</v>
          </cell>
          <cell r="E31">
            <v>1</v>
          </cell>
          <cell r="F31">
            <v>1</v>
          </cell>
          <cell r="G31">
            <v>6.4805799999999997E-2</v>
          </cell>
          <cell r="H31">
            <v>6.5545099999999995E-2</v>
          </cell>
        </row>
        <row r="32">
          <cell r="A32">
            <v>210033</v>
          </cell>
          <cell r="B32" t="str">
            <v>Lifebridge- Carroll</v>
          </cell>
          <cell r="C32">
            <v>25898.016</v>
          </cell>
          <cell r="D32">
            <v>25.388849</v>
          </cell>
          <cell r="E32">
            <v>20.280360000000002</v>
          </cell>
          <cell r="F32">
            <v>20.280360000000002</v>
          </cell>
          <cell r="G32">
            <v>0.78308549999999999</v>
          </cell>
          <cell r="H32">
            <v>0.79048260000000004</v>
          </cell>
        </row>
        <row r="33">
          <cell r="A33">
            <v>210034</v>
          </cell>
          <cell r="B33" t="str">
            <v>MedStar- Harbor</v>
          </cell>
          <cell r="C33">
            <v>7667.8419999999996</v>
          </cell>
          <cell r="D33">
            <v>7.5941725</v>
          </cell>
          <cell r="E33">
            <v>19.764399999999998</v>
          </cell>
          <cell r="F33">
            <v>19.764399999999998</v>
          </cell>
          <cell r="G33">
            <v>2.5775701</v>
          </cell>
          <cell r="H33">
            <v>2.5755078</v>
          </cell>
        </row>
        <row r="34">
          <cell r="A34">
            <v>210035</v>
          </cell>
          <cell r="B34" t="str">
            <v>UMMS- Charles</v>
          </cell>
          <cell r="C34">
            <v>27070.400000000001</v>
          </cell>
          <cell r="D34">
            <v>26.692843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210037</v>
          </cell>
          <cell r="B35" t="str">
            <v>UMMS- Easton</v>
          </cell>
          <cell r="C35">
            <v>17148.671999999999</v>
          </cell>
          <cell r="D35">
            <v>16.999953999999999</v>
          </cell>
          <cell r="E35">
            <v>7.8351199999999999</v>
          </cell>
          <cell r="F35">
            <v>7.8351199999999999</v>
          </cell>
          <cell r="G35">
            <v>0.45689370000000001</v>
          </cell>
          <cell r="H35">
            <v>0.45609739999999999</v>
          </cell>
        </row>
        <row r="36">
          <cell r="A36">
            <v>210038</v>
          </cell>
          <cell r="B36" t="str">
            <v>UMMS- Midtown</v>
          </cell>
          <cell r="C36">
            <v>2891.6880000000001</v>
          </cell>
          <cell r="D36">
            <v>2.8776361000000001</v>
          </cell>
          <cell r="E36">
            <v>11.516719999999999</v>
          </cell>
          <cell r="F36">
            <v>11.516719999999999</v>
          </cell>
          <cell r="G36">
            <v>3.9826980000000001</v>
          </cell>
          <cell r="H36">
            <v>3.9605237999999998</v>
          </cell>
        </row>
        <row r="37">
          <cell r="A37">
            <v>210039</v>
          </cell>
          <cell r="B37" t="str">
            <v>Calvert</v>
          </cell>
          <cell r="C37">
            <v>15933.8</v>
          </cell>
          <cell r="D37">
            <v>15.684374</v>
          </cell>
          <cell r="E37">
            <v>7.8</v>
          </cell>
          <cell r="F37">
            <v>7.8</v>
          </cell>
          <cell r="G37">
            <v>0.4895254</v>
          </cell>
          <cell r="H37">
            <v>0.49213820000000003</v>
          </cell>
        </row>
        <row r="38">
          <cell r="A38">
            <v>210040</v>
          </cell>
          <cell r="B38" t="str">
            <v>Lifebridge- Northwest</v>
          </cell>
          <cell r="C38">
            <v>12357.066000000001</v>
          </cell>
          <cell r="D38">
            <v>12.101253</v>
          </cell>
          <cell r="E38">
            <v>16.648340000000001</v>
          </cell>
          <cell r="F38">
            <v>16.648340000000001</v>
          </cell>
          <cell r="G38">
            <v>1.3472729000000001</v>
          </cell>
          <cell r="H38">
            <v>1.3614455999999999</v>
          </cell>
        </row>
        <row r="39">
          <cell r="A39">
            <v>210043</v>
          </cell>
          <cell r="B39" t="str">
            <v>UMMS- BWMC</v>
          </cell>
          <cell r="C39">
            <v>36464.101999999999</v>
          </cell>
          <cell r="D39">
            <v>36.347605999999999</v>
          </cell>
          <cell r="E39">
            <v>54.353760000000001</v>
          </cell>
          <cell r="F39">
            <v>54.353760000000001</v>
          </cell>
          <cell r="G39">
            <v>1.4906101</v>
          </cell>
          <cell r="H39">
            <v>1.4798355999999999</v>
          </cell>
        </row>
        <row r="40">
          <cell r="A40">
            <v>210044</v>
          </cell>
          <cell r="B40" t="str">
            <v>GBMC</v>
          </cell>
          <cell r="C40">
            <v>24084.766</v>
          </cell>
          <cell r="D40">
            <v>23.728536999999999</v>
          </cell>
          <cell r="E40">
            <v>24.59732</v>
          </cell>
          <cell r="F40">
            <v>24.59732</v>
          </cell>
          <cell r="G40">
            <v>1.0212813000000001</v>
          </cell>
          <cell r="H40">
            <v>1.0258326</v>
          </cell>
        </row>
        <row r="41">
          <cell r="A41">
            <v>210048</v>
          </cell>
          <cell r="B41" t="str">
            <v>JHH- Howard County</v>
          </cell>
          <cell r="C41">
            <v>54890.8</v>
          </cell>
          <cell r="D41">
            <v>54.055568000000001</v>
          </cell>
          <cell r="E41">
            <v>22</v>
          </cell>
          <cell r="F41">
            <v>22</v>
          </cell>
          <cell r="G41">
            <v>0.40079579999999998</v>
          </cell>
          <cell r="H41">
            <v>0.4027559</v>
          </cell>
        </row>
        <row r="42">
          <cell r="A42">
            <v>210049</v>
          </cell>
          <cell r="B42" t="str">
            <v>UMMS-Upper Chesapeake</v>
          </cell>
          <cell r="C42">
            <v>34739.538</v>
          </cell>
          <cell r="D42">
            <v>34.373440000000002</v>
          </cell>
          <cell r="E42">
            <v>18.692679999999999</v>
          </cell>
          <cell r="F42">
            <v>18.692679999999999</v>
          </cell>
          <cell r="G42">
            <v>0.53808080000000003</v>
          </cell>
          <cell r="H42">
            <v>0.53815610000000003</v>
          </cell>
        </row>
        <row r="43">
          <cell r="A43">
            <v>210051</v>
          </cell>
          <cell r="B43" t="str">
            <v>Luminis- Doctors</v>
          </cell>
          <cell r="C43">
            <v>34828.794000000002</v>
          </cell>
          <cell r="D43">
            <v>34.699527000000003</v>
          </cell>
          <cell r="E43">
            <v>2.9208599999999998</v>
          </cell>
          <cell r="F43">
            <v>2.9208599999999998</v>
          </cell>
          <cell r="G43">
            <v>8.3863400000000005E-2</v>
          </cell>
          <cell r="H43">
            <v>8.3300399999999997E-2</v>
          </cell>
        </row>
        <row r="44">
          <cell r="A44">
            <v>210056</v>
          </cell>
          <cell r="B44" t="str">
            <v>MedStar- Good Sam</v>
          </cell>
          <cell r="C44">
            <v>7871.7359999999999</v>
          </cell>
          <cell r="D44">
            <v>7.7780667000000001</v>
          </cell>
          <cell r="E44">
            <v>15.91544</v>
          </cell>
          <cell r="F44">
            <v>15.91544</v>
          </cell>
          <cell r="G44">
            <v>2.0218463</v>
          </cell>
          <cell r="H44">
            <v>2.0249144000000001</v>
          </cell>
        </row>
        <row r="45">
          <cell r="A45">
            <v>210057</v>
          </cell>
          <cell r="B45" t="str">
            <v>Adventist- Shady Grove</v>
          </cell>
          <cell r="C45">
            <v>37744.572</v>
          </cell>
          <cell r="D45">
            <v>37.276819000000003</v>
          </cell>
          <cell r="E45">
            <v>23.756160000000001</v>
          </cell>
          <cell r="F45">
            <v>23.756160000000001</v>
          </cell>
          <cell r="G45">
            <v>0.62939279999999997</v>
          </cell>
          <cell r="H45">
            <v>0.63066259999999996</v>
          </cell>
        </row>
        <row r="46">
          <cell r="A46">
            <v>210060</v>
          </cell>
          <cell r="B46" t="str">
            <v>Adventist-Ft. Washington</v>
          </cell>
          <cell r="C46">
            <v>7404.1540000000005</v>
          </cell>
          <cell r="D46">
            <v>7.2797685999999997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210061</v>
          </cell>
          <cell r="B47" t="str">
            <v>Atlantic General</v>
          </cell>
          <cell r="C47">
            <v>2531.9560000000001</v>
          </cell>
          <cell r="D47">
            <v>2.4660997999999998</v>
          </cell>
          <cell r="E47">
            <v>1.12788</v>
          </cell>
          <cell r="F47">
            <v>1.12788</v>
          </cell>
          <cell r="G47">
            <v>0.44545800000000002</v>
          </cell>
          <cell r="H47">
            <v>0.45259729999999998</v>
          </cell>
        </row>
        <row r="48">
          <cell r="A48">
            <v>210062</v>
          </cell>
          <cell r="B48" t="str">
            <v>MedStar- Southern MD</v>
          </cell>
          <cell r="C48">
            <v>29929.892</v>
          </cell>
          <cell r="D48">
            <v>29.418714999999999</v>
          </cell>
          <cell r="E48">
            <v>1.8</v>
          </cell>
          <cell r="F48">
            <v>1.8</v>
          </cell>
          <cell r="G48">
            <v>6.01405E-2</v>
          </cell>
          <cell r="H48">
            <v>6.0549199999999997E-2</v>
          </cell>
        </row>
        <row r="49">
          <cell r="A49">
            <v>210063</v>
          </cell>
          <cell r="B49" t="str">
            <v>UMMS- St. Joe</v>
          </cell>
          <cell r="C49">
            <v>22507.882000000001</v>
          </cell>
          <cell r="D49">
            <v>22.175174999999999</v>
          </cell>
          <cell r="E49">
            <v>21.747420000000002</v>
          </cell>
          <cell r="F49">
            <v>21.747420000000002</v>
          </cell>
          <cell r="G49">
            <v>0.96621349999999995</v>
          </cell>
          <cell r="H49">
            <v>0.97051080000000001</v>
          </cell>
        </row>
        <row r="50">
          <cell r="A50">
            <v>210065</v>
          </cell>
          <cell r="B50" t="str">
            <v>Trinity - Holy Cross Germantown</v>
          </cell>
          <cell r="C50">
            <v>24615.668000000001</v>
          </cell>
          <cell r="D50">
            <v>24.334638999999999</v>
          </cell>
          <cell r="E50">
            <v>14.15644</v>
          </cell>
          <cell r="F50">
            <v>14.15644</v>
          </cell>
          <cell r="G50">
            <v>0.57509880000000002</v>
          </cell>
          <cell r="H50">
            <v>0.57569020000000004</v>
          </cell>
        </row>
        <row r="51">
          <cell r="A51" t="str">
            <v>Statewide</v>
          </cell>
          <cell r="B51" t="str">
            <v>Statewide</v>
          </cell>
          <cell r="C51">
            <v>920010.07</v>
          </cell>
          <cell r="D51">
            <v>909.14053999999999</v>
          </cell>
          <cell r="E51">
            <v>700.38760000000002</v>
          </cell>
          <cell r="F51">
            <v>700.38760000000002</v>
          </cell>
          <cell r="G51">
            <v>0.76128249999999997</v>
          </cell>
          <cell r="H51">
            <v>0.7623723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- All Payers"/>
      <sheetName val="Summary - Medicare FFS"/>
      <sheetName val="Summary - Medicaid"/>
    </sheetNames>
    <sheetDataSet>
      <sheetData sheetId="0">
        <row r="7">
          <cell r="A7">
            <v>210001</v>
          </cell>
          <cell r="B7" t="str">
            <v>Meritus</v>
          </cell>
          <cell r="C7" t="str">
            <v>TPR</v>
          </cell>
          <cell r="D7">
            <v>20047</v>
          </cell>
          <cell r="E7">
            <v>1943</v>
          </cell>
          <cell r="F7">
            <v>2149</v>
          </cell>
          <cell r="G7">
            <v>28</v>
          </cell>
          <cell r="H7">
            <v>9.69E-2</v>
          </cell>
          <cell r="I7">
            <v>0.1072</v>
          </cell>
          <cell r="J7">
            <v>1.4E-3</v>
          </cell>
          <cell r="K7">
            <v>4120</v>
          </cell>
          <cell r="L7">
            <v>0.20549999999999999</v>
          </cell>
          <cell r="M7">
            <v>225682270.24000001</v>
          </cell>
          <cell r="N7">
            <v>246808050.59</v>
          </cell>
          <cell r="O7">
            <v>31509299.510000002</v>
          </cell>
          <cell r="P7">
            <v>31172793.329999998</v>
          </cell>
          <cell r="Q7">
            <v>27493450.969999999</v>
          </cell>
          <cell r="R7">
            <v>151116.59</v>
          </cell>
          <cell r="S7">
            <v>58817360.890000001</v>
          </cell>
          <cell r="T7">
            <v>472490320.82999998</v>
          </cell>
          <cell r="U7">
            <v>6.6000000000000003E-2</v>
          </cell>
          <cell r="V7">
            <v>5.8200000000000002E-2</v>
          </cell>
          <cell r="W7">
            <v>2.9999999999999997E-4</v>
          </cell>
          <cell r="X7">
            <v>0.1245</v>
          </cell>
        </row>
        <row r="8">
          <cell r="A8">
            <v>210002</v>
          </cell>
          <cell r="B8" t="str">
            <v>UMMS- UMMC</v>
          </cell>
          <cell r="C8" t="str">
            <v>GBR</v>
          </cell>
          <cell r="D8">
            <v>27275</v>
          </cell>
          <cell r="E8">
            <v>2311</v>
          </cell>
          <cell r="F8">
            <v>1110</v>
          </cell>
          <cell r="G8">
            <v>69</v>
          </cell>
          <cell r="H8">
            <v>8.4699999999999998E-2</v>
          </cell>
          <cell r="I8">
            <v>4.07E-2</v>
          </cell>
          <cell r="J8">
            <v>2.5000000000000001E-3</v>
          </cell>
          <cell r="K8">
            <v>3490</v>
          </cell>
          <cell r="L8">
            <v>0.128</v>
          </cell>
          <cell r="M8">
            <v>644890130.09000003</v>
          </cell>
          <cell r="N8">
            <v>1515811780.23</v>
          </cell>
          <cell r="O8">
            <v>17214056.280000001</v>
          </cell>
          <cell r="P8">
            <v>99639042.349999994</v>
          </cell>
          <cell r="Q8">
            <v>40327760.439999998</v>
          </cell>
          <cell r="R8">
            <v>772215.8</v>
          </cell>
          <cell r="S8">
            <v>140739018.59</v>
          </cell>
          <cell r="T8">
            <v>2160701910.3200002</v>
          </cell>
          <cell r="U8">
            <v>4.6100000000000002E-2</v>
          </cell>
          <cell r="V8">
            <v>1.8700000000000001E-2</v>
          </cell>
          <cell r="W8">
            <v>4.0000000000000002E-4</v>
          </cell>
          <cell r="X8">
            <v>6.5100000000000005E-2</v>
          </cell>
        </row>
        <row r="9">
          <cell r="A9">
            <v>210003</v>
          </cell>
          <cell r="B9" t="str">
            <v>UMMS- Capital Region</v>
          </cell>
          <cell r="C9" t="str">
            <v>GBR</v>
          </cell>
          <cell r="D9">
            <v>14451</v>
          </cell>
          <cell r="E9">
            <v>898</v>
          </cell>
          <cell r="F9">
            <v>946</v>
          </cell>
          <cell r="G9" t="str">
            <v xml:space="preserve"> </v>
          </cell>
          <cell r="H9">
            <v>6.2100000000000002E-2</v>
          </cell>
          <cell r="I9">
            <v>6.5500000000000003E-2</v>
          </cell>
          <cell r="J9" t="str">
            <v xml:space="preserve"> </v>
          </cell>
          <cell r="K9">
            <v>1844</v>
          </cell>
          <cell r="L9">
            <v>0.12759999999999999</v>
          </cell>
          <cell r="M9">
            <v>107654953.70999999</v>
          </cell>
          <cell r="N9">
            <v>302734574.12</v>
          </cell>
          <cell r="O9">
            <v>17623048.640000001</v>
          </cell>
          <cell r="P9">
            <v>24983821.59</v>
          </cell>
          <cell r="Q9">
            <v>17408244.420000002</v>
          </cell>
          <cell r="R9" t="str">
            <v xml:space="preserve"> </v>
          </cell>
          <cell r="S9">
            <v>42392066.009999998</v>
          </cell>
          <cell r="T9">
            <v>410389527.82999998</v>
          </cell>
          <cell r="U9">
            <v>6.0900000000000003E-2</v>
          </cell>
          <cell r="V9">
            <v>4.24E-2</v>
          </cell>
          <cell r="W9" t="str">
            <v xml:space="preserve"> </v>
          </cell>
          <cell r="X9">
            <v>0.1033</v>
          </cell>
        </row>
        <row r="10">
          <cell r="A10">
            <v>210004</v>
          </cell>
          <cell r="B10" t="str">
            <v>Trinity - Holy Cross</v>
          </cell>
          <cell r="C10" t="str">
            <v>GBR</v>
          </cell>
          <cell r="D10">
            <v>31665</v>
          </cell>
          <cell r="E10">
            <v>1834</v>
          </cell>
          <cell r="F10">
            <v>1646</v>
          </cell>
          <cell r="G10">
            <v>21</v>
          </cell>
          <cell r="H10">
            <v>5.79E-2</v>
          </cell>
          <cell r="I10">
            <v>5.1999999999999998E-2</v>
          </cell>
          <cell r="J10">
            <v>6.9999999999999999E-4</v>
          </cell>
          <cell r="K10">
            <v>3501</v>
          </cell>
          <cell r="L10">
            <v>0.1106</v>
          </cell>
          <cell r="M10">
            <v>165366427.09</v>
          </cell>
          <cell r="N10">
            <v>413580319.36000001</v>
          </cell>
          <cell r="O10">
            <v>20587515.579999998</v>
          </cell>
          <cell r="P10">
            <v>38925158.369999997</v>
          </cell>
          <cell r="Q10">
            <v>29000581.18</v>
          </cell>
          <cell r="R10">
            <v>133395.37</v>
          </cell>
          <cell r="S10">
            <v>68059134.920000002</v>
          </cell>
          <cell r="T10">
            <v>578946746.45000005</v>
          </cell>
          <cell r="U10">
            <v>6.7199999999999996E-2</v>
          </cell>
          <cell r="V10">
            <v>5.0099999999999999E-2</v>
          </cell>
          <cell r="W10">
            <v>2.0000000000000001E-4</v>
          </cell>
          <cell r="X10">
            <v>0.1176</v>
          </cell>
        </row>
        <row r="11">
          <cell r="A11">
            <v>210005</v>
          </cell>
          <cell r="B11" t="str">
            <v>Frederick</v>
          </cell>
          <cell r="C11" t="str">
            <v>GBR</v>
          </cell>
          <cell r="D11">
            <v>20552</v>
          </cell>
          <cell r="E11">
            <v>1788</v>
          </cell>
          <cell r="F11">
            <v>1600</v>
          </cell>
          <cell r="G11">
            <v>25</v>
          </cell>
          <cell r="H11">
            <v>8.6999999999999994E-2</v>
          </cell>
          <cell r="I11">
            <v>7.7899999999999997E-2</v>
          </cell>
          <cell r="J11">
            <v>1.1999999999999999E-3</v>
          </cell>
          <cell r="K11">
            <v>3413</v>
          </cell>
          <cell r="L11">
            <v>0.1661</v>
          </cell>
          <cell r="M11">
            <v>170151449.40000001</v>
          </cell>
          <cell r="N11">
            <v>245094670.84999999</v>
          </cell>
          <cell r="O11">
            <v>33582033.609999999</v>
          </cell>
          <cell r="P11">
            <v>30293100.699999999</v>
          </cell>
          <cell r="Q11">
            <v>20032858.199999999</v>
          </cell>
          <cell r="R11">
            <v>148478.12</v>
          </cell>
          <cell r="S11">
            <v>50474437.020000003</v>
          </cell>
          <cell r="T11">
            <v>415246120.25</v>
          </cell>
          <cell r="U11">
            <v>7.2999999999999995E-2</v>
          </cell>
          <cell r="V11">
            <v>4.82E-2</v>
          </cell>
          <cell r="W11">
            <v>4.0000000000000002E-4</v>
          </cell>
          <cell r="X11">
            <v>0.1216</v>
          </cell>
        </row>
        <row r="12">
          <cell r="A12">
            <v>210006</v>
          </cell>
          <cell r="B12" t="str">
            <v>UMMS- Harford</v>
          </cell>
          <cell r="C12" t="str">
            <v>GBR</v>
          </cell>
          <cell r="D12">
            <v>5166</v>
          </cell>
          <cell r="E12">
            <v>695</v>
          </cell>
          <cell r="F12">
            <v>710</v>
          </cell>
          <cell r="G12" t="str">
            <v xml:space="preserve"> </v>
          </cell>
          <cell r="H12">
            <v>0.13450000000000001</v>
          </cell>
          <cell r="I12">
            <v>0.13739999999999999</v>
          </cell>
          <cell r="J12" t="str">
            <v xml:space="preserve"> </v>
          </cell>
          <cell r="K12">
            <v>1405</v>
          </cell>
          <cell r="L12">
            <v>0.27200000000000002</v>
          </cell>
          <cell r="M12">
            <v>48180785.560000002</v>
          </cell>
          <cell r="N12">
            <v>67386125.109999999</v>
          </cell>
          <cell r="O12">
            <v>8819895.3100000005</v>
          </cell>
          <cell r="P12">
            <v>11310554.279999999</v>
          </cell>
          <cell r="Q12">
            <v>9802440.8300000001</v>
          </cell>
          <cell r="R12" t="str">
            <v xml:space="preserve"> </v>
          </cell>
          <cell r="S12">
            <v>21112995.109999999</v>
          </cell>
          <cell r="T12">
            <v>115566910.67</v>
          </cell>
          <cell r="U12">
            <v>9.7900000000000001E-2</v>
          </cell>
          <cell r="V12">
            <v>8.48E-2</v>
          </cell>
          <cell r="W12" t="str">
            <v xml:space="preserve"> </v>
          </cell>
          <cell r="X12">
            <v>0.1827</v>
          </cell>
        </row>
        <row r="13">
          <cell r="A13">
            <v>210008</v>
          </cell>
          <cell r="B13" t="str">
            <v>Mercy</v>
          </cell>
          <cell r="C13" t="str">
            <v>GBR</v>
          </cell>
          <cell r="D13">
            <v>13526</v>
          </cell>
          <cell r="E13">
            <v>1010</v>
          </cell>
          <cell r="F13">
            <v>906</v>
          </cell>
          <cell r="G13">
            <v>2</v>
          </cell>
          <cell r="H13">
            <v>7.4700000000000003E-2</v>
          </cell>
          <cell r="I13">
            <v>6.7000000000000004E-2</v>
          </cell>
          <cell r="J13">
            <v>1E-4</v>
          </cell>
          <cell r="K13">
            <v>1918</v>
          </cell>
          <cell r="L13">
            <v>0.14180000000000001</v>
          </cell>
          <cell r="M13">
            <v>435537563.76999998</v>
          </cell>
          <cell r="N13">
            <v>230840798.28</v>
          </cell>
          <cell r="O13">
            <v>17501380.449999999</v>
          </cell>
          <cell r="P13">
            <v>18984131.809999999</v>
          </cell>
          <cell r="Q13">
            <v>15348158.76</v>
          </cell>
          <cell r="R13">
            <v>14766.87</v>
          </cell>
          <cell r="S13">
            <v>34347057.439999998</v>
          </cell>
          <cell r="T13">
            <v>666378362.04999995</v>
          </cell>
          <cell r="U13">
            <v>2.8500000000000001E-2</v>
          </cell>
          <cell r="V13">
            <v>2.3E-2</v>
          </cell>
          <cell r="W13">
            <v>0</v>
          </cell>
          <cell r="X13">
            <v>5.1499999999999997E-2</v>
          </cell>
        </row>
        <row r="14">
          <cell r="A14">
            <v>210009</v>
          </cell>
          <cell r="B14" t="str">
            <v>JHH- Johns Hopkins</v>
          </cell>
          <cell r="C14" t="str">
            <v>GBR</v>
          </cell>
          <cell r="D14">
            <v>44504</v>
          </cell>
          <cell r="E14">
            <v>4660</v>
          </cell>
          <cell r="F14">
            <v>2319</v>
          </cell>
          <cell r="G14">
            <v>182</v>
          </cell>
          <cell r="H14">
            <v>0.1047</v>
          </cell>
          <cell r="I14">
            <v>5.21E-2</v>
          </cell>
          <cell r="J14">
            <v>4.1000000000000003E-3</v>
          </cell>
          <cell r="K14">
            <v>7161</v>
          </cell>
          <cell r="L14">
            <v>0.16089999999999999</v>
          </cell>
          <cell r="M14">
            <v>1178294784.77</v>
          </cell>
          <cell r="N14">
            <v>1828305756.3299999</v>
          </cell>
          <cell r="O14">
            <v>16254599.91</v>
          </cell>
          <cell r="P14">
            <v>177446232.44</v>
          </cell>
          <cell r="Q14">
            <v>75473871.409999996</v>
          </cell>
          <cell r="R14">
            <v>2271437.4700000002</v>
          </cell>
          <cell r="S14">
            <v>255191541.31999999</v>
          </cell>
          <cell r="T14">
            <v>3006600541.0999999</v>
          </cell>
          <cell r="U14">
            <v>5.8999999999999997E-2</v>
          </cell>
          <cell r="V14">
            <v>2.5100000000000001E-2</v>
          </cell>
          <cell r="W14">
            <v>8.0000000000000004E-4</v>
          </cell>
          <cell r="X14">
            <v>8.4900000000000003E-2</v>
          </cell>
        </row>
        <row r="15">
          <cell r="A15">
            <v>210011</v>
          </cell>
          <cell r="B15" t="str">
            <v>Saint Agnes</v>
          </cell>
          <cell r="C15" t="str">
            <v>GBR</v>
          </cell>
          <cell r="D15">
            <v>15474</v>
          </cell>
          <cell r="E15">
            <v>1566</v>
          </cell>
          <cell r="F15">
            <v>1527</v>
          </cell>
          <cell r="G15">
            <v>44</v>
          </cell>
          <cell r="H15">
            <v>0.1012</v>
          </cell>
          <cell r="I15">
            <v>9.8699999999999996E-2</v>
          </cell>
          <cell r="J15">
            <v>2.8E-3</v>
          </cell>
          <cell r="K15">
            <v>3137</v>
          </cell>
          <cell r="L15">
            <v>0.20269999999999999</v>
          </cell>
          <cell r="M15">
            <v>251599851.03</v>
          </cell>
          <cell r="N15">
            <v>262581736.19999999</v>
          </cell>
          <cell r="O15">
            <v>37514258.469999999</v>
          </cell>
          <cell r="P15">
            <v>41140727.469999999</v>
          </cell>
          <cell r="Q15">
            <v>24604252.559999999</v>
          </cell>
          <cell r="R15">
            <v>320123.01</v>
          </cell>
          <cell r="S15">
            <v>66065103.039999999</v>
          </cell>
          <cell r="T15">
            <v>514181587.23000002</v>
          </cell>
          <cell r="U15">
            <v>0.08</v>
          </cell>
          <cell r="V15">
            <v>4.7899999999999998E-2</v>
          </cell>
          <cell r="W15">
            <v>5.9999999999999995E-4</v>
          </cell>
          <cell r="X15">
            <v>0.1285</v>
          </cell>
        </row>
        <row r="16">
          <cell r="A16">
            <v>210012</v>
          </cell>
          <cell r="B16" t="str">
            <v>Lifebridge- Sinai</v>
          </cell>
          <cell r="C16" t="str">
            <v>GBR</v>
          </cell>
          <cell r="D16">
            <v>19210</v>
          </cell>
          <cell r="E16">
            <v>1820</v>
          </cell>
          <cell r="F16">
            <v>1626</v>
          </cell>
          <cell r="G16">
            <v>54</v>
          </cell>
          <cell r="H16">
            <v>9.4700000000000006E-2</v>
          </cell>
          <cell r="I16">
            <v>8.4599999999999995E-2</v>
          </cell>
          <cell r="J16">
            <v>2.8E-3</v>
          </cell>
          <cell r="K16">
            <v>3500</v>
          </cell>
          <cell r="L16">
            <v>0.1822</v>
          </cell>
          <cell r="M16">
            <v>440363069.04000002</v>
          </cell>
          <cell r="N16">
            <v>519223712.13</v>
          </cell>
          <cell r="O16">
            <v>34674902.689999998</v>
          </cell>
          <cell r="P16">
            <v>61462804.109999999</v>
          </cell>
          <cell r="Q16">
            <v>33656528.57</v>
          </cell>
          <cell r="R16">
            <v>870873.78</v>
          </cell>
          <cell r="S16">
            <v>95990206.459999993</v>
          </cell>
          <cell r="T16">
            <v>959586781.16999996</v>
          </cell>
          <cell r="U16">
            <v>6.4100000000000004E-2</v>
          </cell>
          <cell r="V16">
            <v>3.5099999999999999E-2</v>
          </cell>
          <cell r="W16">
            <v>8.9999999999999998E-4</v>
          </cell>
          <cell r="X16">
            <v>0.1</v>
          </cell>
        </row>
        <row r="17">
          <cell r="A17">
            <v>210015</v>
          </cell>
          <cell r="B17" t="str">
            <v>MedStar- Franklin Square</v>
          </cell>
          <cell r="C17" t="str">
            <v>GBR</v>
          </cell>
          <cell r="D17">
            <v>23943</v>
          </cell>
          <cell r="E17">
            <v>2449</v>
          </cell>
          <cell r="F17">
            <v>2566</v>
          </cell>
          <cell r="G17">
            <v>2</v>
          </cell>
          <cell r="H17">
            <v>0.1023</v>
          </cell>
          <cell r="I17">
            <v>0.1072</v>
          </cell>
          <cell r="J17">
            <v>1E-4</v>
          </cell>
          <cell r="K17">
            <v>5017</v>
          </cell>
          <cell r="L17">
            <v>0.20949999999999999</v>
          </cell>
          <cell r="M17">
            <v>284249192.25999999</v>
          </cell>
          <cell r="N17">
            <v>386530030.42000002</v>
          </cell>
          <cell r="O17">
            <v>34932780.409999996</v>
          </cell>
          <cell r="P17">
            <v>47033063.090000004</v>
          </cell>
          <cell r="Q17">
            <v>39220403.899999999</v>
          </cell>
          <cell r="R17">
            <v>9911.25</v>
          </cell>
          <cell r="S17">
            <v>86263378.239999995</v>
          </cell>
          <cell r="T17">
            <v>670779222.67999995</v>
          </cell>
          <cell r="U17">
            <v>7.0099999999999996E-2</v>
          </cell>
          <cell r="V17">
            <v>5.8500000000000003E-2</v>
          </cell>
          <cell r="W17">
            <v>0</v>
          </cell>
          <cell r="X17">
            <v>0.12859999999999999</v>
          </cell>
        </row>
        <row r="18">
          <cell r="A18">
            <v>210016</v>
          </cell>
          <cell r="B18" t="str">
            <v>Adventist- White Oak</v>
          </cell>
          <cell r="C18" t="str">
            <v>GBR</v>
          </cell>
          <cell r="D18">
            <v>14090</v>
          </cell>
          <cell r="E18">
            <v>1159</v>
          </cell>
          <cell r="F18">
            <v>1381</v>
          </cell>
          <cell r="G18" t="str">
            <v xml:space="preserve"> </v>
          </cell>
          <cell r="H18">
            <v>8.2299999999999998E-2</v>
          </cell>
          <cell r="I18">
            <v>9.8000000000000004E-2</v>
          </cell>
          <cell r="J18" t="str">
            <v xml:space="preserve"> </v>
          </cell>
          <cell r="K18">
            <v>2540</v>
          </cell>
          <cell r="L18">
            <v>0.18029999999999999</v>
          </cell>
          <cell r="M18">
            <v>114128967.52</v>
          </cell>
          <cell r="N18">
            <v>236956504.16999999</v>
          </cell>
          <cell r="O18">
            <v>20421370.239999998</v>
          </cell>
          <cell r="P18">
            <v>27014815.739999998</v>
          </cell>
          <cell r="Q18">
            <v>25028241.149999999</v>
          </cell>
          <cell r="R18" t="str">
            <v xml:space="preserve"> </v>
          </cell>
          <cell r="S18">
            <v>52043056.890000001</v>
          </cell>
          <cell r="T18">
            <v>351085471.69</v>
          </cell>
          <cell r="U18">
            <v>7.6899999999999996E-2</v>
          </cell>
          <cell r="V18">
            <v>7.1300000000000002E-2</v>
          </cell>
          <cell r="W18" t="str">
            <v xml:space="preserve"> </v>
          </cell>
          <cell r="X18">
            <v>0.1482</v>
          </cell>
        </row>
        <row r="19">
          <cell r="A19">
            <v>210017</v>
          </cell>
          <cell r="B19" t="str">
            <v>Garrett</v>
          </cell>
          <cell r="C19" t="str">
            <v>TPR</v>
          </cell>
          <cell r="D19">
            <v>2174</v>
          </cell>
          <cell r="E19">
            <v>133</v>
          </cell>
          <cell r="F19">
            <v>264</v>
          </cell>
          <cell r="G19">
            <v>5</v>
          </cell>
          <cell r="H19">
            <v>6.1199999999999997E-2</v>
          </cell>
          <cell r="I19">
            <v>0.12139999999999999</v>
          </cell>
          <cell r="J19">
            <v>2.3E-3</v>
          </cell>
          <cell r="K19">
            <v>402</v>
          </cell>
          <cell r="L19">
            <v>0.18490000000000001</v>
          </cell>
          <cell r="M19">
            <v>60270631.810000002</v>
          </cell>
          <cell r="N19">
            <v>30016549.870000001</v>
          </cell>
          <cell r="O19">
            <v>4564338.72</v>
          </cell>
          <cell r="P19">
            <v>2345755.5699999998</v>
          </cell>
          <cell r="Q19">
            <v>3863985.6</v>
          </cell>
          <cell r="R19">
            <v>39995.480000000003</v>
          </cell>
          <cell r="S19">
            <v>6249736.6500000004</v>
          </cell>
          <cell r="T19">
            <v>90287181.680000007</v>
          </cell>
          <cell r="U19">
            <v>2.5999999999999999E-2</v>
          </cell>
          <cell r="V19">
            <v>4.2799999999999998E-2</v>
          </cell>
          <cell r="W19">
            <v>4.0000000000000002E-4</v>
          </cell>
          <cell r="X19">
            <v>6.9199999999999998E-2</v>
          </cell>
        </row>
        <row r="20">
          <cell r="A20">
            <v>210018</v>
          </cell>
          <cell r="B20" t="str">
            <v>MedStar- Montgomery</v>
          </cell>
          <cell r="C20" t="str">
            <v>GBR</v>
          </cell>
          <cell r="D20">
            <v>7988</v>
          </cell>
          <cell r="E20">
            <v>900</v>
          </cell>
          <cell r="F20">
            <v>742</v>
          </cell>
          <cell r="G20">
            <v>12</v>
          </cell>
          <cell r="H20">
            <v>0.11269999999999999</v>
          </cell>
          <cell r="I20">
            <v>9.2899999999999996E-2</v>
          </cell>
          <cell r="J20">
            <v>1.5E-3</v>
          </cell>
          <cell r="K20">
            <v>1654</v>
          </cell>
          <cell r="L20">
            <v>0.20710000000000001</v>
          </cell>
          <cell r="M20">
            <v>117835747.41</v>
          </cell>
          <cell r="N20">
            <v>99353850.590000004</v>
          </cell>
          <cell r="O20">
            <v>18559154.57</v>
          </cell>
          <cell r="P20">
            <v>16414638.91</v>
          </cell>
          <cell r="Q20">
            <v>9114745.9800000004</v>
          </cell>
          <cell r="R20">
            <v>63323.05</v>
          </cell>
          <cell r="S20">
            <v>25592707.940000001</v>
          </cell>
          <cell r="T20">
            <v>217189598</v>
          </cell>
          <cell r="U20">
            <v>7.5600000000000001E-2</v>
          </cell>
          <cell r="V20">
            <v>4.2000000000000003E-2</v>
          </cell>
          <cell r="W20">
            <v>2.9999999999999997E-4</v>
          </cell>
          <cell r="X20">
            <v>0.1178</v>
          </cell>
        </row>
        <row r="21">
          <cell r="A21">
            <v>210019</v>
          </cell>
          <cell r="B21" t="str">
            <v>Tidal- Peninsula</v>
          </cell>
          <cell r="C21" t="str">
            <v>GBR</v>
          </cell>
          <cell r="D21">
            <v>20724</v>
          </cell>
          <cell r="E21">
            <v>1740</v>
          </cell>
          <cell r="F21">
            <v>1291</v>
          </cell>
          <cell r="G21">
            <v>21</v>
          </cell>
          <cell r="H21">
            <v>8.4000000000000005E-2</v>
          </cell>
          <cell r="I21">
            <v>6.2300000000000001E-2</v>
          </cell>
          <cell r="J21">
            <v>1E-3</v>
          </cell>
          <cell r="K21">
            <v>3052</v>
          </cell>
          <cell r="L21">
            <v>0.14729999999999999</v>
          </cell>
          <cell r="M21">
            <v>244170249.09</v>
          </cell>
          <cell r="N21">
            <v>330218681.31</v>
          </cell>
          <cell r="O21">
            <v>22949975.449999999</v>
          </cell>
          <cell r="P21">
            <v>32962569.079999998</v>
          </cell>
          <cell r="Q21">
            <v>18367060.829999998</v>
          </cell>
          <cell r="R21">
            <v>109768.31</v>
          </cell>
          <cell r="S21">
            <v>51439398.219999999</v>
          </cell>
          <cell r="T21">
            <v>574388930.39999998</v>
          </cell>
          <cell r="U21">
            <v>5.74E-2</v>
          </cell>
          <cell r="V21">
            <v>3.2000000000000001E-2</v>
          </cell>
          <cell r="W21">
            <v>2.0000000000000001E-4</v>
          </cell>
          <cell r="X21">
            <v>8.9599999999999999E-2</v>
          </cell>
        </row>
        <row r="22">
          <cell r="A22">
            <v>210022</v>
          </cell>
          <cell r="B22" t="str">
            <v>JHH- Suburban</v>
          </cell>
          <cell r="C22" t="str">
            <v>GBR</v>
          </cell>
          <cell r="D22">
            <v>14547</v>
          </cell>
          <cell r="E22">
            <v>1600</v>
          </cell>
          <cell r="F22">
            <v>1255</v>
          </cell>
          <cell r="G22">
            <v>1</v>
          </cell>
          <cell r="H22">
            <v>0.11</v>
          </cell>
          <cell r="I22">
            <v>8.6300000000000002E-2</v>
          </cell>
          <cell r="J22">
            <v>1E-4</v>
          </cell>
          <cell r="K22">
            <v>2856</v>
          </cell>
          <cell r="L22">
            <v>0.1963</v>
          </cell>
          <cell r="M22">
            <v>162015881.88999999</v>
          </cell>
          <cell r="N22">
            <v>254068247.38</v>
          </cell>
          <cell r="O22">
            <v>23124626.210000001</v>
          </cell>
          <cell r="P22">
            <v>32237418.84</v>
          </cell>
          <cell r="Q22">
            <v>17306740.829999998</v>
          </cell>
          <cell r="R22">
            <v>7172.01</v>
          </cell>
          <cell r="S22">
            <v>49551331.68</v>
          </cell>
          <cell r="T22">
            <v>416084129.26999998</v>
          </cell>
          <cell r="U22">
            <v>7.7499999999999999E-2</v>
          </cell>
          <cell r="V22">
            <v>4.1599999999999998E-2</v>
          </cell>
          <cell r="W22">
            <v>0</v>
          </cell>
          <cell r="X22">
            <v>0.1191</v>
          </cell>
        </row>
        <row r="23">
          <cell r="A23">
            <v>210023</v>
          </cell>
          <cell r="B23" t="str">
            <v>Luminis- Anne Arundel</v>
          </cell>
          <cell r="C23" t="str">
            <v>GBR</v>
          </cell>
          <cell r="D23">
            <v>31255</v>
          </cell>
          <cell r="E23">
            <v>2460</v>
          </cell>
          <cell r="F23">
            <v>3026</v>
          </cell>
          <cell r="G23">
            <v>36</v>
          </cell>
          <cell r="H23">
            <v>7.8700000000000006E-2</v>
          </cell>
          <cell r="I23">
            <v>9.6799999999999997E-2</v>
          </cell>
          <cell r="J23">
            <v>1.1999999999999999E-3</v>
          </cell>
          <cell r="K23">
            <v>5522</v>
          </cell>
          <cell r="L23">
            <v>0.1767</v>
          </cell>
          <cell r="M23">
            <v>350411669.77999997</v>
          </cell>
          <cell r="N23">
            <v>381415195.70999998</v>
          </cell>
          <cell r="O23">
            <v>27928370.550000001</v>
          </cell>
          <cell r="P23">
            <v>46346050.990000002</v>
          </cell>
          <cell r="Q23">
            <v>40905396.420000002</v>
          </cell>
          <cell r="R23">
            <v>198752.64000000001</v>
          </cell>
          <cell r="S23">
            <v>87450200.049999997</v>
          </cell>
          <cell r="T23">
            <v>731826865.49000001</v>
          </cell>
          <cell r="U23">
            <v>6.3299999999999995E-2</v>
          </cell>
          <cell r="V23">
            <v>5.5899999999999998E-2</v>
          </cell>
          <cell r="W23">
            <v>2.9999999999999997E-4</v>
          </cell>
          <cell r="X23">
            <v>0.1195</v>
          </cell>
        </row>
        <row r="24">
          <cell r="A24">
            <v>210024</v>
          </cell>
          <cell r="B24" t="str">
            <v>MedStar- Union Mem</v>
          </cell>
          <cell r="C24" t="str">
            <v>GBR</v>
          </cell>
          <cell r="D24">
            <v>10278</v>
          </cell>
          <cell r="E24">
            <v>1204</v>
          </cell>
          <cell r="F24">
            <v>1413</v>
          </cell>
          <cell r="G24" t="str">
            <v xml:space="preserve"> </v>
          </cell>
          <cell r="H24">
            <v>0.1171</v>
          </cell>
          <cell r="I24">
            <v>0.13750000000000001</v>
          </cell>
          <cell r="J24" t="str">
            <v xml:space="preserve"> </v>
          </cell>
          <cell r="K24">
            <v>2617</v>
          </cell>
          <cell r="L24">
            <v>0.25459999999999999</v>
          </cell>
          <cell r="M24">
            <v>212164385.46000001</v>
          </cell>
          <cell r="N24">
            <v>285859591.37</v>
          </cell>
          <cell r="O24">
            <v>14607904.220000001</v>
          </cell>
          <cell r="P24">
            <v>33218957.609999999</v>
          </cell>
          <cell r="Q24">
            <v>28266334.300000001</v>
          </cell>
          <cell r="R24" t="str">
            <v xml:space="preserve"> </v>
          </cell>
          <cell r="S24">
            <v>61485291.909999996</v>
          </cell>
          <cell r="T24">
            <v>498023976.82999998</v>
          </cell>
          <cell r="U24">
            <v>6.6699999999999995E-2</v>
          </cell>
          <cell r="V24">
            <v>5.6800000000000003E-2</v>
          </cell>
          <cell r="W24" t="str">
            <v xml:space="preserve"> </v>
          </cell>
          <cell r="X24">
            <v>0.1235</v>
          </cell>
        </row>
        <row r="25">
          <cell r="A25">
            <v>210027</v>
          </cell>
          <cell r="B25" t="str">
            <v>Western Maryland</v>
          </cell>
          <cell r="C25" t="str">
            <v>TPR</v>
          </cell>
          <cell r="D25">
            <v>11915</v>
          </cell>
          <cell r="E25">
            <v>1131</v>
          </cell>
          <cell r="F25">
            <v>1234</v>
          </cell>
          <cell r="G25" t="str">
            <v xml:space="preserve"> </v>
          </cell>
          <cell r="H25">
            <v>9.4899999999999998E-2</v>
          </cell>
          <cell r="I25">
            <v>0.1036</v>
          </cell>
          <cell r="J25" t="str">
            <v xml:space="preserve"> </v>
          </cell>
          <cell r="K25">
            <v>2365</v>
          </cell>
          <cell r="L25">
            <v>0.19850000000000001</v>
          </cell>
          <cell r="M25">
            <v>191738677.52000001</v>
          </cell>
          <cell r="N25">
            <v>195571338.37</v>
          </cell>
          <cell r="O25">
            <v>13884764</v>
          </cell>
          <cell r="P25">
            <v>21252548.91</v>
          </cell>
          <cell r="Q25">
            <v>18760057.050000001</v>
          </cell>
          <cell r="R25" t="str">
            <v xml:space="preserve"> </v>
          </cell>
          <cell r="S25">
            <v>40012605.960000001</v>
          </cell>
          <cell r="T25">
            <v>387310015.88999999</v>
          </cell>
          <cell r="U25">
            <v>5.4899999999999997E-2</v>
          </cell>
          <cell r="V25">
            <v>4.8399999999999999E-2</v>
          </cell>
          <cell r="W25" t="str">
            <v xml:space="preserve"> </v>
          </cell>
          <cell r="X25">
            <v>0.1033</v>
          </cell>
        </row>
        <row r="26">
          <cell r="A26">
            <v>210028</v>
          </cell>
          <cell r="B26" t="str">
            <v>MedStar- St. Mary's</v>
          </cell>
          <cell r="C26" t="str">
            <v>GBR</v>
          </cell>
          <cell r="D26">
            <v>8877</v>
          </cell>
          <cell r="E26">
            <v>706</v>
          </cell>
          <cell r="F26">
            <v>1101</v>
          </cell>
          <cell r="G26">
            <v>4</v>
          </cell>
          <cell r="H26">
            <v>7.9500000000000001E-2</v>
          </cell>
          <cell r="I26">
            <v>0.124</v>
          </cell>
          <cell r="J26">
            <v>5.0000000000000001E-4</v>
          </cell>
          <cell r="K26">
            <v>1811</v>
          </cell>
          <cell r="L26">
            <v>0.20399999999999999</v>
          </cell>
          <cell r="M26">
            <v>129745399.98999999</v>
          </cell>
          <cell r="N26">
            <v>99400023.700000003</v>
          </cell>
          <cell r="O26">
            <v>14332998.15</v>
          </cell>
          <cell r="P26">
            <v>11451744.32</v>
          </cell>
          <cell r="Q26">
            <v>14490846.199999999</v>
          </cell>
          <cell r="R26">
            <v>19315.080000000002</v>
          </cell>
          <cell r="S26">
            <v>25961905.600000001</v>
          </cell>
          <cell r="T26">
            <v>229145423.69</v>
          </cell>
          <cell r="U26">
            <v>0.05</v>
          </cell>
          <cell r="V26">
            <v>6.3200000000000006E-2</v>
          </cell>
          <cell r="W26">
            <v>1E-4</v>
          </cell>
          <cell r="X26">
            <v>0.1133</v>
          </cell>
        </row>
        <row r="27">
          <cell r="A27">
            <v>210029</v>
          </cell>
          <cell r="B27" t="str">
            <v>JHH- Bayview</v>
          </cell>
          <cell r="C27" t="str">
            <v>GBR</v>
          </cell>
          <cell r="D27">
            <v>18550</v>
          </cell>
          <cell r="E27">
            <v>1774</v>
          </cell>
          <cell r="F27">
            <v>1641</v>
          </cell>
          <cell r="G27">
            <v>10</v>
          </cell>
          <cell r="H27">
            <v>9.5600000000000004E-2</v>
          </cell>
          <cell r="I27">
            <v>8.8499999999999995E-2</v>
          </cell>
          <cell r="J27">
            <v>5.0000000000000001E-4</v>
          </cell>
          <cell r="K27">
            <v>3425</v>
          </cell>
          <cell r="L27">
            <v>0.18459999999999999</v>
          </cell>
          <cell r="M27">
            <v>323752509.5</v>
          </cell>
          <cell r="N27">
            <v>481674839.98000002</v>
          </cell>
          <cell r="O27">
            <v>9572244.4700000007</v>
          </cell>
          <cell r="P27">
            <v>49095214.82</v>
          </cell>
          <cell r="Q27">
            <v>38189100.399999999</v>
          </cell>
          <cell r="R27">
            <v>50057.58</v>
          </cell>
          <cell r="S27">
            <v>87334372.799999997</v>
          </cell>
          <cell r="T27">
            <v>805427349.48000002</v>
          </cell>
          <cell r="U27">
            <v>6.0999999999999999E-2</v>
          </cell>
          <cell r="V27">
            <v>4.7399999999999998E-2</v>
          </cell>
          <cell r="W27">
            <v>1E-4</v>
          </cell>
          <cell r="X27">
            <v>0.1084</v>
          </cell>
        </row>
        <row r="28">
          <cell r="A28">
            <v>210030</v>
          </cell>
          <cell r="B28" t="str">
            <v>UMMS- Chestertown</v>
          </cell>
          <cell r="C28" t="str">
            <v>TPR</v>
          </cell>
          <cell r="D28">
            <v>601</v>
          </cell>
          <cell r="E28">
            <v>43</v>
          </cell>
          <cell r="F28">
            <v>108</v>
          </cell>
          <cell r="G28" t="str">
            <v xml:space="preserve"> </v>
          </cell>
          <cell r="H28">
            <v>7.1499999999999994E-2</v>
          </cell>
          <cell r="I28">
            <v>0.1797</v>
          </cell>
          <cell r="J28" t="str">
            <v xml:space="preserve"> </v>
          </cell>
          <cell r="K28">
            <v>151</v>
          </cell>
          <cell r="L28">
            <v>0.25119999999999998</v>
          </cell>
          <cell r="M28">
            <v>44168717.829999998</v>
          </cell>
          <cell r="N28">
            <v>8674385.6400000006</v>
          </cell>
          <cell r="O28">
            <v>4624155.71</v>
          </cell>
          <cell r="P28">
            <v>1120645.9099999999</v>
          </cell>
          <cell r="Q28">
            <v>2589332.81</v>
          </cell>
          <cell r="R28" t="str">
            <v xml:space="preserve"> </v>
          </cell>
          <cell r="S28">
            <v>3709978.72</v>
          </cell>
          <cell r="T28">
            <v>52843103.469999999</v>
          </cell>
          <cell r="U28">
            <v>2.12E-2</v>
          </cell>
          <cell r="V28">
            <v>4.9000000000000002E-2</v>
          </cell>
          <cell r="W28" t="str">
            <v xml:space="preserve"> </v>
          </cell>
          <cell r="X28">
            <v>7.0199999999999999E-2</v>
          </cell>
        </row>
        <row r="29">
          <cell r="A29">
            <v>210032</v>
          </cell>
          <cell r="B29" t="str">
            <v>ChristianaCare, Union</v>
          </cell>
          <cell r="C29" t="str">
            <v>TPR</v>
          </cell>
          <cell r="D29">
            <v>6472</v>
          </cell>
          <cell r="E29">
            <v>587</v>
          </cell>
          <cell r="F29">
            <v>1025</v>
          </cell>
          <cell r="G29" t="str">
            <v xml:space="preserve"> </v>
          </cell>
          <cell r="H29">
            <v>9.0700000000000003E-2</v>
          </cell>
          <cell r="I29">
            <v>0.15840000000000001</v>
          </cell>
          <cell r="J29" t="str">
            <v xml:space="preserve"> </v>
          </cell>
          <cell r="K29">
            <v>1612</v>
          </cell>
          <cell r="L29">
            <v>0.24909999999999999</v>
          </cell>
          <cell r="M29">
            <v>94118666.180000007</v>
          </cell>
          <cell r="N29">
            <v>102836490.31999999</v>
          </cell>
          <cell r="O29">
            <v>1119504.1599999999</v>
          </cell>
          <cell r="P29">
            <v>12001843.25</v>
          </cell>
          <cell r="Q29">
            <v>14194029.32</v>
          </cell>
          <cell r="R29" t="str">
            <v xml:space="preserve"> </v>
          </cell>
          <cell r="S29">
            <v>26195872.57</v>
          </cell>
          <cell r="T29">
            <v>196955156.5</v>
          </cell>
          <cell r="U29">
            <v>6.0900000000000003E-2</v>
          </cell>
          <cell r="V29">
            <v>7.2099999999999997E-2</v>
          </cell>
          <cell r="W29" t="str">
            <v xml:space="preserve"> </v>
          </cell>
          <cell r="X29">
            <v>0.13300000000000001</v>
          </cell>
        </row>
        <row r="30">
          <cell r="A30">
            <v>210033</v>
          </cell>
          <cell r="B30" t="str">
            <v>Lifebridge- Carroll</v>
          </cell>
          <cell r="C30" t="str">
            <v>TPR</v>
          </cell>
          <cell r="D30">
            <v>12313</v>
          </cell>
          <cell r="E30">
            <v>1166</v>
          </cell>
          <cell r="F30">
            <v>1859</v>
          </cell>
          <cell r="G30">
            <v>9</v>
          </cell>
          <cell r="H30">
            <v>9.4700000000000006E-2</v>
          </cell>
          <cell r="I30">
            <v>0.151</v>
          </cell>
          <cell r="J30">
            <v>6.9999999999999999E-4</v>
          </cell>
          <cell r="K30">
            <v>3034</v>
          </cell>
          <cell r="L30">
            <v>0.24640000000000001</v>
          </cell>
          <cell r="M30">
            <v>113510132.58</v>
          </cell>
          <cell r="N30">
            <v>165547942.44</v>
          </cell>
          <cell r="O30">
            <v>15286807.300000001</v>
          </cell>
          <cell r="P30">
            <v>20524978.68</v>
          </cell>
          <cell r="Q30">
            <v>24048511.960000001</v>
          </cell>
          <cell r="R30">
            <v>48686.78</v>
          </cell>
          <cell r="S30">
            <v>44622177.420000002</v>
          </cell>
          <cell r="T30">
            <v>279058075.01999998</v>
          </cell>
          <cell r="U30">
            <v>7.3599999999999999E-2</v>
          </cell>
          <cell r="V30">
            <v>8.6199999999999999E-2</v>
          </cell>
          <cell r="W30">
            <v>2.0000000000000001E-4</v>
          </cell>
          <cell r="X30">
            <v>0.15989999999999999</v>
          </cell>
        </row>
        <row r="31">
          <cell r="A31">
            <v>210034</v>
          </cell>
          <cell r="B31" t="str">
            <v>MedStar- Harbor</v>
          </cell>
          <cell r="C31" t="str">
            <v>GBR</v>
          </cell>
          <cell r="D31">
            <v>8787</v>
          </cell>
          <cell r="E31">
            <v>939</v>
          </cell>
          <cell r="F31">
            <v>947</v>
          </cell>
          <cell r="G31" t="str">
            <v xml:space="preserve"> </v>
          </cell>
          <cell r="H31">
            <v>0.1069</v>
          </cell>
          <cell r="I31">
            <v>0.10780000000000001</v>
          </cell>
          <cell r="J31" t="str">
            <v xml:space="preserve"> </v>
          </cell>
          <cell r="K31">
            <v>1886</v>
          </cell>
          <cell r="L31">
            <v>0.21460000000000001</v>
          </cell>
          <cell r="M31">
            <v>88189400.799999997</v>
          </cell>
          <cell r="N31">
            <v>130793718.5</v>
          </cell>
          <cell r="O31">
            <v>12118708.85</v>
          </cell>
          <cell r="P31">
            <v>18463374.030000001</v>
          </cell>
          <cell r="Q31">
            <v>14015208.359999999</v>
          </cell>
          <cell r="R31" t="str">
            <v xml:space="preserve"> </v>
          </cell>
          <cell r="S31">
            <v>32478582.390000001</v>
          </cell>
          <cell r="T31">
            <v>218983119.30000001</v>
          </cell>
          <cell r="U31">
            <v>8.43E-2</v>
          </cell>
          <cell r="V31">
            <v>6.4000000000000001E-2</v>
          </cell>
          <cell r="W31" t="str">
            <v xml:space="preserve"> </v>
          </cell>
          <cell r="X31">
            <v>0.14829999999999999</v>
          </cell>
        </row>
        <row r="32">
          <cell r="A32">
            <v>210035</v>
          </cell>
          <cell r="B32" t="str">
            <v>UMMS- Charles</v>
          </cell>
          <cell r="C32" t="str">
            <v>GBR</v>
          </cell>
          <cell r="D32">
            <v>6431</v>
          </cell>
          <cell r="E32">
            <v>608</v>
          </cell>
          <cell r="F32">
            <v>732</v>
          </cell>
          <cell r="G32">
            <v>2</v>
          </cell>
          <cell r="H32">
            <v>9.4500000000000001E-2</v>
          </cell>
          <cell r="I32">
            <v>0.1138</v>
          </cell>
          <cell r="J32">
            <v>2.9999999999999997E-4</v>
          </cell>
          <cell r="K32">
            <v>1342</v>
          </cell>
          <cell r="L32">
            <v>0.2087</v>
          </cell>
          <cell r="M32">
            <v>85259314.010000005</v>
          </cell>
          <cell r="N32">
            <v>99849104.939999998</v>
          </cell>
          <cell r="O32">
            <v>6218704.1500000004</v>
          </cell>
          <cell r="P32">
            <v>14113876.810000001</v>
          </cell>
          <cell r="Q32">
            <v>10972917.949999999</v>
          </cell>
          <cell r="R32">
            <v>12034.74</v>
          </cell>
          <cell r="S32">
            <v>25098829.5</v>
          </cell>
          <cell r="T32">
            <v>185108418.94999999</v>
          </cell>
          <cell r="U32">
            <v>7.6200000000000004E-2</v>
          </cell>
          <cell r="V32">
            <v>5.9299999999999999E-2</v>
          </cell>
          <cell r="W32">
            <v>1E-4</v>
          </cell>
          <cell r="X32">
            <v>0.1356</v>
          </cell>
        </row>
        <row r="33">
          <cell r="A33">
            <v>210037</v>
          </cell>
          <cell r="B33" t="str">
            <v>UMMS- Easton</v>
          </cell>
          <cell r="C33" t="str">
            <v>TPR</v>
          </cell>
          <cell r="D33">
            <v>9568</v>
          </cell>
          <cell r="E33">
            <v>855</v>
          </cell>
          <cell r="F33">
            <v>874</v>
          </cell>
          <cell r="G33">
            <v>6</v>
          </cell>
          <cell r="H33">
            <v>8.9399999999999993E-2</v>
          </cell>
          <cell r="I33">
            <v>9.1300000000000006E-2</v>
          </cell>
          <cell r="J33">
            <v>5.9999999999999995E-4</v>
          </cell>
          <cell r="K33">
            <v>1735</v>
          </cell>
          <cell r="L33">
            <v>0.18129999999999999</v>
          </cell>
          <cell r="M33">
            <v>167967917.90000001</v>
          </cell>
          <cell r="N33">
            <v>125677624.68000001</v>
          </cell>
          <cell r="O33">
            <v>26128521.199999999</v>
          </cell>
          <cell r="P33">
            <v>15470556.529999999</v>
          </cell>
          <cell r="Q33">
            <v>13445622.119999999</v>
          </cell>
          <cell r="R33">
            <v>42904.95</v>
          </cell>
          <cell r="S33">
            <v>28959083.600000001</v>
          </cell>
          <cell r="T33">
            <v>293645542.57999998</v>
          </cell>
          <cell r="U33">
            <v>5.2699999999999997E-2</v>
          </cell>
          <cell r="V33">
            <v>4.58E-2</v>
          </cell>
          <cell r="W33">
            <v>1E-4</v>
          </cell>
          <cell r="X33">
            <v>9.8599999999999993E-2</v>
          </cell>
        </row>
        <row r="34">
          <cell r="A34">
            <v>210038</v>
          </cell>
          <cell r="B34" t="str">
            <v>UMMS- Midtown</v>
          </cell>
          <cell r="C34" t="str">
            <v>GBR</v>
          </cell>
          <cell r="D34">
            <v>4541</v>
          </cell>
          <cell r="E34">
            <v>536</v>
          </cell>
          <cell r="F34">
            <v>609</v>
          </cell>
          <cell r="G34" t="str">
            <v xml:space="preserve"> </v>
          </cell>
          <cell r="H34">
            <v>0.11799999999999999</v>
          </cell>
          <cell r="I34">
            <v>0.1341</v>
          </cell>
          <cell r="J34" t="str">
            <v xml:space="preserve"> </v>
          </cell>
          <cell r="K34">
            <v>1145</v>
          </cell>
          <cell r="L34">
            <v>0.25209999999999999</v>
          </cell>
          <cell r="M34">
            <v>136371061.66999999</v>
          </cell>
          <cell r="N34">
            <v>140471265.56</v>
          </cell>
          <cell r="O34">
            <v>6190176.9500000002</v>
          </cell>
          <cell r="P34">
            <v>15216588.07</v>
          </cell>
          <cell r="Q34">
            <v>18202065.199999999</v>
          </cell>
          <cell r="R34" t="str">
            <v xml:space="preserve"> </v>
          </cell>
          <cell r="S34">
            <v>33418653.27</v>
          </cell>
          <cell r="T34">
            <v>276842327.23000002</v>
          </cell>
          <cell r="U34">
            <v>5.5E-2</v>
          </cell>
          <cell r="V34">
            <v>6.5699999999999995E-2</v>
          </cell>
          <cell r="W34" t="str">
            <v xml:space="preserve"> </v>
          </cell>
          <cell r="X34">
            <v>0.1207</v>
          </cell>
        </row>
        <row r="35">
          <cell r="A35">
            <v>210039</v>
          </cell>
          <cell r="B35" t="str">
            <v>Calvert</v>
          </cell>
          <cell r="C35" t="str">
            <v>TPR</v>
          </cell>
          <cell r="D35">
            <v>6835</v>
          </cell>
          <cell r="E35">
            <v>533</v>
          </cell>
          <cell r="F35">
            <v>837</v>
          </cell>
          <cell r="G35">
            <v>7</v>
          </cell>
          <cell r="H35">
            <v>7.8E-2</v>
          </cell>
          <cell r="I35">
            <v>0.1225</v>
          </cell>
          <cell r="J35">
            <v>1E-3</v>
          </cell>
          <cell r="K35">
            <v>1377</v>
          </cell>
          <cell r="L35">
            <v>0.20150000000000001</v>
          </cell>
          <cell r="M35">
            <v>97929628.140000001</v>
          </cell>
          <cell r="N35">
            <v>80187893.659999996</v>
          </cell>
          <cell r="O35">
            <v>9282754.8800000008</v>
          </cell>
          <cell r="P35">
            <v>8879788.0899999999</v>
          </cell>
          <cell r="Q35">
            <v>10889908.41</v>
          </cell>
          <cell r="R35">
            <v>40902.21</v>
          </cell>
          <cell r="S35">
            <v>19810598.710000001</v>
          </cell>
          <cell r="T35">
            <v>178117521.80000001</v>
          </cell>
          <cell r="U35">
            <v>4.99E-2</v>
          </cell>
          <cell r="V35">
            <v>6.1100000000000002E-2</v>
          </cell>
          <cell r="W35">
            <v>2.0000000000000001E-4</v>
          </cell>
          <cell r="X35">
            <v>0.11119999999999999</v>
          </cell>
        </row>
        <row r="36">
          <cell r="A36">
            <v>210040</v>
          </cell>
          <cell r="B36" t="str">
            <v>Lifebridge- Northwest</v>
          </cell>
          <cell r="C36" t="str">
            <v>GBR</v>
          </cell>
          <cell r="D36">
            <v>10287</v>
          </cell>
          <cell r="E36">
            <v>1400</v>
          </cell>
          <cell r="F36">
            <v>1644</v>
          </cell>
          <cell r="G36" t="str">
            <v xml:space="preserve"> </v>
          </cell>
          <cell r="H36">
            <v>0.1361</v>
          </cell>
          <cell r="I36">
            <v>0.1598</v>
          </cell>
          <cell r="J36" t="str">
            <v xml:space="preserve"> </v>
          </cell>
          <cell r="K36">
            <v>3044</v>
          </cell>
          <cell r="L36">
            <v>0.2959</v>
          </cell>
          <cell r="M36">
            <v>142262680.59</v>
          </cell>
          <cell r="N36">
            <v>165216770.90000001</v>
          </cell>
          <cell r="O36">
            <v>14891451.51</v>
          </cell>
          <cell r="P36">
            <v>27114039.710000001</v>
          </cell>
          <cell r="Q36">
            <v>23258964.030000001</v>
          </cell>
          <cell r="R36" t="str">
            <v xml:space="preserve"> </v>
          </cell>
          <cell r="S36">
            <v>50373003.740000002</v>
          </cell>
          <cell r="T36">
            <v>307479451.49000001</v>
          </cell>
          <cell r="U36">
            <v>8.8200000000000001E-2</v>
          </cell>
          <cell r="V36">
            <v>7.5600000000000001E-2</v>
          </cell>
          <cell r="W36" t="str">
            <v xml:space="preserve"> </v>
          </cell>
          <cell r="X36">
            <v>0.1638</v>
          </cell>
        </row>
        <row r="37">
          <cell r="A37">
            <v>210043</v>
          </cell>
          <cell r="B37" t="str">
            <v>UMMS- BWMC</v>
          </cell>
          <cell r="C37" t="str">
            <v>GBR</v>
          </cell>
          <cell r="D37">
            <v>19969</v>
          </cell>
          <cell r="E37">
            <v>2091</v>
          </cell>
          <cell r="F37">
            <v>1915</v>
          </cell>
          <cell r="G37">
            <v>42</v>
          </cell>
          <cell r="H37">
            <v>0.1047</v>
          </cell>
          <cell r="I37">
            <v>9.5899999999999999E-2</v>
          </cell>
          <cell r="J37">
            <v>2.0999999999999999E-3</v>
          </cell>
          <cell r="K37">
            <v>4048</v>
          </cell>
          <cell r="L37">
            <v>0.20269999999999999</v>
          </cell>
          <cell r="M37">
            <v>199565410.24000001</v>
          </cell>
          <cell r="N37">
            <v>317595338.08999997</v>
          </cell>
          <cell r="O37">
            <v>19675984.559999999</v>
          </cell>
          <cell r="P37">
            <v>44628913.310000002</v>
          </cell>
          <cell r="Q37">
            <v>28477659.870000001</v>
          </cell>
          <cell r="R37">
            <v>324670.46000000002</v>
          </cell>
          <cell r="S37">
            <v>73431243.640000001</v>
          </cell>
          <cell r="T37">
            <v>517160748.32999998</v>
          </cell>
          <cell r="U37">
            <v>8.6300000000000002E-2</v>
          </cell>
          <cell r="V37">
            <v>5.5100000000000003E-2</v>
          </cell>
          <cell r="W37">
            <v>5.9999999999999995E-4</v>
          </cell>
          <cell r="X37">
            <v>0.14199999999999999</v>
          </cell>
        </row>
        <row r="38">
          <cell r="A38">
            <v>210044</v>
          </cell>
          <cell r="B38" t="str">
            <v>GBMC</v>
          </cell>
          <cell r="C38" t="str">
            <v>GBR</v>
          </cell>
          <cell r="D38">
            <v>19249</v>
          </cell>
          <cell r="E38">
            <v>1272</v>
          </cell>
          <cell r="F38">
            <v>1511</v>
          </cell>
          <cell r="G38">
            <v>38</v>
          </cell>
          <cell r="H38">
            <v>6.6100000000000006E-2</v>
          </cell>
          <cell r="I38">
            <v>7.85E-2</v>
          </cell>
          <cell r="J38">
            <v>2E-3</v>
          </cell>
          <cell r="K38">
            <v>2821</v>
          </cell>
          <cell r="L38">
            <v>0.14660000000000001</v>
          </cell>
          <cell r="M38">
            <v>245098880.97</v>
          </cell>
          <cell r="N38">
            <v>261742880.41</v>
          </cell>
          <cell r="O38">
            <v>23315817.620000001</v>
          </cell>
          <cell r="P38">
            <v>25200295.600000001</v>
          </cell>
          <cell r="Q38">
            <v>25391120.710000001</v>
          </cell>
          <cell r="R38">
            <v>332602.92</v>
          </cell>
          <cell r="S38">
            <v>50924019.229999997</v>
          </cell>
          <cell r="T38">
            <v>506841761.38</v>
          </cell>
          <cell r="U38">
            <v>4.9700000000000001E-2</v>
          </cell>
          <cell r="V38">
            <v>5.0099999999999999E-2</v>
          </cell>
          <cell r="W38">
            <v>6.9999999999999999E-4</v>
          </cell>
          <cell r="X38">
            <v>0.10050000000000001</v>
          </cell>
        </row>
        <row r="39">
          <cell r="A39">
            <v>210048</v>
          </cell>
          <cell r="B39" t="str">
            <v>JHH- Howard County</v>
          </cell>
          <cell r="C39" t="str">
            <v>GBR</v>
          </cell>
          <cell r="D39">
            <v>19517</v>
          </cell>
          <cell r="E39">
            <v>1831</v>
          </cell>
          <cell r="F39">
            <v>1773</v>
          </cell>
          <cell r="G39">
            <v>14</v>
          </cell>
          <cell r="H39">
            <v>9.3799999999999994E-2</v>
          </cell>
          <cell r="I39">
            <v>9.0800000000000006E-2</v>
          </cell>
          <cell r="J39">
            <v>6.9999999999999999E-4</v>
          </cell>
          <cell r="K39">
            <v>3618</v>
          </cell>
          <cell r="L39">
            <v>0.18540000000000001</v>
          </cell>
          <cell r="M39">
            <v>132754712.3</v>
          </cell>
          <cell r="N39">
            <v>237043950.09999999</v>
          </cell>
          <cell r="O39">
            <v>12230345.199999999</v>
          </cell>
          <cell r="P39">
            <v>29715043.989999998</v>
          </cell>
          <cell r="Q39">
            <v>18746381.5</v>
          </cell>
          <cell r="R39">
            <v>53188.07</v>
          </cell>
          <cell r="S39">
            <v>48514613.560000002</v>
          </cell>
          <cell r="T39">
            <v>369798662.39999998</v>
          </cell>
          <cell r="U39">
            <v>8.0399999999999999E-2</v>
          </cell>
          <cell r="V39">
            <v>5.0700000000000002E-2</v>
          </cell>
          <cell r="W39">
            <v>1E-4</v>
          </cell>
          <cell r="X39">
            <v>0.13120000000000001</v>
          </cell>
        </row>
        <row r="40">
          <cell r="A40">
            <v>210049</v>
          </cell>
          <cell r="B40" t="str">
            <v>UMMS-Upper Chesapeake</v>
          </cell>
          <cell r="C40" t="str">
            <v>GBR</v>
          </cell>
          <cell r="D40">
            <v>15967</v>
          </cell>
          <cell r="E40">
            <v>1643</v>
          </cell>
          <cell r="F40">
            <v>1707</v>
          </cell>
          <cell r="G40">
            <v>7</v>
          </cell>
          <cell r="H40">
            <v>0.10290000000000001</v>
          </cell>
          <cell r="I40">
            <v>0.1069</v>
          </cell>
          <cell r="J40">
            <v>4.0000000000000002E-4</v>
          </cell>
          <cell r="K40">
            <v>3357</v>
          </cell>
          <cell r="L40">
            <v>0.2102</v>
          </cell>
          <cell r="M40">
            <v>173289373.91999999</v>
          </cell>
          <cell r="N40">
            <v>206941610.41999999</v>
          </cell>
          <cell r="O40">
            <v>22810300.75</v>
          </cell>
          <cell r="P40">
            <v>26004718.449999999</v>
          </cell>
          <cell r="Q40">
            <v>22828790.59</v>
          </cell>
          <cell r="R40">
            <v>39665.160000000003</v>
          </cell>
          <cell r="S40">
            <v>48873174.200000003</v>
          </cell>
          <cell r="T40">
            <v>380230984.33999997</v>
          </cell>
          <cell r="U40">
            <v>6.8400000000000002E-2</v>
          </cell>
          <cell r="V40">
            <v>0.06</v>
          </cell>
          <cell r="W40">
            <v>1E-4</v>
          </cell>
          <cell r="X40">
            <v>0.1285</v>
          </cell>
        </row>
        <row r="41">
          <cell r="A41">
            <v>210051</v>
          </cell>
          <cell r="B41" t="str">
            <v>Luminis- Doctors</v>
          </cell>
          <cell r="C41" t="str">
            <v>GBR</v>
          </cell>
          <cell r="D41">
            <v>11596</v>
          </cell>
          <cell r="E41">
            <v>1213</v>
          </cell>
          <cell r="F41">
            <v>2215</v>
          </cell>
          <cell r="G41" t="str">
            <v xml:space="preserve"> </v>
          </cell>
          <cell r="H41">
            <v>0.1046</v>
          </cell>
          <cell r="I41">
            <v>0.191</v>
          </cell>
          <cell r="J41" t="str">
            <v xml:space="preserve"> </v>
          </cell>
          <cell r="K41">
            <v>3428</v>
          </cell>
          <cell r="L41">
            <v>0.29559999999999997</v>
          </cell>
          <cell r="M41">
            <v>113592714.08</v>
          </cell>
          <cell r="N41">
            <v>194551358.72</v>
          </cell>
          <cell r="O41">
            <v>17413008.120000001</v>
          </cell>
          <cell r="P41">
            <v>27141217.379999999</v>
          </cell>
          <cell r="Q41">
            <v>33552825.579999998</v>
          </cell>
          <cell r="R41" t="str">
            <v xml:space="preserve"> </v>
          </cell>
          <cell r="S41">
            <v>60694042.960000001</v>
          </cell>
          <cell r="T41">
            <v>308144072.80000001</v>
          </cell>
          <cell r="U41">
            <v>8.8099999999999998E-2</v>
          </cell>
          <cell r="V41">
            <v>0.1089</v>
          </cell>
          <cell r="W41" t="str">
            <v xml:space="preserve"> </v>
          </cell>
          <cell r="X41">
            <v>0.19700000000000001</v>
          </cell>
        </row>
        <row r="42">
          <cell r="A42">
            <v>210056</v>
          </cell>
          <cell r="B42" t="str">
            <v>MedStar- Good Sam</v>
          </cell>
          <cell r="C42" t="str">
            <v>GBR</v>
          </cell>
          <cell r="D42">
            <v>10089</v>
          </cell>
          <cell r="E42">
            <v>1209</v>
          </cell>
          <cell r="F42">
            <v>1789</v>
          </cell>
          <cell r="G42">
            <v>1</v>
          </cell>
          <cell r="H42">
            <v>0.1198</v>
          </cell>
          <cell r="I42">
            <v>0.17730000000000001</v>
          </cell>
          <cell r="J42">
            <v>1E-4</v>
          </cell>
          <cell r="K42">
            <v>2999</v>
          </cell>
          <cell r="L42">
            <v>0.29730000000000001</v>
          </cell>
          <cell r="M42">
            <v>124231038.69</v>
          </cell>
          <cell r="N42">
            <v>194328487.56999999</v>
          </cell>
          <cell r="O42">
            <v>20852913.399999999</v>
          </cell>
          <cell r="P42">
            <v>28780675.77</v>
          </cell>
          <cell r="Q42">
            <v>32652047.93</v>
          </cell>
          <cell r="R42">
            <v>11085.77</v>
          </cell>
          <cell r="S42">
            <v>61443809.469999999</v>
          </cell>
          <cell r="T42">
            <v>318559526.25999999</v>
          </cell>
          <cell r="U42">
            <v>9.0300000000000005E-2</v>
          </cell>
          <cell r="V42">
            <v>0.10249999999999999</v>
          </cell>
          <cell r="W42">
            <v>0</v>
          </cell>
          <cell r="X42">
            <v>0.19289999999999999</v>
          </cell>
        </row>
        <row r="43">
          <cell r="A43">
            <v>210057</v>
          </cell>
          <cell r="B43" t="str">
            <v>Adventist- Shady Grove</v>
          </cell>
          <cell r="C43" t="str">
            <v>GBR</v>
          </cell>
          <cell r="D43">
            <v>24358</v>
          </cell>
          <cell r="E43">
            <v>1719</v>
          </cell>
          <cell r="F43">
            <v>1196</v>
          </cell>
          <cell r="G43">
            <v>49</v>
          </cell>
          <cell r="H43">
            <v>7.0599999999999996E-2</v>
          </cell>
          <cell r="I43">
            <v>4.9099999999999998E-2</v>
          </cell>
          <cell r="J43">
            <v>2E-3</v>
          </cell>
          <cell r="K43">
            <v>2964</v>
          </cell>
          <cell r="L43">
            <v>0.1217</v>
          </cell>
          <cell r="M43">
            <v>181838892.41</v>
          </cell>
          <cell r="N43">
            <v>351221873.91000003</v>
          </cell>
          <cell r="O43">
            <v>28053371.850000001</v>
          </cell>
          <cell r="P43">
            <v>38154043.560000002</v>
          </cell>
          <cell r="Q43">
            <v>19302224.41</v>
          </cell>
          <cell r="R43">
            <v>397798.91</v>
          </cell>
          <cell r="S43">
            <v>57854066.880000003</v>
          </cell>
          <cell r="T43">
            <v>533060766.31999999</v>
          </cell>
          <cell r="U43">
            <v>7.1599999999999997E-2</v>
          </cell>
          <cell r="V43">
            <v>3.6200000000000003E-2</v>
          </cell>
          <cell r="W43">
            <v>6.9999999999999999E-4</v>
          </cell>
          <cell r="X43">
            <v>0.1085</v>
          </cell>
        </row>
        <row r="44">
          <cell r="A44">
            <v>210058</v>
          </cell>
          <cell r="B44" t="str">
            <v>UMMS- UMROI</v>
          </cell>
          <cell r="C44" t="str">
            <v>GBR</v>
          </cell>
          <cell r="D44">
            <v>1829</v>
          </cell>
          <cell r="E44">
            <v>13</v>
          </cell>
          <cell r="F44" t="str">
            <v xml:space="preserve"> </v>
          </cell>
          <cell r="G44" t="str">
            <v xml:space="preserve"> </v>
          </cell>
          <cell r="H44">
            <v>7.1000000000000004E-3</v>
          </cell>
          <cell r="I44" t="str">
            <v xml:space="preserve"> </v>
          </cell>
          <cell r="J44" t="str">
            <v xml:space="preserve"> </v>
          </cell>
          <cell r="K44">
            <v>13</v>
          </cell>
          <cell r="L44">
            <v>7.1000000000000004E-3</v>
          </cell>
          <cell r="M44">
            <v>60628791.100000001</v>
          </cell>
          <cell r="N44">
            <v>86576987.879999995</v>
          </cell>
          <cell r="O44">
            <v>0</v>
          </cell>
          <cell r="P44">
            <v>227802.33</v>
          </cell>
          <cell r="Q44" t="str">
            <v xml:space="preserve"> </v>
          </cell>
          <cell r="R44" t="str">
            <v xml:space="preserve"> </v>
          </cell>
          <cell r="S44">
            <v>227802.33</v>
          </cell>
          <cell r="T44">
            <v>147205778.97999999</v>
          </cell>
          <cell r="U44">
            <v>1.5E-3</v>
          </cell>
          <cell r="V44" t="str">
            <v xml:space="preserve"> </v>
          </cell>
          <cell r="W44" t="str">
            <v xml:space="preserve"> </v>
          </cell>
          <cell r="X44">
            <v>1.5E-3</v>
          </cell>
        </row>
        <row r="45">
          <cell r="A45">
            <v>210060</v>
          </cell>
          <cell r="B45" t="str">
            <v>Adventist-Ft. Washington</v>
          </cell>
          <cell r="C45" t="str">
            <v>GBR</v>
          </cell>
          <cell r="D45">
            <v>2200</v>
          </cell>
          <cell r="E45">
            <v>141</v>
          </cell>
          <cell r="F45">
            <v>500</v>
          </cell>
          <cell r="G45" t="str">
            <v xml:space="preserve"> </v>
          </cell>
          <cell r="H45">
            <v>6.4100000000000004E-2</v>
          </cell>
          <cell r="I45">
            <v>0.2273</v>
          </cell>
          <cell r="J45" t="str">
            <v xml:space="preserve"> </v>
          </cell>
          <cell r="K45">
            <v>641</v>
          </cell>
          <cell r="L45">
            <v>0.29139999999999999</v>
          </cell>
          <cell r="M45">
            <v>28547274</v>
          </cell>
          <cell r="N45">
            <v>36419417.590000004</v>
          </cell>
          <cell r="O45">
            <v>2976541.97</v>
          </cell>
          <cell r="P45">
            <v>2886293.5</v>
          </cell>
          <cell r="Q45">
            <v>8189652.6399999997</v>
          </cell>
          <cell r="R45" t="str">
            <v xml:space="preserve"> </v>
          </cell>
          <cell r="S45">
            <v>11075946.140000001</v>
          </cell>
          <cell r="T45">
            <v>64966691.590000004</v>
          </cell>
          <cell r="U45">
            <v>4.4400000000000002E-2</v>
          </cell>
          <cell r="V45">
            <v>0.12609999999999999</v>
          </cell>
          <cell r="W45" t="str">
            <v xml:space="preserve"> </v>
          </cell>
          <cell r="X45">
            <v>0.17050000000000001</v>
          </cell>
        </row>
        <row r="46">
          <cell r="A46">
            <v>210061</v>
          </cell>
          <cell r="B46" t="str">
            <v>Atlantic General</v>
          </cell>
          <cell r="C46" t="str">
            <v>GBR</v>
          </cell>
          <cell r="D46">
            <v>3727</v>
          </cell>
          <cell r="E46">
            <v>298</v>
          </cell>
          <cell r="F46">
            <v>655</v>
          </cell>
          <cell r="G46">
            <v>1</v>
          </cell>
          <cell r="H46">
            <v>0.08</v>
          </cell>
          <cell r="I46">
            <v>0.1757</v>
          </cell>
          <cell r="J46">
            <v>2.9999999999999997E-4</v>
          </cell>
          <cell r="K46">
            <v>954</v>
          </cell>
          <cell r="L46">
            <v>0.25600000000000001</v>
          </cell>
          <cell r="M46">
            <v>82821138.310000002</v>
          </cell>
          <cell r="N46">
            <v>47258182.109999999</v>
          </cell>
          <cell r="O46">
            <v>8095283.5199999996</v>
          </cell>
          <cell r="P46">
            <v>5235861.5199999996</v>
          </cell>
          <cell r="Q46">
            <v>7801934.6900000004</v>
          </cell>
          <cell r="R46">
            <v>10046.06</v>
          </cell>
          <cell r="S46">
            <v>13047842.27</v>
          </cell>
          <cell r="T46">
            <v>130079320.42</v>
          </cell>
          <cell r="U46">
            <v>4.0300000000000002E-2</v>
          </cell>
          <cell r="V46">
            <v>0.06</v>
          </cell>
          <cell r="W46">
            <v>1E-4</v>
          </cell>
          <cell r="X46">
            <v>0.1003</v>
          </cell>
        </row>
        <row r="47">
          <cell r="A47">
            <v>210062</v>
          </cell>
          <cell r="B47" t="str">
            <v>MedStar- Southern MD</v>
          </cell>
          <cell r="C47" t="str">
            <v>GBR</v>
          </cell>
          <cell r="D47">
            <v>13247</v>
          </cell>
          <cell r="E47">
            <v>1160</v>
          </cell>
          <cell r="F47">
            <v>1747</v>
          </cell>
          <cell r="G47" t="str">
            <v xml:space="preserve"> </v>
          </cell>
          <cell r="H47">
            <v>8.7599999999999997E-2</v>
          </cell>
          <cell r="I47">
            <v>0.13189999999999999</v>
          </cell>
          <cell r="J47" t="str">
            <v xml:space="preserve"> </v>
          </cell>
          <cell r="K47">
            <v>2907</v>
          </cell>
          <cell r="L47">
            <v>0.21940000000000001</v>
          </cell>
          <cell r="M47">
            <v>121009343.01000001</v>
          </cell>
          <cell r="N47">
            <v>206667937.28</v>
          </cell>
          <cell r="O47">
            <v>18419707.25</v>
          </cell>
          <cell r="P47">
            <v>24395678</v>
          </cell>
          <cell r="Q47">
            <v>25068380.68</v>
          </cell>
          <cell r="R47" t="str">
            <v xml:space="preserve"> </v>
          </cell>
          <cell r="S47">
            <v>49464058.68</v>
          </cell>
          <cell r="T47">
            <v>327677280.29000002</v>
          </cell>
          <cell r="U47">
            <v>7.4499999999999997E-2</v>
          </cell>
          <cell r="V47">
            <v>7.6499999999999999E-2</v>
          </cell>
          <cell r="W47" t="str">
            <v xml:space="preserve"> </v>
          </cell>
          <cell r="X47">
            <v>0.151</v>
          </cell>
        </row>
        <row r="48">
          <cell r="A48">
            <v>210063</v>
          </cell>
          <cell r="B48" t="str">
            <v>UMMS- St. Joe</v>
          </cell>
          <cell r="C48" t="str">
            <v>GBR</v>
          </cell>
          <cell r="D48">
            <v>18090</v>
          </cell>
          <cell r="E48">
            <v>1649</v>
          </cell>
          <cell r="F48">
            <v>1162</v>
          </cell>
          <cell r="G48">
            <v>14</v>
          </cell>
          <cell r="H48">
            <v>9.1200000000000003E-2</v>
          </cell>
          <cell r="I48">
            <v>6.4199999999999993E-2</v>
          </cell>
          <cell r="J48">
            <v>8.0000000000000004E-4</v>
          </cell>
          <cell r="K48">
            <v>2825</v>
          </cell>
          <cell r="L48">
            <v>0.15620000000000001</v>
          </cell>
          <cell r="M48">
            <v>179084729.59999999</v>
          </cell>
          <cell r="N48">
            <v>289962785.68000001</v>
          </cell>
          <cell r="O48">
            <v>16139230.470000001</v>
          </cell>
          <cell r="P48">
            <v>28543645.57</v>
          </cell>
          <cell r="Q48">
            <v>16263062.77</v>
          </cell>
          <cell r="R48">
            <v>81588.06</v>
          </cell>
          <cell r="S48">
            <v>44888296.399999999</v>
          </cell>
          <cell r="T48">
            <v>469047515.27999997</v>
          </cell>
          <cell r="U48">
            <v>6.0900000000000003E-2</v>
          </cell>
          <cell r="V48">
            <v>3.4700000000000002E-2</v>
          </cell>
          <cell r="W48">
            <v>2.0000000000000001E-4</v>
          </cell>
          <cell r="X48">
            <v>9.5699999999999993E-2</v>
          </cell>
        </row>
        <row r="49">
          <cell r="A49">
            <v>210064</v>
          </cell>
          <cell r="B49" t="str">
            <v>Lifebridge- Levindale</v>
          </cell>
          <cell r="C49" t="str">
            <v>GBR</v>
          </cell>
          <cell r="D49">
            <v>946</v>
          </cell>
          <cell r="E49">
            <v>48</v>
          </cell>
          <cell r="F49" t="str">
            <v xml:space="preserve"> </v>
          </cell>
          <cell r="G49" t="str">
            <v xml:space="preserve"> </v>
          </cell>
          <cell r="H49">
            <v>5.0700000000000002E-2</v>
          </cell>
          <cell r="I49" t="str">
            <v xml:space="preserve"> </v>
          </cell>
          <cell r="J49" t="str">
            <v xml:space="preserve"> </v>
          </cell>
          <cell r="K49">
            <v>48</v>
          </cell>
          <cell r="L49">
            <v>5.0700000000000002E-2</v>
          </cell>
          <cell r="M49">
            <v>2771103.8</v>
          </cell>
          <cell r="N49">
            <v>63087425.670000002</v>
          </cell>
          <cell r="O49">
            <v>0</v>
          </cell>
          <cell r="P49">
            <v>3284757.58</v>
          </cell>
          <cell r="Q49" t="str">
            <v xml:space="preserve"> </v>
          </cell>
          <cell r="R49" t="str">
            <v xml:space="preserve"> </v>
          </cell>
          <cell r="S49">
            <v>3284757.58</v>
          </cell>
          <cell r="T49">
            <v>65858529.469999999</v>
          </cell>
          <cell r="U49">
            <v>4.99E-2</v>
          </cell>
          <cell r="V49" t="str">
            <v xml:space="preserve"> </v>
          </cell>
          <cell r="W49" t="str">
            <v xml:space="preserve"> </v>
          </cell>
          <cell r="X49">
            <v>4.99E-2</v>
          </cell>
        </row>
        <row r="50">
          <cell r="A50">
            <v>210065</v>
          </cell>
          <cell r="B50" t="str">
            <v>Trinity - Holy Cross Germantown</v>
          </cell>
          <cell r="C50" t="str">
            <v>OTH</v>
          </cell>
          <cell r="D50">
            <v>8681</v>
          </cell>
          <cell r="E50">
            <v>681</v>
          </cell>
          <cell r="F50">
            <v>690</v>
          </cell>
          <cell r="G50" t="str">
            <v xml:space="preserve"> </v>
          </cell>
          <cell r="H50">
            <v>7.8399999999999997E-2</v>
          </cell>
          <cell r="I50">
            <v>7.9500000000000001E-2</v>
          </cell>
          <cell r="J50" t="str">
            <v xml:space="preserve"> </v>
          </cell>
          <cell r="K50">
            <v>1371</v>
          </cell>
          <cell r="L50">
            <v>0.15790000000000001</v>
          </cell>
          <cell r="M50">
            <v>56825778.049999997</v>
          </cell>
          <cell r="N50">
            <v>92729390.420000002</v>
          </cell>
          <cell r="O50">
            <v>5413890.2199999997</v>
          </cell>
          <cell r="P50">
            <v>10420086.140000001</v>
          </cell>
          <cell r="Q50">
            <v>8721759.4499999993</v>
          </cell>
          <cell r="R50" t="str">
            <v xml:space="preserve"> </v>
          </cell>
          <cell r="S50">
            <v>19141845.59</v>
          </cell>
          <cell r="T50">
            <v>149555168.47</v>
          </cell>
          <cell r="U50">
            <v>6.9699999999999998E-2</v>
          </cell>
          <cell r="V50">
            <v>5.8299999999999998E-2</v>
          </cell>
          <cell r="W50" t="str">
            <v xml:space="preserve"> </v>
          </cell>
          <cell r="X50">
            <v>0.128</v>
          </cell>
        </row>
        <row r="51">
          <cell r="A51" t="str">
            <v xml:space="preserve"> </v>
          </cell>
          <cell r="B51" t="str">
            <v>STATEWIDE</v>
          </cell>
          <cell r="C51" t="str">
            <v/>
          </cell>
          <cell r="D51">
            <v>611838</v>
          </cell>
          <cell r="E51">
            <v>55445</v>
          </cell>
          <cell r="F51">
            <v>55995</v>
          </cell>
          <cell r="G51">
            <v>706</v>
          </cell>
          <cell r="H51">
            <v>9.06E-2</v>
          </cell>
          <cell r="I51">
            <v>9.1499999999999998E-2</v>
          </cell>
          <cell r="J51">
            <v>1.1999999999999999E-3</v>
          </cell>
          <cell r="K51">
            <v>112146</v>
          </cell>
          <cell r="L51">
            <v>0.18329999999999999</v>
          </cell>
          <cell r="M51">
            <v>8582042938.5200005</v>
          </cell>
          <cell r="N51">
            <v>12018815198.559999</v>
          </cell>
          <cell r="O51">
            <v>733791309.90999997</v>
          </cell>
          <cell r="P51">
            <v>1282464179.1700001</v>
          </cell>
          <cell r="Q51">
            <v>925594577.73000002</v>
          </cell>
          <cell r="R51">
            <v>6575876.5</v>
          </cell>
          <cell r="S51">
            <v>2214634633.4000001</v>
          </cell>
          <cell r="T51">
            <v>20600858137.080002</v>
          </cell>
          <cell r="U51">
            <v>6.2300000000000001E-2</v>
          </cell>
          <cell r="V51">
            <v>4.4900000000000002E-2</v>
          </cell>
          <cell r="W51">
            <v>2.9999999999999997E-4</v>
          </cell>
          <cell r="X51">
            <v>0.1075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4 Est IP %"/>
      <sheetName val="FY24 Revenue Split"/>
      <sheetName val="FY23 IP Revenue %"/>
    </sheetNames>
    <sheetDataSet>
      <sheetData sheetId="0"/>
      <sheetData sheetId="1">
        <row r="4">
          <cell r="A4">
            <v>210001</v>
          </cell>
          <cell r="B4">
            <v>1</v>
          </cell>
          <cell r="C4" t="str">
            <v>Meritus</v>
          </cell>
          <cell r="D4">
            <v>478467240.21290272</v>
          </cell>
          <cell r="E4">
            <v>10523553.759515222</v>
          </cell>
          <cell r="F4">
            <v>488990793.97241795</v>
          </cell>
        </row>
        <row r="5">
          <cell r="A5">
            <v>210002</v>
          </cell>
          <cell r="B5">
            <v>2</v>
          </cell>
          <cell r="C5" t="str">
            <v>UMMC</v>
          </cell>
          <cell r="D5">
            <v>1860209912.0676138</v>
          </cell>
          <cell r="E5">
            <v>70094395.19501707</v>
          </cell>
          <cell r="F5">
            <v>1930304307.2626309</v>
          </cell>
        </row>
        <row r="6">
          <cell r="A6">
            <v>210003</v>
          </cell>
          <cell r="B6">
            <v>3</v>
          </cell>
          <cell r="C6" t="str">
            <v>UM-Capital Region</v>
          </cell>
          <cell r="D6">
            <v>408625194.51869267</v>
          </cell>
          <cell r="E6">
            <v>14796056.646656128</v>
          </cell>
          <cell r="F6">
            <v>423421251.16534883</v>
          </cell>
        </row>
        <row r="7">
          <cell r="A7">
            <v>210004</v>
          </cell>
          <cell r="B7">
            <v>4</v>
          </cell>
          <cell r="C7" t="str">
            <v>Holy Cross</v>
          </cell>
          <cell r="D7">
            <v>587039375.01186275</v>
          </cell>
          <cell r="E7">
            <v>15308063.476463437</v>
          </cell>
          <cell r="F7">
            <v>602347438.48832619</v>
          </cell>
        </row>
        <row r="8">
          <cell r="A8">
            <v>210005</v>
          </cell>
          <cell r="B8">
            <v>5</v>
          </cell>
          <cell r="C8" t="str">
            <v>Frederick</v>
          </cell>
          <cell r="D8">
            <v>415867328.57763761</v>
          </cell>
          <cell r="E8">
            <v>6665329.0530184684</v>
          </cell>
          <cell r="F8">
            <v>422532657.63065606</v>
          </cell>
        </row>
        <row r="9">
          <cell r="A9">
            <v>210006</v>
          </cell>
          <cell r="B9">
            <v>6</v>
          </cell>
          <cell r="C9" t="str">
            <v>UM-Harford</v>
          </cell>
          <cell r="D9">
            <v>32467909.280536726</v>
          </cell>
          <cell r="E9">
            <v>-18120364.361195497</v>
          </cell>
          <cell r="F9">
            <v>14347544.919341229</v>
          </cell>
        </row>
        <row r="10">
          <cell r="A10">
            <v>210008</v>
          </cell>
          <cell r="B10">
            <v>8</v>
          </cell>
          <cell r="C10" t="str">
            <v>Mercy</v>
          </cell>
          <cell r="D10">
            <v>663731829.67688894</v>
          </cell>
          <cell r="E10">
            <v>18577588.709641255</v>
          </cell>
          <cell r="F10">
            <v>682309418.38653016</v>
          </cell>
        </row>
        <row r="11">
          <cell r="A11">
            <v>210009</v>
          </cell>
          <cell r="B11">
            <v>9</v>
          </cell>
          <cell r="C11" t="str">
            <v>Johns Hopkins</v>
          </cell>
          <cell r="D11">
            <v>2994468469.324101</v>
          </cell>
          <cell r="E11">
            <v>104043145.72761801</v>
          </cell>
          <cell r="F11">
            <v>3098511615.0517192</v>
          </cell>
        </row>
        <row r="12">
          <cell r="A12">
            <v>210010</v>
          </cell>
          <cell r="B12">
            <v>10</v>
          </cell>
          <cell r="C12" t="str">
            <v>UM-Cambridge</v>
          </cell>
          <cell r="D12">
            <v>16590183.763506753</v>
          </cell>
          <cell r="E12">
            <v>805763.11016107595</v>
          </cell>
          <cell r="F12">
            <v>17395946.873667829</v>
          </cell>
        </row>
        <row r="13">
          <cell r="A13">
            <v>210011</v>
          </cell>
          <cell r="B13">
            <v>11</v>
          </cell>
          <cell r="C13" t="str">
            <v>St Agnes</v>
          </cell>
          <cell r="D13">
            <v>505842462.01089501</v>
          </cell>
          <cell r="E13">
            <v>12278765.620847734</v>
          </cell>
          <cell r="F13">
            <v>518121227.63174278</v>
          </cell>
        </row>
        <row r="14">
          <cell r="A14">
            <v>210012</v>
          </cell>
          <cell r="B14">
            <v>12</v>
          </cell>
          <cell r="C14" t="str">
            <v>Sinai</v>
          </cell>
          <cell r="D14">
            <v>936875960.22956717</v>
          </cell>
          <cell r="E14">
            <v>25961002.520245384</v>
          </cell>
          <cell r="F14">
            <v>962836962.7498126</v>
          </cell>
        </row>
        <row r="15">
          <cell r="A15">
            <v>210013</v>
          </cell>
          <cell r="B15">
            <v>13</v>
          </cell>
          <cell r="C15" t="str">
            <v>Grace Medical Center</v>
          </cell>
          <cell r="D15">
            <v>32620708.228135515</v>
          </cell>
          <cell r="E15">
            <v>917193.10242880345</v>
          </cell>
          <cell r="F15">
            <v>33537901.33056432</v>
          </cell>
        </row>
        <row r="16">
          <cell r="A16">
            <v>210015</v>
          </cell>
          <cell r="B16">
            <v>15</v>
          </cell>
          <cell r="C16" t="str">
            <v>MedStar Franklin Sq</v>
          </cell>
          <cell r="D16">
            <v>656876654.69516695</v>
          </cell>
          <cell r="E16">
            <v>28515192.711193129</v>
          </cell>
          <cell r="F16">
            <v>685391847.40636003</v>
          </cell>
        </row>
        <row r="17">
          <cell r="A17">
            <v>210016</v>
          </cell>
          <cell r="B17">
            <v>16</v>
          </cell>
          <cell r="C17" t="str">
            <v>Adventist White Oak</v>
          </cell>
          <cell r="D17">
            <v>359090951.98432088</v>
          </cell>
          <cell r="E17">
            <v>11484471.896663871</v>
          </cell>
          <cell r="F17">
            <v>370575423.88098472</v>
          </cell>
        </row>
        <row r="18">
          <cell r="A18">
            <v>210017</v>
          </cell>
          <cell r="B18">
            <v>17</v>
          </cell>
          <cell r="C18" t="str">
            <v>Garrett</v>
          </cell>
          <cell r="D18">
            <v>90729925.73505494</v>
          </cell>
          <cell r="E18">
            <v>4317953.6528911572</v>
          </cell>
          <cell r="F18">
            <v>95047879.387946099</v>
          </cell>
        </row>
        <row r="19">
          <cell r="A19">
            <v>210018</v>
          </cell>
          <cell r="B19">
            <v>18</v>
          </cell>
          <cell r="C19" t="str">
            <v>MedStar Montgomery</v>
          </cell>
          <cell r="D19">
            <v>213390717.75717419</v>
          </cell>
          <cell r="E19">
            <v>8945863.2201561946</v>
          </cell>
          <cell r="F19">
            <v>222336580.97733039</v>
          </cell>
        </row>
        <row r="20">
          <cell r="A20">
            <v>210019</v>
          </cell>
          <cell r="B20">
            <v>19</v>
          </cell>
          <cell r="C20" t="str">
            <v>Peninsula</v>
          </cell>
          <cell r="D20">
            <v>594536498.83210492</v>
          </cell>
          <cell r="E20">
            <v>15572403.228377394</v>
          </cell>
          <cell r="F20">
            <v>603696200.6961627</v>
          </cell>
        </row>
        <row r="21">
          <cell r="A21">
            <v>210022</v>
          </cell>
          <cell r="B21">
            <v>22</v>
          </cell>
          <cell r="C21" t="str">
            <v>Suburban</v>
          </cell>
          <cell r="D21">
            <v>418575046.77583349</v>
          </cell>
          <cell r="E21">
            <v>12930464.686382428</v>
          </cell>
          <cell r="F21">
            <v>431505511.4622159</v>
          </cell>
        </row>
        <row r="22">
          <cell r="A22">
            <v>210023</v>
          </cell>
          <cell r="B22">
            <v>23</v>
          </cell>
          <cell r="C22" t="str">
            <v>Anne Arundel</v>
          </cell>
          <cell r="D22">
            <v>729263073.47058678</v>
          </cell>
          <cell r="E22">
            <v>15079932.015978321</v>
          </cell>
          <cell r="F22">
            <v>744343005.48656511</v>
          </cell>
        </row>
        <row r="23">
          <cell r="A23">
            <v>210024</v>
          </cell>
          <cell r="B23">
            <v>24</v>
          </cell>
          <cell r="C23" t="str">
            <v>MedStar Union</v>
          </cell>
          <cell r="D23">
            <v>483741861.21753514</v>
          </cell>
          <cell r="E23">
            <v>13957926.483512674</v>
          </cell>
          <cell r="F23">
            <v>497699787.70104784</v>
          </cell>
        </row>
        <row r="24">
          <cell r="A24">
            <v>210027</v>
          </cell>
          <cell r="B24">
            <v>27</v>
          </cell>
          <cell r="C24" t="str">
            <v>Western MD</v>
          </cell>
          <cell r="D24">
            <v>380094961.22715306</v>
          </cell>
          <cell r="E24">
            <v>13711874.101175426</v>
          </cell>
          <cell r="F24">
            <v>393806835.32832849</v>
          </cell>
        </row>
        <row r="25">
          <cell r="A25">
            <v>210028</v>
          </cell>
          <cell r="B25">
            <v>28</v>
          </cell>
          <cell r="C25" t="str">
            <v>MedStar St Mary's</v>
          </cell>
          <cell r="D25">
            <v>225605607.1087667</v>
          </cell>
          <cell r="E25">
            <v>10383097.853655715</v>
          </cell>
          <cell r="F25">
            <v>235988704.96242243</v>
          </cell>
        </row>
        <row r="26">
          <cell r="A26">
            <v>210029</v>
          </cell>
          <cell r="B26">
            <v>29</v>
          </cell>
          <cell r="C26" t="str">
            <v>JH - Bayview</v>
          </cell>
          <cell r="D26">
            <v>802740031.72143054</v>
          </cell>
          <cell r="E26">
            <v>27602876.971808698</v>
          </cell>
          <cell r="F26">
            <v>830342908.69323921</v>
          </cell>
        </row>
        <row r="27">
          <cell r="A27">
            <v>210030</v>
          </cell>
          <cell r="B27">
            <v>30</v>
          </cell>
          <cell r="C27" t="str">
            <v>UM-Chestertown</v>
          </cell>
          <cell r="D27">
            <v>50942798.915876739</v>
          </cell>
          <cell r="E27">
            <v>2638571.0568907256</v>
          </cell>
          <cell r="F27">
            <v>53581369.972767465</v>
          </cell>
        </row>
        <row r="28">
          <cell r="A28">
            <v>210032</v>
          </cell>
          <cell r="B28">
            <v>32</v>
          </cell>
          <cell r="C28" t="str">
            <v>ChristianaCare, Union</v>
          </cell>
          <cell r="D28">
            <v>195254332.18508387</v>
          </cell>
          <cell r="E28">
            <v>10315943.701963266</v>
          </cell>
          <cell r="F28">
            <v>205570275.88704714</v>
          </cell>
        </row>
        <row r="29">
          <cell r="A29">
            <v>210033</v>
          </cell>
          <cell r="B29">
            <v>33</v>
          </cell>
          <cell r="C29" t="str">
            <v>Carroll</v>
          </cell>
          <cell r="D29">
            <v>271856626.54364073</v>
          </cell>
          <cell r="E29">
            <v>22423554.614259414</v>
          </cell>
          <cell r="F29">
            <v>294280181.15790015</v>
          </cell>
        </row>
        <row r="30">
          <cell r="A30">
            <v>210034</v>
          </cell>
          <cell r="B30">
            <v>34</v>
          </cell>
          <cell r="C30" t="str">
            <v>MedStar Harbor</v>
          </cell>
          <cell r="D30">
            <v>214859167.96876401</v>
          </cell>
          <cell r="E30">
            <v>9758248.3076302242</v>
          </cell>
          <cell r="F30">
            <v>224617416.27639422</v>
          </cell>
        </row>
        <row r="31">
          <cell r="A31">
            <v>210035</v>
          </cell>
          <cell r="B31">
            <v>35</v>
          </cell>
          <cell r="C31" t="str">
            <v>UM-Charles Regional</v>
          </cell>
          <cell r="D31">
            <v>184304661.70522583</v>
          </cell>
          <cell r="E31">
            <v>6204788.4403097099</v>
          </cell>
          <cell r="F31">
            <v>190509450.14553553</v>
          </cell>
        </row>
        <row r="32">
          <cell r="A32">
            <v>210037</v>
          </cell>
          <cell r="B32">
            <v>37</v>
          </cell>
          <cell r="C32" t="str">
            <v>UM-Easton</v>
          </cell>
          <cell r="D32">
            <v>289195333.10398871</v>
          </cell>
          <cell r="E32">
            <v>7928601.0246960633</v>
          </cell>
          <cell r="F32">
            <v>297123934.12868476</v>
          </cell>
        </row>
        <row r="33">
          <cell r="A33">
            <v>210038</v>
          </cell>
          <cell r="B33">
            <v>38</v>
          </cell>
          <cell r="C33" t="str">
            <v>UM-Midtown</v>
          </cell>
          <cell r="D33">
            <v>268984437.69158345</v>
          </cell>
          <cell r="E33">
            <v>9640795.8591426238</v>
          </cell>
          <cell r="F33">
            <v>278625233.55072606</v>
          </cell>
        </row>
        <row r="34">
          <cell r="A34">
            <v>210039</v>
          </cell>
          <cell r="B34">
            <v>39</v>
          </cell>
          <cell r="C34" t="str">
            <v>Calvert</v>
          </cell>
          <cell r="D34">
            <v>179940482.61116764</v>
          </cell>
          <cell r="E34">
            <v>8718103.7143400442</v>
          </cell>
          <cell r="F34">
            <v>188658586.32550767</v>
          </cell>
        </row>
        <row r="35">
          <cell r="A35">
            <v>210040</v>
          </cell>
          <cell r="B35">
            <v>40</v>
          </cell>
          <cell r="C35" t="str">
            <v>Northwest</v>
          </cell>
          <cell r="D35">
            <v>301542118.3628397</v>
          </cell>
          <cell r="E35">
            <v>11291517.948482068</v>
          </cell>
          <cell r="F35">
            <v>312833636.31132179</v>
          </cell>
        </row>
        <row r="36">
          <cell r="A36">
            <v>210043</v>
          </cell>
          <cell r="B36">
            <v>43</v>
          </cell>
          <cell r="C36" t="str">
            <v>UM-BWMC</v>
          </cell>
          <cell r="D36">
            <v>520032689.70072818</v>
          </cell>
          <cell r="E36">
            <v>15322830.379740795</v>
          </cell>
          <cell r="F36">
            <v>535355520.08046895</v>
          </cell>
        </row>
        <row r="37">
          <cell r="A37">
            <v>210044</v>
          </cell>
          <cell r="B37">
            <v>44</v>
          </cell>
          <cell r="C37" t="str">
            <v>GBMC</v>
          </cell>
          <cell r="D37">
            <v>506164529.04853487</v>
          </cell>
          <cell r="E37">
            <v>17589460.532522477</v>
          </cell>
          <cell r="F37">
            <v>523753989.58105737</v>
          </cell>
        </row>
        <row r="38">
          <cell r="A38">
            <v>210045</v>
          </cell>
          <cell r="B38">
            <v>45</v>
          </cell>
          <cell r="C38" t="str">
            <v>McCready</v>
          </cell>
          <cell r="D38">
            <v>0</v>
          </cell>
          <cell r="E38">
            <v>0</v>
          </cell>
          <cell r="F38">
            <v>6412701.3643195629</v>
          </cell>
        </row>
        <row r="39">
          <cell r="A39">
            <v>210048</v>
          </cell>
          <cell r="B39">
            <v>48</v>
          </cell>
          <cell r="C39" t="str">
            <v>Howard County</v>
          </cell>
          <cell r="D39">
            <v>358586017.90617651</v>
          </cell>
          <cell r="E39">
            <v>14174242.294226985</v>
          </cell>
          <cell r="F39">
            <v>372760260.20040351</v>
          </cell>
        </row>
        <row r="40">
          <cell r="A40">
            <v>210049</v>
          </cell>
          <cell r="B40">
            <v>49</v>
          </cell>
          <cell r="C40" t="str">
            <v>UM-Upper Chesapeake</v>
          </cell>
          <cell r="D40">
            <v>442899244.6762622</v>
          </cell>
          <cell r="E40">
            <v>-31170925.139605489</v>
          </cell>
          <cell r="F40">
            <v>411728319.53665674</v>
          </cell>
        </row>
        <row r="41">
          <cell r="A41">
            <v>210051</v>
          </cell>
          <cell r="B41">
            <v>51</v>
          </cell>
          <cell r="C41" t="str">
            <v>Doctors</v>
          </cell>
          <cell r="D41">
            <v>300037284.9478721</v>
          </cell>
          <cell r="E41">
            <v>10332742.253007546</v>
          </cell>
          <cell r="F41">
            <v>310370027.20087963</v>
          </cell>
        </row>
        <row r="42">
          <cell r="A42">
            <v>210055</v>
          </cell>
          <cell r="B42">
            <v>55</v>
          </cell>
          <cell r="C42" t="str">
            <v>UM-Laurel</v>
          </cell>
          <cell r="D42">
            <v>40869720.742262602</v>
          </cell>
          <cell r="E42">
            <v>1511180.7877492267</v>
          </cell>
          <cell r="F42">
            <v>42380901.530011825</v>
          </cell>
        </row>
        <row r="43">
          <cell r="A43">
            <v>210056</v>
          </cell>
          <cell r="B43">
            <v>2004</v>
          </cell>
          <cell r="C43" t="str">
            <v>MedStar Good Sam</v>
          </cell>
          <cell r="D43">
            <v>310989150.36451924</v>
          </cell>
          <cell r="E43">
            <v>7166095.3905466534</v>
          </cell>
          <cell r="F43">
            <v>318155245.75506592</v>
          </cell>
        </row>
        <row r="44">
          <cell r="A44">
            <v>210057</v>
          </cell>
          <cell r="B44">
            <v>5050</v>
          </cell>
          <cell r="C44" t="str">
            <v>Shady Grove</v>
          </cell>
          <cell r="D44">
            <v>520762553.27869415</v>
          </cell>
          <cell r="E44">
            <v>9909150.3780739233</v>
          </cell>
          <cell r="F44">
            <v>530671703.65676808</v>
          </cell>
        </row>
        <row r="45">
          <cell r="A45">
            <v>210058</v>
          </cell>
          <cell r="B45">
            <v>2001</v>
          </cell>
          <cell r="C45" t="str">
            <v>UMROI</v>
          </cell>
          <cell r="D45">
            <v>143429729.46377787</v>
          </cell>
          <cell r="E45">
            <v>3910276.8170523355</v>
          </cell>
          <cell r="F45">
            <v>147340006.2808302</v>
          </cell>
        </row>
        <row r="46">
          <cell r="A46">
            <v>210060</v>
          </cell>
          <cell r="B46">
            <v>60</v>
          </cell>
          <cell r="C46" t="str">
            <v>Ft Washington</v>
          </cell>
          <cell r="D46">
            <v>67382848.520545706</v>
          </cell>
          <cell r="E46">
            <v>1048141.1170682944</v>
          </cell>
          <cell r="F46">
            <v>68430989.637613997</v>
          </cell>
        </row>
        <row r="47">
          <cell r="A47">
            <v>210061</v>
          </cell>
          <cell r="B47">
            <v>61</v>
          </cell>
          <cell r="C47" t="str">
            <v>Atlantic General</v>
          </cell>
          <cell r="D47">
            <v>130991802.29107995</v>
          </cell>
          <cell r="E47">
            <v>4503458.4946077308</v>
          </cell>
          <cell r="F47">
            <v>135495260.78568769</v>
          </cell>
        </row>
        <row r="48">
          <cell r="A48">
            <v>210062</v>
          </cell>
          <cell r="B48">
            <v>62</v>
          </cell>
          <cell r="C48" t="str">
            <v>MedStar Southern MD</v>
          </cell>
          <cell r="D48">
            <v>326791213.78018486</v>
          </cell>
          <cell r="E48">
            <v>11026934.407472901</v>
          </cell>
          <cell r="F48">
            <v>337818148.18765777</v>
          </cell>
        </row>
        <row r="49">
          <cell r="A49">
            <v>210063</v>
          </cell>
          <cell r="B49">
            <v>63</v>
          </cell>
          <cell r="C49" t="str">
            <v>UM-St Joe</v>
          </cell>
          <cell r="D49">
            <v>474406597.56226277</v>
          </cell>
          <cell r="E49">
            <v>12505267.958303027</v>
          </cell>
          <cell r="F49">
            <v>486911865.52056581</v>
          </cell>
        </row>
        <row r="50">
          <cell r="A50">
            <v>210087</v>
          </cell>
          <cell r="B50">
            <v>87</v>
          </cell>
          <cell r="C50" t="str">
            <v>Germantown ED</v>
          </cell>
          <cell r="D50">
            <v>18732354.184674501</v>
          </cell>
          <cell r="E50">
            <v>-176818.18806648499</v>
          </cell>
          <cell r="F50">
            <v>18555535.996608015</v>
          </cell>
        </row>
        <row r="51">
          <cell r="A51">
            <v>210088</v>
          </cell>
          <cell r="B51">
            <v>88</v>
          </cell>
          <cell r="C51" t="str">
            <v>UM-Queen Anne's ED</v>
          </cell>
          <cell r="D51">
            <v>9117829.309876183</v>
          </cell>
          <cell r="E51">
            <v>-30602.111491818716</v>
          </cell>
          <cell r="F51">
            <v>9087227.1983843651</v>
          </cell>
        </row>
        <row r="52">
          <cell r="A52">
            <v>210333</v>
          </cell>
          <cell r="B52">
            <v>333</v>
          </cell>
          <cell r="C52" t="str">
            <v>UM-Bowie ED</v>
          </cell>
          <cell r="D52">
            <v>24022951.327084828</v>
          </cell>
          <cell r="E52">
            <v>21844.493913993982</v>
          </cell>
          <cell r="F52">
            <v>24044795.820998821</v>
          </cell>
        </row>
        <row r="53">
          <cell r="A53">
            <v>210064</v>
          </cell>
          <cell r="B53">
            <v>5033</v>
          </cell>
          <cell r="C53" t="str">
            <v>Levindale</v>
          </cell>
          <cell r="D53">
            <v>71163455.210322335</v>
          </cell>
          <cell r="E53">
            <v>4074895.8554964205</v>
          </cell>
          <cell r="F53">
            <v>75238351.065818757</v>
          </cell>
        </row>
        <row r="54">
          <cell r="A54">
            <v>218992</v>
          </cell>
          <cell r="B54">
            <v>8992</v>
          </cell>
          <cell r="C54" t="str">
            <v>UM-Shock Trauma</v>
          </cell>
          <cell r="D54">
            <v>268234656.5864355</v>
          </cell>
          <cell r="E54">
            <v>6615186.3233025931</v>
          </cell>
          <cell r="F54">
            <v>274849842.90973806</v>
          </cell>
        </row>
        <row r="55">
          <cell r="A55">
            <v>210065</v>
          </cell>
          <cell r="B55">
            <v>65</v>
          </cell>
          <cell r="C55" t="str">
            <v>HC Germantown</v>
          </cell>
          <cell r="D55">
            <v>155306535.11802444</v>
          </cell>
          <cell r="E55">
            <v>8200108.4868946671</v>
          </cell>
          <cell r="F55">
            <v>163506643.60491911</v>
          </cell>
        </row>
        <row r="57">
          <cell r="A57" t="str">
            <v>Statewide</v>
          </cell>
          <cell r="C57" t="str">
            <v>Statewide</v>
          </cell>
          <cell r="D57">
            <v>20534253026.534958</v>
          </cell>
          <cell r="E57">
            <v>609806144.58074188</v>
          </cell>
          <cell r="F57">
            <v>21144059171.115696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Population"/>
      <sheetName val="Sheet1"/>
      <sheetName val="Sheet2"/>
      <sheetName val="PQI"/>
    </sheetNames>
    <sheetDataSet>
      <sheetData sheetId="0"/>
      <sheetData sheetId="1"/>
      <sheetData sheetId="2"/>
      <sheetData sheetId="3">
        <row r="1">
          <cell r="A1" t="str">
            <v>Row Labels</v>
          </cell>
          <cell r="B1">
            <v>2018</v>
          </cell>
          <cell r="C1">
            <v>2019</v>
          </cell>
          <cell r="D1" t="str">
            <v>Grand Total</v>
          </cell>
          <cell r="E1" t="str">
            <v>Row Labels</v>
          </cell>
          <cell r="F1">
            <v>2018</v>
          </cell>
          <cell r="G1">
            <v>2019</v>
          </cell>
          <cell r="H1" t="str">
            <v>Grand Total</v>
          </cell>
          <cell r="I1">
            <v>2018</v>
          </cell>
          <cell r="J1">
            <v>2019</v>
          </cell>
        </row>
        <row r="2">
          <cell r="A2">
            <v>210001</v>
          </cell>
          <cell r="B2">
            <v>2079</v>
          </cell>
          <cell r="C2">
            <v>1280</v>
          </cell>
          <cell r="D2">
            <v>3359</v>
          </cell>
          <cell r="E2">
            <v>210001</v>
          </cell>
          <cell r="F2">
            <v>115691</v>
          </cell>
          <cell r="G2">
            <v>115691</v>
          </cell>
          <cell r="H2">
            <v>231382</v>
          </cell>
          <cell r="I2">
            <v>17.970282908782881</v>
          </cell>
          <cell r="J2">
            <v>18.96677973468735</v>
          </cell>
        </row>
        <row r="3">
          <cell r="A3">
            <v>210002</v>
          </cell>
          <cell r="B3">
            <v>1113.6068799999998</v>
          </cell>
          <cell r="C3">
            <v>625.34352999999987</v>
          </cell>
          <cell r="D3">
            <v>1738.9504099999997</v>
          </cell>
          <cell r="E3">
            <v>210002</v>
          </cell>
          <cell r="F3">
            <v>46248.005439059001</v>
          </cell>
          <cell r="G3">
            <v>46248.005439059001</v>
          </cell>
          <cell r="H3">
            <v>92496.010878118002</v>
          </cell>
          <cell r="I3">
            <v>24.079025018006444</v>
          </cell>
          <cell r="J3">
            <v>23.179755966181013</v>
          </cell>
        </row>
        <row r="4">
          <cell r="A4">
            <v>210003</v>
          </cell>
          <cell r="B4">
            <v>1516.4463199999998</v>
          </cell>
          <cell r="C4">
            <v>941.02864999999997</v>
          </cell>
          <cell r="D4">
            <v>2457.4749699999998</v>
          </cell>
          <cell r="E4">
            <v>210003</v>
          </cell>
          <cell r="F4">
            <v>105390.85465000001</v>
          </cell>
          <cell r="G4">
            <v>105390.85465000001</v>
          </cell>
          <cell r="H4">
            <v>210781.70930000002</v>
          </cell>
          <cell r="I4">
            <v>14.388784729339887</v>
          </cell>
          <cell r="J4">
            <v>15.306754810803417</v>
          </cell>
        </row>
        <row r="5">
          <cell r="A5">
            <v>210004</v>
          </cell>
          <cell r="B5">
            <v>1545.1928600000003</v>
          </cell>
          <cell r="C5">
            <v>882.97856000000002</v>
          </cell>
          <cell r="D5">
            <v>2428.1714200000006</v>
          </cell>
          <cell r="E5">
            <v>210004</v>
          </cell>
          <cell r="F5">
            <v>235200.69532210997</v>
          </cell>
          <cell r="G5">
            <v>235200.69532210997</v>
          </cell>
          <cell r="H5">
            <v>470401.39064421994</v>
          </cell>
          <cell r="I5">
            <v>6.5696781120644285</v>
          </cell>
          <cell r="J5">
            <v>6.4356847642630184</v>
          </cell>
        </row>
        <row r="6">
          <cell r="A6">
            <v>210005</v>
          </cell>
          <cell r="B6">
            <v>2326</v>
          </cell>
          <cell r="C6">
            <v>1224</v>
          </cell>
          <cell r="D6">
            <v>3550</v>
          </cell>
          <cell r="E6">
            <v>210005</v>
          </cell>
          <cell r="F6">
            <v>197059</v>
          </cell>
          <cell r="G6">
            <v>197059</v>
          </cell>
          <cell r="H6">
            <v>394118</v>
          </cell>
          <cell r="I6">
            <v>11.803571519189685</v>
          </cell>
          <cell r="J6">
            <v>10.648007522040173</v>
          </cell>
        </row>
        <row r="7">
          <cell r="A7">
            <v>210006</v>
          </cell>
          <cell r="B7">
            <v>438.02636999999993</v>
          </cell>
          <cell r="C7">
            <v>244.74227000000002</v>
          </cell>
          <cell r="D7">
            <v>682.76864</v>
          </cell>
          <cell r="E7">
            <v>210006</v>
          </cell>
          <cell r="F7">
            <v>29801.87484</v>
          </cell>
          <cell r="G7">
            <v>29801.87484</v>
          </cell>
          <cell r="H7">
            <v>59603.749680000001</v>
          </cell>
          <cell r="I7">
            <v>14.697946768506055</v>
          </cell>
          <cell r="J7">
            <v>14.078247740968541</v>
          </cell>
        </row>
        <row r="8">
          <cell r="A8">
            <v>210008</v>
          </cell>
          <cell r="B8">
            <v>1657.1093700000001</v>
          </cell>
          <cell r="C8">
            <v>967.66152</v>
          </cell>
          <cell r="D8">
            <v>2624.7708900000002</v>
          </cell>
          <cell r="E8">
            <v>210008</v>
          </cell>
          <cell r="F8">
            <v>78933.928741528027</v>
          </cell>
          <cell r="G8">
            <v>78933.928741528027</v>
          </cell>
          <cell r="H8">
            <v>157867.85748305605</v>
          </cell>
          <cell r="I8">
            <v>20.993625889650875</v>
          </cell>
          <cell r="J8">
            <v>21.015656340025313</v>
          </cell>
        </row>
        <row r="9">
          <cell r="A9">
            <v>210009</v>
          </cell>
          <cell r="B9">
            <v>3208.0174700000007</v>
          </cell>
          <cell r="C9">
            <v>2019.8995200000002</v>
          </cell>
          <cell r="D9">
            <v>5227.9169900000006</v>
          </cell>
          <cell r="E9">
            <v>210009</v>
          </cell>
          <cell r="F9">
            <v>106932.42655361099</v>
          </cell>
          <cell r="G9">
            <v>106932.42655361099</v>
          </cell>
          <cell r="H9">
            <v>213864.85310722198</v>
          </cell>
          <cell r="I9">
            <v>30.000417772167999</v>
          </cell>
          <cell r="J9">
            <v>32.381991160488077</v>
          </cell>
        </row>
        <row r="10">
          <cell r="A10">
            <v>210010</v>
          </cell>
          <cell r="B10"/>
          <cell r="C10"/>
          <cell r="D10"/>
          <cell r="E10">
            <v>210010</v>
          </cell>
          <cell r="F10">
            <v>0</v>
          </cell>
          <cell r="G10">
            <v>0</v>
          </cell>
          <cell r="H10">
            <v>0</v>
          </cell>
          <cell r="I10" t="e">
            <v>#DIV/0!</v>
          </cell>
          <cell r="J10" t="e">
            <v>#DIV/0!</v>
          </cell>
        </row>
        <row r="11">
          <cell r="A11">
            <v>210011</v>
          </cell>
          <cell r="B11">
            <v>1981.3941599999998</v>
          </cell>
          <cell r="C11">
            <v>1162.82546</v>
          </cell>
          <cell r="D11">
            <v>3144.2196199999998</v>
          </cell>
          <cell r="E11">
            <v>210011</v>
          </cell>
          <cell r="F11">
            <v>116544.650051406</v>
          </cell>
          <cell r="G11">
            <v>116544.650051406</v>
          </cell>
          <cell r="H11">
            <v>233089.30010281201</v>
          </cell>
          <cell r="I11">
            <v>17.001159290675616</v>
          </cell>
          <cell r="J11">
            <v>17.10430357297783</v>
          </cell>
        </row>
        <row r="12">
          <cell r="A12">
            <v>210012</v>
          </cell>
          <cell r="B12">
            <v>4781.6957700000003</v>
          </cell>
          <cell r="C12">
            <v>2787.2293300000001</v>
          </cell>
          <cell r="D12">
            <v>7568.9251000000004</v>
          </cell>
          <cell r="E12">
            <v>210012</v>
          </cell>
          <cell r="F12">
            <v>165067.20895899396</v>
          </cell>
          <cell r="G12">
            <v>165067.20895899396</v>
          </cell>
          <cell r="H12">
            <v>330134.41791798791</v>
          </cell>
          <cell r="I12">
            <v>28.968174843180819</v>
          </cell>
          <cell r="J12">
            <v>28.946436139500737</v>
          </cell>
        </row>
        <row r="13">
          <cell r="A13">
            <v>210013</v>
          </cell>
          <cell r="B13">
            <v>374.28052000000002</v>
          </cell>
          <cell r="C13">
            <v>206.87151999999998</v>
          </cell>
          <cell r="D13">
            <v>581.15203999999994</v>
          </cell>
          <cell r="E13">
            <v>210013</v>
          </cell>
          <cell r="F13">
            <v>13568.108464618999</v>
          </cell>
          <cell r="G13">
            <v>13568.108464618999</v>
          </cell>
          <cell r="H13">
            <v>27136.216929237999</v>
          </cell>
          <cell r="I13">
            <v>27.585313087376623</v>
          </cell>
          <cell r="J13">
            <v>26.137533640252322</v>
          </cell>
        </row>
        <row r="14">
          <cell r="A14">
            <v>210015</v>
          </cell>
          <cell r="B14">
            <v>3710.4981999999995</v>
          </cell>
          <cell r="C14">
            <v>1996.2742099999998</v>
          </cell>
          <cell r="D14">
            <v>5706.7724099999996</v>
          </cell>
          <cell r="E14">
            <v>210015</v>
          </cell>
          <cell r="F14">
            <v>112985.01360000001</v>
          </cell>
          <cell r="G14">
            <v>112985.01360000001</v>
          </cell>
          <cell r="H14">
            <v>225970.02720000001</v>
          </cell>
          <cell r="I14">
            <v>32.84062267882932</v>
          </cell>
          <cell r="J14">
            <v>30.288834341477649</v>
          </cell>
        </row>
        <row r="15">
          <cell r="A15">
            <v>210016</v>
          </cell>
          <cell r="B15">
            <v>1550.2061899999999</v>
          </cell>
          <cell r="C15">
            <v>893.11158999999998</v>
          </cell>
          <cell r="D15">
            <v>2443.3177799999999</v>
          </cell>
          <cell r="E15">
            <v>210016</v>
          </cell>
          <cell r="F15">
            <v>196610.60789677003</v>
          </cell>
          <cell r="G15">
            <v>196610.60789677003</v>
          </cell>
          <cell r="H15">
            <v>393221.21579354006</v>
          </cell>
          <cell r="I15">
            <v>7.8846518333025672</v>
          </cell>
          <cell r="J15">
            <v>7.7872117704039328</v>
          </cell>
        </row>
        <row r="16">
          <cell r="A16">
            <v>210017</v>
          </cell>
          <cell r="B16">
            <v>213</v>
          </cell>
          <cell r="C16">
            <v>119</v>
          </cell>
          <cell r="D16">
            <v>332</v>
          </cell>
          <cell r="E16">
            <v>210017</v>
          </cell>
          <cell r="F16">
            <v>18768</v>
          </cell>
          <cell r="G16">
            <v>18768</v>
          </cell>
          <cell r="H16">
            <v>37536</v>
          </cell>
          <cell r="I16">
            <v>11.349104859335037</v>
          </cell>
          <cell r="J16">
            <v>10.869565217391305</v>
          </cell>
        </row>
        <row r="17">
          <cell r="A17">
            <v>210018</v>
          </cell>
          <cell r="B17">
            <v>1774.2394199999999</v>
          </cell>
          <cell r="C17">
            <v>1122.15915</v>
          </cell>
          <cell r="D17">
            <v>2896.3985699999998</v>
          </cell>
          <cell r="E17">
            <v>210018</v>
          </cell>
          <cell r="F17">
            <v>88349.682009030003</v>
          </cell>
          <cell r="G17">
            <v>88349.682009030003</v>
          </cell>
          <cell r="H17">
            <v>176699.36401806001</v>
          </cell>
          <cell r="I17">
            <v>20.082012517245495</v>
          </cell>
          <cell r="J17">
            <v>21.773721831883709</v>
          </cell>
        </row>
        <row r="18">
          <cell r="A18">
            <v>210019</v>
          </cell>
          <cell r="B18">
            <v>2385.5483600000002</v>
          </cell>
          <cell r="C18">
            <v>1375.8398299999999</v>
          </cell>
          <cell r="D18">
            <v>3761.3881900000001</v>
          </cell>
          <cell r="E18">
            <v>210019</v>
          </cell>
          <cell r="F18">
            <v>126698.23135999998</v>
          </cell>
          <cell r="G18">
            <v>126698.23135999998</v>
          </cell>
          <cell r="H18">
            <v>253396.46271999995</v>
          </cell>
          <cell r="I18">
            <v>18.828584538182781</v>
          </cell>
          <cell r="J18">
            <v>18.615749725918555</v>
          </cell>
        </row>
        <row r="19">
          <cell r="A19">
            <v>210022</v>
          </cell>
          <cell r="B19">
            <v>1537.12898</v>
          </cell>
          <cell r="C19">
            <v>997.03221000000008</v>
          </cell>
          <cell r="D19">
            <v>2534.1611899999998</v>
          </cell>
          <cell r="E19">
            <v>210022</v>
          </cell>
          <cell r="F19">
            <v>195934.59138964003</v>
          </cell>
          <cell r="G19">
            <v>195934.59138964003</v>
          </cell>
          <cell r="H19">
            <v>391869.18277928006</v>
          </cell>
          <cell r="I19">
            <v>7.8451128465786315</v>
          </cell>
          <cell r="J19">
            <v>8.723309458342472</v>
          </cell>
        </row>
        <row r="20">
          <cell r="A20">
            <v>210023</v>
          </cell>
          <cell r="B20">
            <v>2338</v>
          </cell>
          <cell r="C20">
            <v>1482</v>
          </cell>
          <cell r="D20">
            <v>3820</v>
          </cell>
          <cell r="E20">
            <v>210023</v>
          </cell>
          <cell r="F20">
            <v>244690</v>
          </cell>
          <cell r="G20">
            <v>244690</v>
          </cell>
          <cell r="H20">
            <v>489380</v>
          </cell>
          <cell r="I20">
            <v>9.5549470758919455</v>
          </cell>
          <cell r="J20">
            <v>10.382816741883316</v>
          </cell>
        </row>
        <row r="21">
          <cell r="A21">
            <v>210024</v>
          </cell>
          <cell r="B21">
            <v>2407.6451900000002</v>
          </cell>
          <cell r="C21">
            <v>1474.1025999999997</v>
          </cell>
          <cell r="D21">
            <v>3881.7477899999999</v>
          </cell>
          <cell r="E21">
            <v>210024</v>
          </cell>
          <cell r="F21">
            <v>84755.866976099991</v>
          </cell>
          <cell r="G21">
            <v>84755.866976099991</v>
          </cell>
          <cell r="H21">
            <v>169511.73395219998</v>
          </cell>
          <cell r="I21">
            <v>28.406826287068995</v>
          </cell>
          <cell r="J21">
            <v>29.815434833366961</v>
          </cell>
        </row>
        <row r="22">
          <cell r="A22">
            <v>210027</v>
          </cell>
          <cell r="B22">
            <v>1185</v>
          </cell>
          <cell r="C22">
            <v>696</v>
          </cell>
          <cell r="D22">
            <v>1881</v>
          </cell>
          <cell r="E22">
            <v>210027</v>
          </cell>
          <cell r="F22">
            <v>65695</v>
          </cell>
          <cell r="G22">
            <v>65695</v>
          </cell>
          <cell r="H22">
            <v>131390</v>
          </cell>
          <cell r="I22">
            <v>18.037902427886447</v>
          </cell>
          <cell r="J22">
            <v>18.161851847824906</v>
          </cell>
        </row>
        <row r="23">
          <cell r="A23">
            <v>210028</v>
          </cell>
          <cell r="B23">
            <v>1922</v>
          </cell>
          <cell r="C23">
            <v>1149</v>
          </cell>
          <cell r="D23">
            <v>3071</v>
          </cell>
          <cell r="E23">
            <v>210028</v>
          </cell>
          <cell r="F23">
            <v>96779</v>
          </cell>
          <cell r="G23">
            <v>96779</v>
          </cell>
          <cell r="H23">
            <v>193558</v>
          </cell>
          <cell r="I23">
            <v>19.859680302544973</v>
          </cell>
          <cell r="J23">
            <v>20.352703434777023</v>
          </cell>
        </row>
        <row r="24">
          <cell r="A24">
            <v>210029</v>
          </cell>
          <cell r="B24">
            <v>2336.8504799999996</v>
          </cell>
          <cell r="C24">
            <v>1303.8076799999999</v>
          </cell>
          <cell r="D24">
            <v>3640.6581599999995</v>
          </cell>
          <cell r="E24">
            <v>210029</v>
          </cell>
          <cell r="F24">
            <v>65708.735592192999</v>
          </cell>
          <cell r="G24">
            <v>65708.735592192999</v>
          </cell>
          <cell r="H24">
            <v>131417.471184386</v>
          </cell>
          <cell r="I24">
            <v>35.563771832457022</v>
          </cell>
          <cell r="J24">
            <v>34.015247133526593</v>
          </cell>
        </row>
        <row r="25">
          <cell r="A25">
            <v>210030</v>
          </cell>
          <cell r="B25">
            <v>152</v>
          </cell>
          <cell r="C25">
            <v>113</v>
          </cell>
          <cell r="D25">
            <v>265</v>
          </cell>
          <cell r="E25">
            <v>210030</v>
          </cell>
          <cell r="F25">
            <v>25307</v>
          </cell>
          <cell r="G25">
            <v>25307</v>
          </cell>
          <cell r="H25">
            <v>50614</v>
          </cell>
          <cell r="I25">
            <v>6.006243331884459</v>
          </cell>
          <cell r="J25">
            <v>7.6545732688301937</v>
          </cell>
        </row>
        <row r="26">
          <cell r="A26">
            <v>210032</v>
          </cell>
          <cell r="B26">
            <v>719.27981999999997</v>
          </cell>
          <cell r="C26">
            <v>445.47703999999999</v>
          </cell>
          <cell r="D26">
            <v>1164.75686</v>
          </cell>
          <cell r="E26">
            <v>210032</v>
          </cell>
          <cell r="F26">
            <v>70359.210899999991</v>
          </cell>
          <cell r="G26">
            <v>70359.210899999991</v>
          </cell>
          <cell r="H26">
            <v>140718.42179999998</v>
          </cell>
          <cell r="I26">
            <v>10.222965988380635</v>
          </cell>
          <cell r="J26">
            <v>10.853943868126665</v>
          </cell>
        </row>
        <row r="27">
          <cell r="A27">
            <v>210033</v>
          </cell>
          <cell r="B27">
            <v>2538</v>
          </cell>
          <cell r="C27">
            <v>1332</v>
          </cell>
          <cell r="D27">
            <v>3870</v>
          </cell>
          <cell r="E27">
            <v>210033</v>
          </cell>
          <cell r="F27">
            <v>133050</v>
          </cell>
          <cell r="G27">
            <v>133050</v>
          </cell>
          <cell r="H27">
            <v>266100</v>
          </cell>
          <cell r="I27">
            <v>19.07553551296505</v>
          </cell>
          <cell r="J27">
            <v>17.162183926558225</v>
          </cell>
        </row>
        <row r="28">
          <cell r="A28">
            <v>210034</v>
          </cell>
          <cell r="B28">
            <v>1314.4390599999997</v>
          </cell>
          <cell r="C28">
            <v>796.63951999999995</v>
          </cell>
          <cell r="D28">
            <v>2111.0785799999994</v>
          </cell>
          <cell r="E28">
            <v>210034</v>
          </cell>
          <cell r="F28">
            <v>39727.607750000003</v>
          </cell>
          <cell r="G28">
            <v>39727.607750000003</v>
          </cell>
          <cell r="H28">
            <v>79455.215500000006</v>
          </cell>
          <cell r="I28">
            <v>33.08628770882887</v>
          </cell>
          <cell r="J28">
            <v>34.375786157711154</v>
          </cell>
        </row>
        <row r="29">
          <cell r="A29">
            <v>210035</v>
          </cell>
          <cell r="B29">
            <v>879</v>
          </cell>
          <cell r="C29">
            <v>577</v>
          </cell>
          <cell r="D29">
            <v>1456</v>
          </cell>
          <cell r="E29">
            <v>210035</v>
          </cell>
          <cell r="F29">
            <v>108469</v>
          </cell>
          <cell r="G29">
            <v>108469</v>
          </cell>
          <cell r="H29">
            <v>216938</v>
          </cell>
          <cell r="I29">
            <v>8.1036978307166105</v>
          </cell>
          <cell r="J29">
            <v>9.1191294945362937</v>
          </cell>
        </row>
        <row r="30">
          <cell r="A30">
            <v>210037</v>
          </cell>
          <cell r="B30">
            <v>880</v>
          </cell>
          <cell r="C30">
            <v>612</v>
          </cell>
          <cell r="D30">
            <v>1492</v>
          </cell>
          <cell r="E30">
            <v>210037</v>
          </cell>
          <cell r="F30">
            <v>85800</v>
          </cell>
          <cell r="G30">
            <v>85800</v>
          </cell>
          <cell r="H30">
            <v>171600</v>
          </cell>
          <cell r="I30">
            <v>10.256410256410257</v>
          </cell>
          <cell r="J30">
            <v>12.227772227772228</v>
          </cell>
        </row>
        <row r="31">
          <cell r="A31">
            <v>210038</v>
          </cell>
          <cell r="B31">
            <v>681.33125999999993</v>
          </cell>
          <cell r="C31">
            <v>405.39812999999998</v>
          </cell>
          <cell r="D31">
            <v>1086.72939</v>
          </cell>
          <cell r="E31">
            <v>210038</v>
          </cell>
          <cell r="F31">
            <v>23596.618043622002</v>
          </cell>
          <cell r="G31">
            <v>23596.618043621998</v>
          </cell>
          <cell r="H31">
            <v>47193.236087244004</v>
          </cell>
          <cell r="I31">
            <v>28.874106396961359</v>
          </cell>
          <cell r="J31">
            <v>29.452026624001231</v>
          </cell>
        </row>
        <row r="32">
          <cell r="A32">
            <v>210039</v>
          </cell>
          <cell r="B32">
            <v>571</v>
          </cell>
          <cell r="C32">
            <v>341</v>
          </cell>
          <cell r="D32">
            <v>912</v>
          </cell>
          <cell r="E32">
            <v>210039</v>
          </cell>
          <cell r="F32">
            <v>69022</v>
          </cell>
          <cell r="G32">
            <v>69022</v>
          </cell>
          <cell r="H32">
            <v>138044</v>
          </cell>
          <cell r="I32">
            <v>8.2727246385210513</v>
          </cell>
          <cell r="J32">
            <v>8.469349317194931</v>
          </cell>
        </row>
        <row r="33">
          <cell r="A33">
            <v>210040</v>
          </cell>
          <cell r="B33">
            <v>1565.0043600000006</v>
          </cell>
          <cell r="C33">
            <v>803.53098</v>
          </cell>
          <cell r="D33">
            <v>2368.5353400000004</v>
          </cell>
          <cell r="E33">
            <v>210040</v>
          </cell>
          <cell r="F33">
            <v>71112.011139098002</v>
          </cell>
          <cell r="G33">
            <v>71112.011139098002</v>
          </cell>
          <cell r="H33">
            <v>142224.022278196</v>
          </cell>
          <cell r="I33">
            <v>22.007595270210935</v>
          </cell>
          <cell r="J33">
            <v>19.370590958334585</v>
          </cell>
        </row>
        <row r="34">
          <cell r="A34">
            <v>210043</v>
          </cell>
          <cell r="B34">
            <v>2407.4000999999998</v>
          </cell>
          <cell r="C34">
            <v>1425.8165000000004</v>
          </cell>
          <cell r="D34">
            <v>3833.2166000000002</v>
          </cell>
          <cell r="E34">
            <v>210043</v>
          </cell>
          <cell r="F34">
            <v>203092.5091</v>
          </cell>
          <cell r="G34">
            <v>203092.50910000005</v>
          </cell>
          <cell r="H34">
            <v>406185.01820000005</v>
          </cell>
          <cell r="I34">
            <v>11.853711939787146</v>
          </cell>
          <cell r="J34">
            <v>12.035189618635016</v>
          </cell>
        </row>
        <row r="35">
          <cell r="A35">
            <v>210044</v>
          </cell>
          <cell r="B35">
            <v>1214.8490400000001</v>
          </cell>
          <cell r="C35">
            <v>688.76154000000008</v>
          </cell>
          <cell r="D35">
            <v>1903.61058</v>
          </cell>
          <cell r="E35">
            <v>210044</v>
          </cell>
          <cell r="F35">
            <v>108151.98825099799</v>
          </cell>
          <cell r="G35">
            <v>108151.98825099798</v>
          </cell>
          <cell r="H35">
            <v>216303.97650199599</v>
          </cell>
          <cell r="I35">
            <v>11.232794326264177</v>
          </cell>
          <cell r="J35">
            <v>10.917358873062915</v>
          </cell>
        </row>
        <row r="36">
          <cell r="A36">
            <v>210045</v>
          </cell>
          <cell r="B36">
            <v>30.957060000000002</v>
          </cell>
          <cell r="C36">
            <v>16.904649999999997</v>
          </cell>
          <cell r="D36">
            <v>47.861710000000002</v>
          </cell>
          <cell r="E36">
            <v>210045</v>
          </cell>
          <cell r="F36">
            <v>2282.4738400000001</v>
          </cell>
          <cell r="G36">
            <v>2282.4738399999997</v>
          </cell>
          <cell r="H36">
            <v>4564.9476799999993</v>
          </cell>
          <cell r="I36">
            <v>13.562941864867112</v>
          </cell>
          <cell r="J36">
            <v>12.69648724648691</v>
          </cell>
        </row>
        <row r="37">
          <cell r="A37">
            <v>210048</v>
          </cell>
          <cell r="B37">
            <v>1975.7261999999998</v>
          </cell>
          <cell r="C37">
            <v>1091.1761399999998</v>
          </cell>
          <cell r="D37">
            <v>3066.9023399999996</v>
          </cell>
          <cell r="E37">
            <v>210048</v>
          </cell>
          <cell r="F37">
            <v>227166.07521999997</v>
          </cell>
          <cell r="G37">
            <v>227166.07522000003</v>
          </cell>
          <cell r="H37">
            <v>454332.15044</v>
          </cell>
          <cell r="I37">
            <v>8.6972766425911061</v>
          </cell>
          <cell r="J37">
            <v>8.2344499140545029</v>
          </cell>
        </row>
        <row r="38">
          <cell r="A38">
            <v>210049</v>
          </cell>
          <cell r="B38">
            <v>2111.6067199999998</v>
          </cell>
          <cell r="C38">
            <v>1218.5809100000001</v>
          </cell>
          <cell r="D38">
            <v>3330.1876299999999</v>
          </cell>
          <cell r="E38">
            <v>210049</v>
          </cell>
          <cell r="F38">
            <v>158741.14883999998</v>
          </cell>
          <cell r="G38">
            <v>158741.14883999995</v>
          </cell>
          <cell r="H38">
            <v>317482.29767999996</v>
          </cell>
          <cell r="I38">
            <v>13.302201322281926</v>
          </cell>
          <cell r="J38">
            <v>13.159762676405023</v>
          </cell>
        </row>
        <row r="39">
          <cell r="A39">
            <v>210051</v>
          </cell>
          <cell r="B39">
            <v>1823.1019700000002</v>
          </cell>
          <cell r="C39">
            <v>1093.7161400000002</v>
          </cell>
          <cell r="D39">
            <v>2916.8181100000002</v>
          </cell>
          <cell r="E39">
            <v>210051</v>
          </cell>
          <cell r="F39">
            <v>143995.11116836002</v>
          </cell>
          <cell r="G39">
            <v>143995.11116835999</v>
          </cell>
          <cell r="H39">
            <v>287990.22233671998</v>
          </cell>
          <cell r="I39">
            <v>12.660860186207415</v>
          </cell>
          <cell r="J39">
            <v>13.020872299570788</v>
          </cell>
        </row>
        <row r="40">
          <cell r="A40">
            <v>210055</v>
          </cell>
          <cell r="B40">
            <v>0</v>
          </cell>
          <cell r="C40"/>
          <cell r="D40">
            <v>0</v>
          </cell>
          <cell r="E40">
            <v>210055</v>
          </cell>
          <cell r="F40">
            <v>0</v>
          </cell>
          <cell r="G40">
            <v>0</v>
          </cell>
          <cell r="H40">
            <v>0</v>
          </cell>
          <cell r="I40" t="e">
            <v>#DIV/0!</v>
          </cell>
          <cell r="J40" t="e">
            <v>#DIV/0!</v>
          </cell>
        </row>
        <row r="41">
          <cell r="A41">
            <v>210056</v>
          </cell>
          <cell r="B41">
            <v>2186.9071100000001</v>
          </cell>
          <cell r="C41">
            <v>1286.2522000000004</v>
          </cell>
          <cell r="D41">
            <v>3473.1593100000005</v>
          </cell>
          <cell r="E41">
            <v>210056</v>
          </cell>
          <cell r="F41">
            <v>72488.716461100004</v>
          </cell>
          <cell r="G41">
            <v>72488.716461100004</v>
          </cell>
          <cell r="H41">
            <v>144977.43292220001</v>
          </cell>
          <cell r="I41">
            <v>30.168931342212019</v>
          </cell>
          <cell r="J41">
            <v>30.418579319332476</v>
          </cell>
        </row>
        <row r="42">
          <cell r="A42">
            <v>210057</v>
          </cell>
          <cell r="B42">
            <v>1690.6557300000006</v>
          </cell>
          <cell r="C42">
            <v>1049.3412999999998</v>
          </cell>
          <cell r="D42">
            <v>2739.9970300000004</v>
          </cell>
          <cell r="E42">
            <v>210057</v>
          </cell>
          <cell r="F42">
            <v>263742.16328456998</v>
          </cell>
          <cell r="G42">
            <v>263742.16328457004</v>
          </cell>
          <cell r="H42">
            <v>527484.32656913996</v>
          </cell>
          <cell r="I42">
            <v>6.4102595843798893</v>
          </cell>
          <cell r="J42">
            <v>6.8205658799388518</v>
          </cell>
        </row>
        <row r="43">
          <cell r="A43">
            <v>210058</v>
          </cell>
          <cell r="B43"/>
          <cell r="C43"/>
          <cell r="D43"/>
          <cell r="E43">
            <v>210058</v>
          </cell>
          <cell r="F43"/>
          <cell r="G43">
            <v>0</v>
          </cell>
          <cell r="H43">
            <v>0</v>
          </cell>
          <cell r="I43" t="e">
            <v>#DIV/0!</v>
          </cell>
          <cell r="J43" t="e">
            <v>#DIV/0!</v>
          </cell>
        </row>
        <row r="44">
          <cell r="A44">
            <v>210060</v>
          </cell>
          <cell r="B44">
            <v>411.71875</v>
          </cell>
          <cell r="C44">
            <v>246.90981000000002</v>
          </cell>
          <cell r="D44">
            <v>658.62855999999999</v>
          </cell>
          <cell r="E44">
            <v>210060</v>
          </cell>
          <cell r="F44">
            <v>46403.210319999998</v>
          </cell>
          <cell r="G44">
            <v>46403.210320000006</v>
          </cell>
          <cell r="H44">
            <v>92806.420639999997</v>
          </cell>
          <cell r="I44">
            <v>8.872635043152334</v>
          </cell>
          <cell r="J44">
            <v>9.1216525124247045</v>
          </cell>
        </row>
        <row r="45">
          <cell r="A45">
            <v>210061</v>
          </cell>
          <cell r="B45">
            <v>227.49458000000001</v>
          </cell>
          <cell r="C45">
            <v>156.25551999999999</v>
          </cell>
          <cell r="D45">
            <v>383.75009999999997</v>
          </cell>
          <cell r="E45">
            <v>210061</v>
          </cell>
          <cell r="F45">
            <v>19438.294800000003</v>
          </cell>
          <cell r="G45">
            <v>19438.2948</v>
          </cell>
          <cell r="H45">
            <v>38876.589600000007</v>
          </cell>
          <cell r="I45">
            <v>11.703422668535717</v>
          </cell>
          <cell r="J45">
            <v>13.780355142791933</v>
          </cell>
        </row>
        <row r="46">
          <cell r="A46">
            <v>210062</v>
          </cell>
          <cell r="B46">
            <v>2440.7861300000009</v>
          </cell>
          <cell r="C46">
            <v>1392.0357300000001</v>
          </cell>
          <cell r="D46">
            <v>3832.8218600000009</v>
          </cell>
          <cell r="E46">
            <v>210062</v>
          </cell>
          <cell r="F46">
            <v>148027.49160000001</v>
          </cell>
          <cell r="G46">
            <v>148027.49159999998</v>
          </cell>
          <cell r="H46">
            <v>296054.98320000002</v>
          </cell>
          <cell r="I46">
            <v>16.488735326242608</v>
          </cell>
          <cell r="J46">
            <v>16.120971448754094</v>
          </cell>
        </row>
        <row r="47">
          <cell r="A47">
            <v>210063</v>
          </cell>
          <cell r="B47">
            <v>1730.9716400000007</v>
          </cell>
          <cell r="C47">
            <v>1057.40888</v>
          </cell>
          <cell r="D47">
            <v>2788.3805200000006</v>
          </cell>
          <cell r="E47">
            <v>210063</v>
          </cell>
          <cell r="F47">
            <v>136112.35972306799</v>
          </cell>
          <cell r="G47">
            <v>136112.35972306799</v>
          </cell>
          <cell r="H47">
            <v>272224.71944613598</v>
          </cell>
          <cell r="I47">
            <v>12.717226000062062</v>
          </cell>
          <cell r="J47">
            <v>13.317680634080176</v>
          </cell>
        </row>
        <row r="48">
          <cell r="A48">
            <v>210064</v>
          </cell>
          <cell r="B48">
            <v>0.36596000000000001</v>
          </cell>
          <cell r="C48">
            <v>0.20286999999999994</v>
          </cell>
          <cell r="D48">
            <v>0.56882999999999995</v>
          </cell>
          <cell r="E48">
            <v>210064</v>
          </cell>
          <cell r="F48">
            <v>24.165000315999993</v>
          </cell>
          <cell r="G48">
            <v>24.165000316</v>
          </cell>
          <cell r="H48">
            <v>48.330000631999994</v>
          </cell>
          <cell r="I48">
            <v>15.144216644503524</v>
          </cell>
          <cell r="J48">
            <v>14.391770672846812</v>
          </cell>
        </row>
        <row r="49">
          <cell r="A49">
            <v>210065</v>
          </cell>
          <cell r="B49">
            <v>214.60290000000001</v>
          </cell>
          <cell r="C49">
            <v>118.74141000000002</v>
          </cell>
          <cell r="D49">
            <v>333.34431000000001</v>
          </cell>
          <cell r="E49">
            <v>210065</v>
          </cell>
          <cell r="F49">
            <v>33520.615311999994</v>
          </cell>
          <cell r="G49">
            <v>33520.615312000009</v>
          </cell>
          <cell r="H49">
            <v>67041.230624000003</v>
          </cell>
          <cell r="I49">
            <v>6.4021169660085153</v>
          </cell>
          <cell r="J49">
            <v>6.0725825275728704</v>
          </cell>
        </row>
        <row r="50">
          <cell r="A50" t="str">
            <v>UNASSN</v>
          </cell>
          <cell r="B50">
            <v>31</v>
          </cell>
          <cell r="C50">
            <v>7</v>
          </cell>
          <cell r="D50">
            <v>38</v>
          </cell>
          <cell r="E50" t="str">
            <v>UNASSN</v>
          </cell>
          <cell r="F50">
            <v>19</v>
          </cell>
          <cell r="G50">
            <v>19</v>
          </cell>
          <cell r="H50">
            <v>38</v>
          </cell>
          <cell r="I50">
            <v>1631.578947368421</v>
          </cell>
          <cell r="J50">
            <v>631.57894736842104</v>
          </cell>
        </row>
        <row r="51">
          <cell r="A51" t="str">
            <v>Total</v>
          </cell>
          <cell r="B51">
            <v>70179.084930000012</v>
          </cell>
          <cell r="C51">
            <v>41226.056900000011</v>
          </cell>
          <cell r="D51">
            <v>111405.14182999999</v>
          </cell>
          <cell r="E51" t="str">
            <v>Grand Total</v>
          </cell>
          <cell r="F51">
            <v>4697061.2525981907</v>
          </cell>
          <cell r="G51">
            <v>4697061.2525981907</v>
          </cell>
          <cell r="H51">
            <v>9394122.5051963814</v>
          </cell>
          <cell r="I51">
            <v>14.94106232725415</v>
          </cell>
          <cell r="J51">
            <v>15.046267570155051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4 Est IP %"/>
      <sheetName val="FY24 Revenue Split"/>
      <sheetName val="FY23 IP Revenue %"/>
    </sheetNames>
    <sheetDataSet>
      <sheetData sheetId="0"/>
      <sheetData sheetId="1">
        <row r="4">
          <cell r="A4">
            <v>210001</v>
          </cell>
          <cell r="B4">
            <v>1</v>
          </cell>
          <cell r="C4" t="str">
            <v>Meritus</v>
          </cell>
          <cell r="D4">
            <v>478467240.21290272</v>
          </cell>
          <cell r="E4">
            <v>10523553.759515222</v>
          </cell>
          <cell r="F4">
            <v>488990793.97241795</v>
          </cell>
        </row>
        <row r="5">
          <cell r="A5">
            <v>210002</v>
          </cell>
          <cell r="B5">
            <v>2</v>
          </cell>
          <cell r="C5" t="str">
            <v>UMMC</v>
          </cell>
          <cell r="D5">
            <v>1860209912.0676138</v>
          </cell>
          <cell r="E5">
            <v>70094395.19501707</v>
          </cell>
          <cell r="F5">
            <v>1930304307.2626309</v>
          </cell>
        </row>
        <row r="6">
          <cell r="A6">
            <v>210003</v>
          </cell>
          <cell r="B6">
            <v>3</v>
          </cell>
          <cell r="C6" t="str">
            <v>UM-Capital Region</v>
          </cell>
          <cell r="D6">
            <v>408625194.51869267</v>
          </cell>
          <cell r="E6">
            <v>14796056.646656128</v>
          </cell>
          <cell r="F6">
            <v>423421251.16534883</v>
          </cell>
        </row>
        <row r="7">
          <cell r="A7">
            <v>210004</v>
          </cell>
          <cell r="B7">
            <v>4</v>
          </cell>
          <cell r="C7" t="str">
            <v>Holy Cross</v>
          </cell>
          <cell r="D7">
            <v>587039375.01186275</v>
          </cell>
          <cell r="E7">
            <v>15308063.476463437</v>
          </cell>
          <cell r="F7">
            <v>602347438.48832619</v>
          </cell>
        </row>
        <row r="8">
          <cell r="A8">
            <v>210005</v>
          </cell>
          <cell r="B8">
            <v>5</v>
          </cell>
          <cell r="C8" t="str">
            <v>Frederick</v>
          </cell>
          <cell r="D8">
            <v>415867328.57763761</v>
          </cell>
          <cell r="E8">
            <v>6665329.0530184684</v>
          </cell>
          <cell r="F8">
            <v>422532657.63065606</v>
          </cell>
        </row>
        <row r="9">
          <cell r="A9">
            <v>210006</v>
          </cell>
          <cell r="B9">
            <v>6</v>
          </cell>
          <cell r="C9" t="str">
            <v>UM-Harford</v>
          </cell>
          <cell r="D9">
            <v>32467909.280536726</v>
          </cell>
          <cell r="E9">
            <v>-18120364.361195497</v>
          </cell>
          <cell r="F9">
            <v>14347544.919341229</v>
          </cell>
        </row>
        <row r="10">
          <cell r="A10">
            <v>210008</v>
          </cell>
          <cell r="B10">
            <v>8</v>
          </cell>
          <cell r="C10" t="str">
            <v>Mercy</v>
          </cell>
          <cell r="D10">
            <v>663731829.67688894</v>
          </cell>
          <cell r="E10">
            <v>18577588.709641255</v>
          </cell>
          <cell r="F10">
            <v>682309418.38653016</v>
          </cell>
        </row>
        <row r="11">
          <cell r="A11">
            <v>210009</v>
          </cell>
          <cell r="B11">
            <v>9</v>
          </cell>
          <cell r="C11" t="str">
            <v>Johns Hopkins</v>
          </cell>
          <cell r="D11">
            <v>2994468469.324101</v>
          </cell>
          <cell r="E11">
            <v>104043145.72761801</v>
          </cell>
          <cell r="F11">
            <v>3098511615.0517192</v>
          </cell>
        </row>
        <row r="12">
          <cell r="A12">
            <v>210010</v>
          </cell>
          <cell r="B12">
            <v>10</v>
          </cell>
          <cell r="C12" t="str">
            <v>UM-Cambridge</v>
          </cell>
          <cell r="D12">
            <v>16590183.763506753</v>
          </cell>
          <cell r="E12">
            <v>805763.11016107595</v>
          </cell>
          <cell r="F12">
            <v>17395946.873667829</v>
          </cell>
        </row>
        <row r="13">
          <cell r="A13">
            <v>210011</v>
          </cell>
          <cell r="B13">
            <v>11</v>
          </cell>
          <cell r="C13" t="str">
            <v>St Agnes</v>
          </cell>
          <cell r="D13">
            <v>505842462.01089501</v>
          </cell>
          <cell r="E13">
            <v>12278765.620847734</v>
          </cell>
          <cell r="F13">
            <v>518121227.63174278</v>
          </cell>
        </row>
        <row r="14">
          <cell r="A14">
            <v>210012</v>
          </cell>
          <cell r="B14">
            <v>12</v>
          </cell>
          <cell r="C14" t="str">
            <v>Sinai</v>
          </cell>
          <cell r="D14">
            <v>936875960.22956717</v>
          </cell>
          <cell r="E14">
            <v>25961002.520245384</v>
          </cell>
          <cell r="F14">
            <v>962836962.7498126</v>
          </cell>
        </row>
        <row r="15">
          <cell r="A15">
            <v>210013</v>
          </cell>
          <cell r="B15">
            <v>13</v>
          </cell>
          <cell r="C15" t="str">
            <v>Grace Medical Center</v>
          </cell>
          <cell r="D15">
            <v>32620708.228135515</v>
          </cell>
          <cell r="E15">
            <v>917193.10242880345</v>
          </cell>
          <cell r="F15">
            <v>33537901.33056432</v>
          </cell>
        </row>
        <row r="16">
          <cell r="A16">
            <v>210015</v>
          </cell>
          <cell r="B16">
            <v>15</v>
          </cell>
          <cell r="C16" t="str">
            <v>MedStar Franklin Sq</v>
          </cell>
          <cell r="D16">
            <v>656876654.69516695</v>
          </cell>
          <cell r="E16">
            <v>28515192.711193129</v>
          </cell>
          <cell r="F16">
            <v>685391847.40636003</v>
          </cell>
        </row>
        <row r="17">
          <cell r="A17">
            <v>210016</v>
          </cell>
          <cell r="B17">
            <v>16</v>
          </cell>
          <cell r="C17" t="str">
            <v>Adventist White Oak</v>
          </cell>
          <cell r="D17">
            <v>359090951.98432088</v>
          </cell>
          <cell r="E17">
            <v>11484471.896663871</v>
          </cell>
          <cell r="F17">
            <v>370575423.88098472</v>
          </cell>
        </row>
        <row r="18">
          <cell r="A18">
            <v>210017</v>
          </cell>
          <cell r="B18">
            <v>17</v>
          </cell>
          <cell r="C18" t="str">
            <v>Garrett</v>
          </cell>
          <cell r="D18">
            <v>90729925.73505494</v>
          </cell>
          <cell r="E18">
            <v>4317953.6528911572</v>
          </cell>
          <cell r="F18">
            <v>95047879.387946099</v>
          </cell>
        </row>
        <row r="19">
          <cell r="A19">
            <v>210018</v>
          </cell>
          <cell r="B19">
            <v>18</v>
          </cell>
          <cell r="C19" t="str">
            <v>MedStar Montgomery</v>
          </cell>
          <cell r="D19">
            <v>213390717.75717419</v>
          </cell>
          <cell r="E19">
            <v>8945863.2201561946</v>
          </cell>
          <cell r="F19">
            <v>222336580.97733039</v>
          </cell>
        </row>
        <row r="20">
          <cell r="A20">
            <v>210019</v>
          </cell>
          <cell r="B20">
            <v>19</v>
          </cell>
          <cell r="C20" t="str">
            <v>Peninsula</v>
          </cell>
          <cell r="D20">
            <v>594536498.83210492</v>
          </cell>
          <cell r="E20">
            <v>15572403.228377394</v>
          </cell>
          <cell r="F20">
            <v>603696200.6961627</v>
          </cell>
        </row>
        <row r="21">
          <cell r="A21">
            <v>210022</v>
          </cell>
          <cell r="B21">
            <v>22</v>
          </cell>
          <cell r="C21" t="str">
            <v>Suburban</v>
          </cell>
          <cell r="D21">
            <v>418575046.77583349</v>
          </cell>
          <cell r="E21">
            <v>12930464.686382428</v>
          </cell>
          <cell r="F21">
            <v>431505511.4622159</v>
          </cell>
        </row>
        <row r="22">
          <cell r="A22">
            <v>210023</v>
          </cell>
          <cell r="B22">
            <v>23</v>
          </cell>
          <cell r="C22" t="str">
            <v>Anne Arundel</v>
          </cell>
          <cell r="D22">
            <v>729263073.47058678</v>
          </cell>
          <cell r="E22">
            <v>15079932.015978321</v>
          </cell>
          <cell r="F22">
            <v>744343005.48656511</v>
          </cell>
        </row>
        <row r="23">
          <cell r="A23">
            <v>210024</v>
          </cell>
          <cell r="B23">
            <v>24</v>
          </cell>
          <cell r="C23" t="str">
            <v>MedStar Union</v>
          </cell>
          <cell r="D23">
            <v>483741861.21753514</v>
          </cell>
          <cell r="E23">
            <v>13957926.483512674</v>
          </cell>
          <cell r="F23">
            <v>497699787.70104784</v>
          </cell>
        </row>
        <row r="24">
          <cell r="A24">
            <v>210027</v>
          </cell>
          <cell r="B24">
            <v>27</v>
          </cell>
          <cell r="C24" t="str">
            <v>Western MD</v>
          </cell>
          <cell r="D24">
            <v>380094961.22715306</v>
          </cell>
          <cell r="E24">
            <v>13711874.101175426</v>
          </cell>
          <cell r="F24">
            <v>393806835.32832849</v>
          </cell>
        </row>
        <row r="25">
          <cell r="A25">
            <v>210028</v>
          </cell>
          <cell r="B25">
            <v>28</v>
          </cell>
          <cell r="C25" t="str">
            <v>MedStar St Mary's</v>
          </cell>
          <cell r="D25">
            <v>225605607.1087667</v>
          </cell>
          <cell r="E25">
            <v>10383097.853655715</v>
          </cell>
          <cell r="F25">
            <v>235988704.96242243</v>
          </cell>
        </row>
        <row r="26">
          <cell r="A26">
            <v>210029</v>
          </cell>
          <cell r="B26">
            <v>29</v>
          </cell>
          <cell r="C26" t="str">
            <v>JH - Bayview</v>
          </cell>
          <cell r="D26">
            <v>802740031.72143054</v>
          </cell>
          <cell r="E26">
            <v>27602876.971808698</v>
          </cell>
          <cell r="F26">
            <v>830342908.69323921</v>
          </cell>
        </row>
        <row r="27">
          <cell r="A27">
            <v>210030</v>
          </cell>
          <cell r="B27">
            <v>30</v>
          </cell>
          <cell r="C27" t="str">
            <v>UM-Chestertown</v>
          </cell>
          <cell r="D27">
            <v>50942798.915876739</v>
          </cell>
          <cell r="E27">
            <v>2638571.0568907256</v>
          </cell>
          <cell r="F27">
            <v>53581369.972767465</v>
          </cell>
        </row>
        <row r="28">
          <cell r="A28">
            <v>210032</v>
          </cell>
          <cell r="B28">
            <v>32</v>
          </cell>
          <cell r="C28" t="str">
            <v>ChristianaCare, Union</v>
          </cell>
          <cell r="D28">
            <v>195254332.18508387</v>
          </cell>
          <cell r="E28">
            <v>10315943.701963266</v>
          </cell>
          <cell r="F28">
            <v>205570275.88704714</v>
          </cell>
        </row>
        <row r="29">
          <cell r="A29">
            <v>210033</v>
          </cell>
          <cell r="B29">
            <v>33</v>
          </cell>
          <cell r="C29" t="str">
            <v>Carroll</v>
          </cell>
          <cell r="D29">
            <v>271856626.54364073</v>
          </cell>
          <cell r="E29">
            <v>22423554.614259414</v>
          </cell>
          <cell r="F29">
            <v>294280181.15790015</v>
          </cell>
        </row>
        <row r="30">
          <cell r="A30">
            <v>210034</v>
          </cell>
          <cell r="B30">
            <v>34</v>
          </cell>
          <cell r="C30" t="str">
            <v>MedStar Harbor</v>
          </cell>
          <cell r="D30">
            <v>214859167.96876401</v>
          </cell>
          <cell r="E30">
            <v>9758248.3076302242</v>
          </cell>
          <cell r="F30">
            <v>224617416.27639422</v>
          </cell>
        </row>
        <row r="31">
          <cell r="A31">
            <v>210035</v>
          </cell>
          <cell r="B31">
            <v>35</v>
          </cell>
          <cell r="C31" t="str">
            <v>UM-Charles Regional</v>
          </cell>
          <cell r="D31">
            <v>184304661.70522583</v>
          </cell>
          <cell r="E31">
            <v>6204788.4403097099</v>
          </cell>
          <cell r="F31">
            <v>190509450.14553553</v>
          </cell>
        </row>
        <row r="32">
          <cell r="A32">
            <v>210037</v>
          </cell>
          <cell r="B32">
            <v>37</v>
          </cell>
          <cell r="C32" t="str">
            <v>UM-Easton</v>
          </cell>
          <cell r="D32">
            <v>289195333.10398871</v>
          </cell>
          <cell r="E32">
            <v>7928601.0246960633</v>
          </cell>
          <cell r="F32">
            <v>297123934.12868476</v>
          </cell>
        </row>
        <row r="33">
          <cell r="A33">
            <v>210038</v>
          </cell>
          <cell r="B33">
            <v>38</v>
          </cell>
          <cell r="C33" t="str">
            <v>UM-Midtown</v>
          </cell>
          <cell r="D33">
            <v>268984437.69158345</v>
          </cell>
          <cell r="E33">
            <v>9640795.8591426238</v>
          </cell>
          <cell r="F33">
            <v>278625233.55072606</v>
          </cell>
        </row>
        <row r="34">
          <cell r="A34">
            <v>210039</v>
          </cell>
          <cell r="B34">
            <v>39</v>
          </cell>
          <cell r="C34" t="str">
            <v>Calvert</v>
          </cell>
          <cell r="D34">
            <v>179940482.61116764</v>
          </cell>
          <cell r="E34">
            <v>8718103.7143400442</v>
          </cell>
          <cell r="F34">
            <v>188658586.32550767</v>
          </cell>
        </row>
        <row r="35">
          <cell r="A35">
            <v>210040</v>
          </cell>
          <cell r="B35">
            <v>40</v>
          </cell>
          <cell r="C35" t="str">
            <v>Northwest</v>
          </cell>
          <cell r="D35">
            <v>301542118.3628397</v>
          </cell>
          <cell r="E35">
            <v>11291517.948482068</v>
          </cell>
          <cell r="F35">
            <v>312833636.31132179</v>
          </cell>
        </row>
        <row r="36">
          <cell r="A36">
            <v>210043</v>
          </cell>
          <cell r="B36">
            <v>43</v>
          </cell>
          <cell r="C36" t="str">
            <v>UM-BWMC</v>
          </cell>
          <cell r="D36">
            <v>520032689.70072818</v>
          </cell>
          <cell r="E36">
            <v>15322830.379740795</v>
          </cell>
          <cell r="F36">
            <v>535355520.08046895</v>
          </cell>
        </row>
        <row r="37">
          <cell r="A37">
            <v>210044</v>
          </cell>
          <cell r="B37">
            <v>44</v>
          </cell>
          <cell r="C37" t="str">
            <v>GBMC</v>
          </cell>
          <cell r="D37">
            <v>506164529.04853487</v>
          </cell>
          <cell r="E37">
            <v>17589460.532522477</v>
          </cell>
          <cell r="F37">
            <v>523753989.58105737</v>
          </cell>
        </row>
        <row r="38">
          <cell r="A38">
            <v>210045</v>
          </cell>
          <cell r="B38">
            <v>45</v>
          </cell>
          <cell r="C38" t="str">
            <v>McCready</v>
          </cell>
          <cell r="D38">
            <v>0</v>
          </cell>
          <cell r="E38">
            <v>0</v>
          </cell>
          <cell r="F38">
            <v>6412701.3643195629</v>
          </cell>
        </row>
        <row r="39">
          <cell r="A39">
            <v>210048</v>
          </cell>
          <cell r="B39">
            <v>48</v>
          </cell>
          <cell r="C39" t="str">
            <v>Howard County</v>
          </cell>
          <cell r="D39">
            <v>358586017.90617651</v>
          </cell>
          <cell r="E39">
            <v>14174242.294226985</v>
          </cell>
          <cell r="F39">
            <v>372760260.20040351</v>
          </cell>
        </row>
        <row r="40">
          <cell r="A40">
            <v>210049</v>
          </cell>
          <cell r="B40">
            <v>49</v>
          </cell>
          <cell r="C40" t="str">
            <v>UM-Upper Chesapeake</v>
          </cell>
          <cell r="D40">
            <v>442899244.6762622</v>
          </cell>
          <cell r="E40">
            <v>-31170925.139605489</v>
          </cell>
          <cell r="F40">
            <v>411728319.53665674</v>
          </cell>
        </row>
        <row r="41">
          <cell r="A41">
            <v>210051</v>
          </cell>
          <cell r="B41">
            <v>51</v>
          </cell>
          <cell r="C41" t="str">
            <v>Doctors</v>
          </cell>
          <cell r="D41">
            <v>300037284.9478721</v>
          </cell>
          <cell r="E41">
            <v>10332742.253007546</v>
          </cell>
          <cell r="F41">
            <v>310370027.20087963</v>
          </cell>
        </row>
        <row r="42">
          <cell r="A42">
            <v>210055</v>
          </cell>
          <cell r="B42">
            <v>55</v>
          </cell>
          <cell r="C42" t="str">
            <v>UM-Laurel</v>
          </cell>
          <cell r="D42">
            <v>40869720.742262602</v>
          </cell>
          <cell r="E42">
            <v>1511180.7877492267</v>
          </cell>
          <cell r="F42">
            <v>42380901.530011825</v>
          </cell>
        </row>
        <row r="43">
          <cell r="A43">
            <v>210056</v>
          </cell>
          <cell r="B43">
            <v>2004</v>
          </cell>
          <cell r="C43" t="str">
            <v>MedStar Good Sam</v>
          </cell>
          <cell r="D43">
            <v>310989150.36451924</v>
          </cell>
          <cell r="E43">
            <v>7166095.3905466534</v>
          </cell>
          <cell r="F43">
            <v>318155245.75506592</v>
          </cell>
        </row>
        <row r="44">
          <cell r="A44">
            <v>210057</v>
          </cell>
          <cell r="B44">
            <v>5050</v>
          </cell>
          <cell r="C44" t="str">
            <v>Shady Grove</v>
          </cell>
          <cell r="D44">
            <v>520762553.27869415</v>
          </cell>
          <cell r="E44">
            <v>9909150.3780739233</v>
          </cell>
          <cell r="F44">
            <v>530671703.65676808</v>
          </cell>
        </row>
        <row r="45">
          <cell r="A45">
            <v>210058</v>
          </cell>
          <cell r="B45">
            <v>2001</v>
          </cell>
          <cell r="C45" t="str">
            <v>UMROI</v>
          </cell>
          <cell r="D45">
            <v>143429729.46377787</v>
          </cell>
          <cell r="E45">
            <v>3910276.8170523355</v>
          </cell>
          <cell r="F45">
            <v>147340006.2808302</v>
          </cell>
        </row>
        <row r="46">
          <cell r="A46">
            <v>210060</v>
          </cell>
          <cell r="B46">
            <v>60</v>
          </cell>
          <cell r="C46" t="str">
            <v>Ft Washington</v>
          </cell>
          <cell r="D46">
            <v>67382848.520545706</v>
          </cell>
          <cell r="E46">
            <v>1048141.1170682944</v>
          </cell>
          <cell r="F46">
            <v>68430989.637613997</v>
          </cell>
        </row>
        <row r="47">
          <cell r="A47">
            <v>210061</v>
          </cell>
          <cell r="B47">
            <v>61</v>
          </cell>
          <cell r="C47" t="str">
            <v>Atlantic General</v>
          </cell>
          <cell r="D47">
            <v>130991802.29107995</v>
          </cell>
          <cell r="E47">
            <v>4503458.4946077308</v>
          </cell>
          <cell r="F47">
            <v>135495260.78568769</v>
          </cell>
        </row>
        <row r="48">
          <cell r="A48">
            <v>210062</v>
          </cell>
          <cell r="B48">
            <v>62</v>
          </cell>
          <cell r="C48" t="str">
            <v>MedStar Southern MD</v>
          </cell>
          <cell r="D48">
            <v>326791213.78018486</v>
          </cell>
          <cell r="E48">
            <v>11026934.407472901</v>
          </cell>
          <cell r="F48">
            <v>337818148.18765777</v>
          </cell>
        </row>
        <row r="49">
          <cell r="A49">
            <v>210063</v>
          </cell>
          <cell r="B49">
            <v>63</v>
          </cell>
          <cell r="C49" t="str">
            <v>UM-St Joe</v>
          </cell>
          <cell r="D49">
            <v>474406597.56226277</v>
          </cell>
          <cell r="E49">
            <v>12505267.958303027</v>
          </cell>
          <cell r="F49">
            <v>486911865.52056581</v>
          </cell>
        </row>
        <row r="50">
          <cell r="A50">
            <v>210087</v>
          </cell>
          <cell r="B50">
            <v>87</v>
          </cell>
          <cell r="C50" t="str">
            <v>Germantown ED</v>
          </cell>
          <cell r="D50">
            <v>18732354.184674501</v>
          </cell>
          <cell r="E50">
            <v>-176818.18806648499</v>
          </cell>
          <cell r="F50">
            <v>18555535.996608015</v>
          </cell>
        </row>
        <row r="51">
          <cell r="A51">
            <v>210088</v>
          </cell>
          <cell r="B51">
            <v>88</v>
          </cell>
          <cell r="C51" t="str">
            <v>UM-Queen Anne's ED</v>
          </cell>
          <cell r="D51">
            <v>9117829.309876183</v>
          </cell>
          <cell r="E51">
            <v>-30602.111491818716</v>
          </cell>
          <cell r="F51">
            <v>9087227.1983843651</v>
          </cell>
        </row>
        <row r="52">
          <cell r="A52">
            <v>210333</v>
          </cell>
          <cell r="B52">
            <v>333</v>
          </cell>
          <cell r="C52" t="str">
            <v>UM-Bowie ED</v>
          </cell>
          <cell r="D52">
            <v>24022951.327084828</v>
          </cell>
          <cell r="E52">
            <v>21844.493913993982</v>
          </cell>
          <cell r="F52">
            <v>24044795.820998821</v>
          </cell>
        </row>
        <row r="53">
          <cell r="A53">
            <v>210064</v>
          </cell>
          <cell r="B53">
            <v>5033</v>
          </cell>
          <cell r="C53" t="str">
            <v>Levindale</v>
          </cell>
          <cell r="D53">
            <v>71163455.210322335</v>
          </cell>
          <cell r="E53">
            <v>4074895.8554964205</v>
          </cell>
          <cell r="F53">
            <v>75238351.065818757</v>
          </cell>
        </row>
        <row r="54">
          <cell r="A54">
            <v>218992</v>
          </cell>
          <cell r="B54">
            <v>8992</v>
          </cell>
          <cell r="C54" t="str">
            <v>UM-Shock Trauma</v>
          </cell>
          <cell r="D54">
            <v>268234656.5864355</v>
          </cell>
          <cell r="E54">
            <v>6615186.3233025931</v>
          </cell>
          <cell r="F54">
            <v>274849842.90973806</v>
          </cell>
        </row>
        <row r="55">
          <cell r="A55">
            <v>210065</v>
          </cell>
          <cell r="B55">
            <v>65</v>
          </cell>
          <cell r="C55" t="str">
            <v>HC Germantown</v>
          </cell>
          <cell r="D55">
            <v>155306535.11802444</v>
          </cell>
          <cell r="E55">
            <v>8200108.4868946671</v>
          </cell>
          <cell r="F55">
            <v>163506643.60491911</v>
          </cell>
        </row>
        <row r="57">
          <cell r="A57" t="str">
            <v>Statewide</v>
          </cell>
          <cell r="C57" t="str">
            <v>Statewide</v>
          </cell>
          <cell r="D57">
            <v>20534253026.534958</v>
          </cell>
          <cell r="E57">
            <v>609806144.58074188</v>
          </cell>
          <cell r="F57">
            <v>21144059171.115696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2:I20"/>
  <sheetViews>
    <sheetView zoomScaleNormal="100" workbookViewId="0">
      <selection activeCell="F24" sqref="F24"/>
    </sheetView>
  </sheetViews>
  <sheetFormatPr defaultColWidth="8.85546875" defaultRowHeight="15" x14ac:dyDescent="0.25"/>
  <cols>
    <col min="1" max="1" width="62.7109375" customWidth="1"/>
    <col min="2" max="3" width="19.28515625" customWidth="1"/>
    <col min="4" max="4" width="37.42578125" customWidth="1"/>
    <col min="5" max="5" width="15.28515625" bestFit="1" customWidth="1"/>
    <col min="6" max="6" width="11.140625" customWidth="1"/>
    <col min="7" max="7" width="12.42578125" customWidth="1"/>
    <col min="9" max="9" width="37.85546875" customWidth="1"/>
  </cols>
  <sheetData>
    <row r="2" spans="1:9" ht="15.75" x14ac:dyDescent="0.25">
      <c r="A2" s="35" t="s">
        <v>176</v>
      </c>
      <c r="B2" s="35" t="s">
        <v>50</v>
      </c>
      <c r="C2" s="43"/>
    </row>
    <row r="3" spans="1:9" ht="15" customHeight="1" x14ac:dyDescent="0.25">
      <c r="A3" s="111" t="s">
        <v>209</v>
      </c>
      <c r="B3" s="36" t="s">
        <v>51</v>
      </c>
      <c r="C3" s="94">
        <v>20534253026.534958</v>
      </c>
      <c r="D3" s="66"/>
      <c r="F3" s="55"/>
    </row>
    <row r="4" spans="1:9" ht="15" customHeight="1" x14ac:dyDescent="0.25">
      <c r="A4" s="111" t="s">
        <v>210</v>
      </c>
      <c r="B4" s="36" t="s">
        <v>53</v>
      </c>
      <c r="C4" s="112">
        <f xml:space="preserve"> 3.24% +0.25%</f>
        <v>3.4900000000000007E-2</v>
      </c>
      <c r="D4" s="66"/>
      <c r="H4" s="114"/>
      <c r="I4" s="114"/>
    </row>
    <row r="5" spans="1:9" ht="15" customHeight="1" x14ac:dyDescent="0.25">
      <c r="A5" s="111" t="s">
        <v>211</v>
      </c>
      <c r="B5" s="36" t="s">
        <v>62</v>
      </c>
      <c r="C5" s="41">
        <f>'Statewide PAU Revenue'!F52</f>
        <v>2214105205.5900006</v>
      </c>
      <c r="D5" s="66"/>
    </row>
    <row r="6" spans="1:9" ht="15.75" x14ac:dyDescent="0.25">
      <c r="A6" s="37" t="s">
        <v>64</v>
      </c>
      <c r="B6" s="29" t="s">
        <v>63</v>
      </c>
      <c r="C6" s="38">
        <f>-C4*C5</f>
        <v>-77272271.675091043</v>
      </c>
      <c r="D6" s="67"/>
      <c r="E6" s="4"/>
    </row>
    <row r="7" spans="1:9" ht="15.75" x14ac:dyDescent="0.25">
      <c r="A7" s="37" t="s">
        <v>52</v>
      </c>
      <c r="B7" s="29" t="s">
        <v>65</v>
      </c>
      <c r="C7" s="39">
        <f>C6/C3</f>
        <v>-3.7630914343578787E-3</v>
      </c>
      <c r="D7" s="17"/>
      <c r="E7" s="8"/>
    </row>
    <row r="8" spans="1:9" ht="15" customHeight="1" x14ac:dyDescent="0.25">
      <c r="A8" s="97" t="s">
        <v>196</v>
      </c>
      <c r="B8" s="44" t="s">
        <v>167</v>
      </c>
      <c r="C8" s="72">
        <f>ROUND(C7,4)</f>
        <v>-3.8E-3</v>
      </c>
      <c r="D8" s="65"/>
    </row>
    <row r="9" spans="1:9" ht="15.75" x14ac:dyDescent="0.25">
      <c r="A9" s="29" t="s">
        <v>183</v>
      </c>
      <c r="B9" s="29" t="s">
        <v>163</v>
      </c>
      <c r="C9" s="38">
        <f>C8*C3</f>
        <v>-78030161.500832841</v>
      </c>
      <c r="D9" s="5"/>
      <c r="E9" s="64"/>
    </row>
    <row r="10" spans="1:9" ht="15.75" x14ac:dyDescent="0.25">
      <c r="A10" s="37" t="s">
        <v>54</v>
      </c>
      <c r="B10" s="29" t="s">
        <v>164</v>
      </c>
      <c r="C10" s="73">
        <f>'Statewide PAU Revenue'!I52</f>
        <v>0.1077483414250594</v>
      </c>
    </row>
    <row r="11" spans="1:9" ht="15.75" x14ac:dyDescent="0.25">
      <c r="A11" s="37" t="s">
        <v>56</v>
      </c>
      <c r="B11" s="29" t="s">
        <v>165</v>
      </c>
      <c r="C11" s="40">
        <f>C3*C10</f>
        <v>2212531706.0116482</v>
      </c>
      <c r="D11" s="5"/>
    </row>
    <row r="12" spans="1:9" ht="15.75" x14ac:dyDescent="0.25">
      <c r="A12" s="44" t="s">
        <v>197</v>
      </c>
      <c r="B12" s="44" t="s">
        <v>166</v>
      </c>
      <c r="C12" s="74">
        <f>C9/C11</f>
        <v>-3.5267364209433862E-2</v>
      </c>
      <c r="D12" s="45"/>
    </row>
    <row r="13" spans="1:9" ht="15.75" x14ac:dyDescent="0.25">
      <c r="A13" s="42"/>
      <c r="B13" s="45"/>
      <c r="C13" s="45"/>
      <c r="D13" s="45"/>
    </row>
    <row r="14" spans="1:9" ht="15.75" x14ac:dyDescent="0.25">
      <c r="A14" s="42"/>
      <c r="B14" s="45"/>
      <c r="C14" s="45"/>
      <c r="D14" s="45"/>
    </row>
    <row r="15" spans="1:9" ht="31.5" x14ac:dyDescent="0.25">
      <c r="A15" s="98" t="s">
        <v>177</v>
      </c>
      <c r="B15" s="98" t="s">
        <v>200</v>
      </c>
      <c r="C15" s="98" t="s">
        <v>195</v>
      </c>
      <c r="D15" s="98" t="s">
        <v>175</v>
      </c>
      <c r="E15" s="98" t="s">
        <v>174</v>
      </c>
    </row>
    <row r="16" spans="1:9" ht="15.75" x14ac:dyDescent="0.25">
      <c r="A16" s="31" t="s">
        <v>184</v>
      </c>
      <c r="B16" s="38">
        <f>'Statewide PAU Revenue'!G52</f>
        <v>931849337.48000038</v>
      </c>
      <c r="C16" s="76">
        <f>B16/B18</f>
        <v>0.42086949397315881</v>
      </c>
      <c r="D16" s="70">
        <f>C16*C8</f>
        <v>-1.5993040770980035E-3</v>
      </c>
      <c r="E16" s="38">
        <f>C16*C9</f>
        <v>-32840514.585499376</v>
      </c>
    </row>
    <row r="17" spans="1:5" ht="15.75" x14ac:dyDescent="0.25">
      <c r="A17" s="31" t="s">
        <v>173</v>
      </c>
      <c r="B17" s="38">
        <f>'Statewide PAU Revenue'!E52</f>
        <v>1282255868.1100001</v>
      </c>
      <c r="C17" s="76">
        <f>B17/B18</f>
        <v>0.57913050602684113</v>
      </c>
      <c r="D17" s="70">
        <f>C17*C8</f>
        <v>-2.2006959229019965E-3</v>
      </c>
      <c r="E17" s="38">
        <f>C17*C9</f>
        <v>-45189646.915333457</v>
      </c>
    </row>
    <row r="18" spans="1:5" ht="15.75" x14ac:dyDescent="0.25">
      <c r="A18" s="31" t="s">
        <v>66</v>
      </c>
      <c r="B18" s="38">
        <f>SUM(B16:B17)</f>
        <v>2214105205.5900006</v>
      </c>
      <c r="C18" s="76">
        <f>SUM(C16:C17)</f>
        <v>1</v>
      </c>
      <c r="D18" s="76">
        <f>SUM(D16:D17)</f>
        <v>-3.8E-3</v>
      </c>
      <c r="E18" s="38">
        <f>SUM(E16:E17)</f>
        <v>-78030161.500832826</v>
      </c>
    </row>
    <row r="20" spans="1:5" x14ac:dyDescent="0.25">
      <c r="A20" s="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N61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9" sqref="A9:XFD9"/>
    </sheetView>
  </sheetViews>
  <sheetFormatPr defaultColWidth="9.28515625" defaultRowHeight="14.25" x14ac:dyDescent="0.2"/>
  <cols>
    <col min="1" max="1" width="11" style="9" customWidth="1"/>
    <col min="2" max="2" width="21" style="9" customWidth="1"/>
    <col min="3" max="3" width="19.5703125" style="9" bestFit="1" customWidth="1"/>
    <col min="4" max="4" width="17.85546875" style="9" customWidth="1"/>
    <col min="5" max="5" width="23" style="9" customWidth="1"/>
    <col min="6" max="6" width="18.7109375" style="9" customWidth="1"/>
    <col min="7" max="7" width="22.140625" style="9" customWidth="1"/>
    <col min="8" max="8" width="14.42578125" style="9" customWidth="1"/>
    <col min="9" max="10" width="16.140625" style="9" customWidth="1"/>
    <col min="11" max="11" width="15.85546875" style="50" bestFit="1" customWidth="1"/>
    <col min="12" max="12" width="14.85546875" style="9" customWidth="1"/>
    <col min="13" max="13" width="12.28515625" style="9" customWidth="1"/>
    <col min="14" max="14" width="16.42578125" style="9" customWidth="1"/>
    <col min="15" max="223" width="9.28515625" style="9"/>
    <col min="224" max="224" width="11.7109375" style="9" customWidth="1"/>
    <col min="225" max="225" width="28.28515625" style="9" customWidth="1"/>
    <col min="226" max="226" width="25.7109375" style="9" customWidth="1"/>
    <col min="227" max="227" width="16" style="9" customWidth="1"/>
    <col min="228" max="228" width="16.7109375" style="9" customWidth="1"/>
    <col min="229" max="229" width="13.42578125" style="9" customWidth="1"/>
    <col min="230" max="230" width="14.28515625" style="9" customWidth="1"/>
    <col min="231" max="231" width="18.28515625" style="9" customWidth="1"/>
    <col min="232" max="232" width="17.42578125" style="9" bestFit="1" customWidth="1"/>
    <col min="233" max="233" width="18.28515625" style="9" bestFit="1" customWidth="1"/>
    <col min="234" max="479" width="9.28515625" style="9"/>
    <col min="480" max="480" width="11.7109375" style="9" customWidth="1"/>
    <col min="481" max="481" width="28.28515625" style="9" customWidth="1"/>
    <col min="482" max="482" width="25.7109375" style="9" customWidth="1"/>
    <col min="483" max="483" width="16" style="9" customWidth="1"/>
    <col min="484" max="484" width="16.7109375" style="9" customWidth="1"/>
    <col min="485" max="485" width="13.42578125" style="9" customWidth="1"/>
    <col min="486" max="486" width="14.28515625" style="9" customWidth="1"/>
    <col min="487" max="487" width="18.28515625" style="9" customWidth="1"/>
    <col min="488" max="488" width="17.42578125" style="9" bestFit="1" customWidth="1"/>
    <col min="489" max="489" width="18.28515625" style="9" bestFit="1" customWidth="1"/>
    <col min="490" max="735" width="9.28515625" style="9"/>
    <col min="736" max="736" width="11.7109375" style="9" customWidth="1"/>
    <col min="737" max="737" width="28.28515625" style="9" customWidth="1"/>
    <col min="738" max="738" width="25.7109375" style="9" customWidth="1"/>
    <col min="739" max="739" width="16" style="9" customWidth="1"/>
    <col min="740" max="740" width="16.7109375" style="9" customWidth="1"/>
    <col min="741" max="741" width="13.42578125" style="9" customWidth="1"/>
    <col min="742" max="742" width="14.28515625" style="9" customWidth="1"/>
    <col min="743" max="743" width="18.28515625" style="9" customWidth="1"/>
    <col min="744" max="744" width="17.42578125" style="9" bestFit="1" customWidth="1"/>
    <col min="745" max="745" width="18.28515625" style="9" bestFit="1" customWidth="1"/>
    <col min="746" max="991" width="9.28515625" style="9"/>
    <col min="992" max="992" width="11.7109375" style="9" customWidth="1"/>
    <col min="993" max="993" width="28.28515625" style="9" customWidth="1"/>
    <col min="994" max="994" width="25.7109375" style="9" customWidth="1"/>
    <col min="995" max="995" width="16" style="9" customWidth="1"/>
    <col min="996" max="996" width="16.7109375" style="9" customWidth="1"/>
    <col min="997" max="997" width="13.42578125" style="9" customWidth="1"/>
    <col min="998" max="998" width="14.28515625" style="9" customWidth="1"/>
    <col min="999" max="999" width="18.28515625" style="9" customWidth="1"/>
    <col min="1000" max="1000" width="17.42578125" style="9" bestFit="1" customWidth="1"/>
    <col min="1001" max="1001" width="18.28515625" style="9" bestFit="1" customWidth="1"/>
    <col min="1002" max="1247" width="9.28515625" style="9"/>
    <col min="1248" max="1248" width="11.7109375" style="9" customWidth="1"/>
    <col min="1249" max="1249" width="28.28515625" style="9" customWidth="1"/>
    <col min="1250" max="1250" width="25.7109375" style="9" customWidth="1"/>
    <col min="1251" max="1251" width="16" style="9" customWidth="1"/>
    <col min="1252" max="1252" width="16.7109375" style="9" customWidth="1"/>
    <col min="1253" max="1253" width="13.42578125" style="9" customWidth="1"/>
    <col min="1254" max="1254" width="14.28515625" style="9" customWidth="1"/>
    <col min="1255" max="1255" width="18.28515625" style="9" customWidth="1"/>
    <col min="1256" max="1256" width="17.42578125" style="9" bestFit="1" customWidth="1"/>
    <col min="1257" max="1257" width="18.28515625" style="9" bestFit="1" customWidth="1"/>
    <col min="1258" max="1503" width="9.28515625" style="9"/>
    <col min="1504" max="1504" width="11.7109375" style="9" customWidth="1"/>
    <col min="1505" max="1505" width="28.28515625" style="9" customWidth="1"/>
    <col min="1506" max="1506" width="25.7109375" style="9" customWidth="1"/>
    <col min="1507" max="1507" width="16" style="9" customWidth="1"/>
    <col min="1508" max="1508" width="16.7109375" style="9" customWidth="1"/>
    <col min="1509" max="1509" width="13.42578125" style="9" customWidth="1"/>
    <col min="1510" max="1510" width="14.28515625" style="9" customWidth="1"/>
    <col min="1511" max="1511" width="18.28515625" style="9" customWidth="1"/>
    <col min="1512" max="1512" width="17.42578125" style="9" bestFit="1" customWidth="1"/>
    <col min="1513" max="1513" width="18.28515625" style="9" bestFit="1" customWidth="1"/>
    <col min="1514" max="1759" width="9.28515625" style="9"/>
    <col min="1760" max="1760" width="11.7109375" style="9" customWidth="1"/>
    <col min="1761" max="1761" width="28.28515625" style="9" customWidth="1"/>
    <col min="1762" max="1762" width="25.7109375" style="9" customWidth="1"/>
    <col min="1763" max="1763" width="16" style="9" customWidth="1"/>
    <col min="1764" max="1764" width="16.7109375" style="9" customWidth="1"/>
    <col min="1765" max="1765" width="13.42578125" style="9" customWidth="1"/>
    <col min="1766" max="1766" width="14.28515625" style="9" customWidth="1"/>
    <col min="1767" max="1767" width="18.28515625" style="9" customWidth="1"/>
    <col min="1768" max="1768" width="17.42578125" style="9" bestFit="1" customWidth="1"/>
    <col min="1769" max="1769" width="18.28515625" style="9" bestFit="1" customWidth="1"/>
    <col min="1770" max="2015" width="9.28515625" style="9"/>
    <col min="2016" max="2016" width="11.7109375" style="9" customWidth="1"/>
    <col min="2017" max="2017" width="28.28515625" style="9" customWidth="1"/>
    <col min="2018" max="2018" width="25.7109375" style="9" customWidth="1"/>
    <col min="2019" max="2019" width="16" style="9" customWidth="1"/>
    <col min="2020" max="2020" width="16.7109375" style="9" customWidth="1"/>
    <col min="2021" max="2021" width="13.42578125" style="9" customWidth="1"/>
    <col min="2022" max="2022" width="14.28515625" style="9" customWidth="1"/>
    <col min="2023" max="2023" width="18.28515625" style="9" customWidth="1"/>
    <col min="2024" max="2024" width="17.42578125" style="9" bestFit="1" customWidth="1"/>
    <col min="2025" max="2025" width="18.28515625" style="9" bestFit="1" customWidth="1"/>
    <col min="2026" max="2271" width="9.28515625" style="9"/>
    <col min="2272" max="2272" width="11.7109375" style="9" customWidth="1"/>
    <col min="2273" max="2273" width="28.28515625" style="9" customWidth="1"/>
    <col min="2274" max="2274" width="25.7109375" style="9" customWidth="1"/>
    <col min="2275" max="2275" width="16" style="9" customWidth="1"/>
    <col min="2276" max="2276" width="16.7109375" style="9" customWidth="1"/>
    <col min="2277" max="2277" width="13.42578125" style="9" customWidth="1"/>
    <col min="2278" max="2278" width="14.28515625" style="9" customWidth="1"/>
    <col min="2279" max="2279" width="18.28515625" style="9" customWidth="1"/>
    <col min="2280" max="2280" width="17.42578125" style="9" bestFit="1" customWidth="1"/>
    <col min="2281" max="2281" width="18.28515625" style="9" bestFit="1" customWidth="1"/>
    <col min="2282" max="2527" width="9.28515625" style="9"/>
    <col min="2528" max="2528" width="11.7109375" style="9" customWidth="1"/>
    <col min="2529" max="2529" width="28.28515625" style="9" customWidth="1"/>
    <col min="2530" max="2530" width="25.7109375" style="9" customWidth="1"/>
    <col min="2531" max="2531" width="16" style="9" customWidth="1"/>
    <col min="2532" max="2532" width="16.7109375" style="9" customWidth="1"/>
    <col min="2533" max="2533" width="13.42578125" style="9" customWidth="1"/>
    <col min="2534" max="2534" width="14.28515625" style="9" customWidth="1"/>
    <col min="2535" max="2535" width="18.28515625" style="9" customWidth="1"/>
    <col min="2536" max="2536" width="17.42578125" style="9" bestFit="1" customWidth="1"/>
    <col min="2537" max="2537" width="18.28515625" style="9" bestFit="1" customWidth="1"/>
    <col min="2538" max="2783" width="9.28515625" style="9"/>
    <col min="2784" max="2784" width="11.7109375" style="9" customWidth="1"/>
    <col min="2785" max="2785" width="28.28515625" style="9" customWidth="1"/>
    <col min="2786" max="2786" width="25.7109375" style="9" customWidth="1"/>
    <col min="2787" max="2787" width="16" style="9" customWidth="1"/>
    <col min="2788" max="2788" width="16.7109375" style="9" customWidth="1"/>
    <col min="2789" max="2789" width="13.42578125" style="9" customWidth="1"/>
    <col min="2790" max="2790" width="14.28515625" style="9" customWidth="1"/>
    <col min="2791" max="2791" width="18.28515625" style="9" customWidth="1"/>
    <col min="2792" max="2792" width="17.42578125" style="9" bestFit="1" customWidth="1"/>
    <col min="2793" max="2793" width="18.28515625" style="9" bestFit="1" customWidth="1"/>
    <col min="2794" max="3039" width="9.28515625" style="9"/>
    <col min="3040" max="3040" width="11.7109375" style="9" customWidth="1"/>
    <col min="3041" max="3041" width="28.28515625" style="9" customWidth="1"/>
    <col min="3042" max="3042" width="25.7109375" style="9" customWidth="1"/>
    <col min="3043" max="3043" width="16" style="9" customWidth="1"/>
    <col min="3044" max="3044" width="16.7109375" style="9" customWidth="1"/>
    <col min="3045" max="3045" width="13.42578125" style="9" customWidth="1"/>
    <col min="3046" max="3046" width="14.28515625" style="9" customWidth="1"/>
    <col min="3047" max="3047" width="18.28515625" style="9" customWidth="1"/>
    <col min="3048" max="3048" width="17.42578125" style="9" bestFit="1" customWidth="1"/>
    <col min="3049" max="3049" width="18.28515625" style="9" bestFit="1" customWidth="1"/>
    <col min="3050" max="3295" width="9.28515625" style="9"/>
    <col min="3296" max="3296" width="11.7109375" style="9" customWidth="1"/>
    <col min="3297" max="3297" width="28.28515625" style="9" customWidth="1"/>
    <col min="3298" max="3298" width="25.7109375" style="9" customWidth="1"/>
    <col min="3299" max="3299" width="16" style="9" customWidth="1"/>
    <col min="3300" max="3300" width="16.7109375" style="9" customWidth="1"/>
    <col min="3301" max="3301" width="13.42578125" style="9" customWidth="1"/>
    <col min="3302" max="3302" width="14.28515625" style="9" customWidth="1"/>
    <col min="3303" max="3303" width="18.28515625" style="9" customWidth="1"/>
    <col min="3304" max="3304" width="17.42578125" style="9" bestFit="1" customWidth="1"/>
    <col min="3305" max="3305" width="18.28515625" style="9" bestFit="1" customWidth="1"/>
    <col min="3306" max="3551" width="9.28515625" style="9"/>
    <col min="3552" max="3552" width="11.7109375" style="9" customWidth="1"/>
    <col min="3553" max="3553" width="28.28515625" style="9" customWidth="1"/>
    <col min="3554" max="3554" width="25.7109375" style="9" customWidth="1"/>
    <col min="3555" max="3555" width="16" style="9" customWidth="1"/>
    <col min="3556" max="3556" width="16.7109375" style="9" customWidth="1"/>
    <col min="3557" max="3557" width="13.42578125" style="9" customWidth="1"/>
    <col min="3558" max="3558" width="14.28515625" style="9" customWidth="1"/>
    <col min="3559" max="3559" width="18.28515625" style="9" customWidth="1"/>
    <col min="3560" max="3560" width="17.42578125" style="9" bestFit="1" customWidth="1"/>
    <col min="3561" max="3561" width="18.28515625" style="9" bestFit="1" customWidth="1"/>
    <col min="3562" max="3807" width="9.28515625" style="9"/>
    <col min="3808" max="3808" width="11.7109375" style="9" customWidth="1"/>
    <col min="3809" max="3809" width="28.28515625" style="9" customWidth="1"/>
    <col min="3810" max="3810" width="25.7109375" style="9" customWidth="1"/>
    <col min="3811" max="3811" width="16" style="9" customWidth="1"/>
    <col min="3812" max="3812" width="16.7109375" style="9" customWidth="1"/>
    <col min="3813" max="3813" width="13.42578125" style="9" customWidth="1"/>
    <col min="3814" max="3814" width="14.28515625" style="9" customWidth="1"/>
    <col min="3815" max="3815" width="18.28515625" style="9" customWidth="1"/>
    <col min="3816" max="3816" width="17.42578125" style="9" bestFit="1" customWidth="1"/>
    <col min="3817" max="3817" width="18.28515625" style="9" bestFit="1" customWidth="1"/>
    <col min="3818" max="4063" width="9.28515625" style="9"/>
    <col min="4064" max="4064" width="11.7109375" style="9" customWidth="1"/>
    <col min="4065" max="4065" width="28.28515625" style="9" customWidth="1"/>
    <col min="4066" max="4066" width="25.7109375" style="9" customWidth="1"/>
    <col min="4067" max="4067" width="16" style="9" customWidth="1"/>
    <col min="4068" max="4068" width="16.7109375" style="9" customWidth="1"/>
    <col min="4069" max="4069" width="13.42578125" style="9" customWidth="1"/>
    <col min="4070" max="4070" width="14.28515625" style="9" customWidth="1"/>
    <col min="4071" max="4071" width="18.28515625" style="9" customWidth="1"/>
    <col min="4072" max="4072" width="17.42578125" style="9" bestFit="1" customWidth="1"/>
    <col min="4073" max="4073" width="18.28515625" style="9" bestFit="1" customWidth="1"/>
    <col min="4074" max="4319" width="9.28515625" style="9"/>
    <col min="4320" max="4320" width="11.7109375" style="9" customWidth="1"/>
    <col min="4321" max="4321" width="28.28515625" style="9" customWidth="1"/>
    <col min="4322" max="4322" width="25.7109375" style="9" customWidth="1"/>
    <col min="4323" max="4323" width="16" style="9" customWidth="1"/>
    <col min="4324" max="4324" width="16.7109375" style="9" customWidth="1"/>
    <col min="4325" max="4325" width="13.42578125" style="9" customWidth="1"/>
    <col min="4326" max="4326" width="14.28515625" style="9" customWidth="1"/>
    <col min="4327" max="4327" width="18.28515625" style="9" customWidth="1"/>
    <col min="4328" max="4328" width="17.42578125" style="9" bestFit="1" customWidth="1"/>
    <col min="4329" max="4329" width="18.28515625" style="9" bestFit="1" customWidth="1"/>
    <col min="4330" max="4575" width="9.28515625" style="9"/>
    <col min="4576" max="4576" width="11.7109375" style="9" customWidth="1"/>
    <col min="4577" max="4577" width="28.28515625" style="9" customWidth="1"/>
    <col min="4578" max="4578" width="25.7109375" style="9" customWidth="1"/>
    <col min="4579" max="4579" width="16" style="9" customWidth="1"/>
    <col min="4580" max="4580" width="16.7109375" style="9" customWidth="1"/>
    <col min="4581" max="4581" width="13.42578125" style="9" customWidth="1"/>
    <col min="4582" max="4582" width="14.28515625" style="9" customWidth="1"/>
    <col min="4583" max="4583" width="18.28515625" style="9" customWidth="1"/>
    <col min="4584" max="4584" width="17.42578125" style="9" bestFit="1" customWidth="1"/>
    <col min="4585" max="4585" width="18.28515625" style="9" bestFit="1" customWidth="1"/>
    <col min="4586" max="4831" width="9.28515625" style="9"/>
    <col min="4832" max="4832" width="11.7109375" style="9" customWidth="1"/>
    <col min="4833" max="4833" width="28.28515625" style="9" customWidth="1"/>
    <col min="4834" max="4834" width="25.7109375" style="9" customWidth="1"/>
    <col min="4835" max="4835" width="16" style="9" customWidth="1"/>
    <col min="4836" max="4836" width="16.7109375" style="9" customWidth="1"/>
    <col min="4837" max="4837" width="13.42578125" style="9" customWidth="1"/>
    <col min="4838" max="4838" width="14.28515625" style="9" customWidth="1"/>
    <col min="4839" max="4839" width="18.28515625" style="9" customWidth="1"/>
    <col min="4840" max="4840" width="17.42578125" style="9" bestFit="1" customWidth="1"/>
    <col min="4841" max="4841" width="18.28515625" style="9" bestFit="1" customWidth="1"/>
    <col min="4842" max="5087" width="9.28515625" style="9"/>
    <col min="5088" max="5088" width="11.7109375" style="9" customWidth="1"/>
    <col min="5089" max="5089" width="28.28515625" style="9" customWidth="1"/>
    <col min="5090" max="5090" width="25.7109375" style="9" customWidth="1"/>
    <col min="5091" max="5091" width="16" style="9" customWidth="1"/>
    <col min="5092" max="5092" width="16.7109375" style="9" customWidth="1"/>
    <col min="5093" max="5093" width="13.42578125" style="9" customWidth="1"/>
    <col min="5094" max="5094" width="14.28515625" style="9" customWidth="1"/>
    <col min="5095" max="5095" width="18.28515625" style="9" customWidth="1"/>
    <col min="5096" max="5096" width="17.42578125" style="9" bestFit="1" customWidth="1"/>
    <col min="5097" max="5097" width="18.28515625" style="9" bestFit="1" customWidth="1"/>
    <col min="5098" max="5343" width="9.28515625" style="9"/>
    <col min="5344" max="5344" width="11.7109375" style="9" customWidth="1"/>
    <col min="5345" max="5345" width="28.28515625" style="9" customWidth="1"/>
    <col min="5346" max="5346" width="25.7109375" style="9" customWidth="1"/>
    <col min="5347" max="5347" width="16" style="9" customWidth="1"/>
    <col min="5348" max="5348" width="16.7109375" style="9" customWidth="1"/>
    <col min="5349" max="5349" width="13.42578125" style="9" customWidth="1"/>
    <col min="5350" max="5350" width="14.28515625" style="9" customWidth="1"/>
    <col min="5351" max="5351" width="18.28515625" style="9" customWidth="1"/>
    <col min="5352" max="5352" width="17.42578125" style="9" bestFit="1" customWidth="1"/>
    <col min="5353" max="5353" width="18.28515625" style="9" bestFit="1" customWidth="1"/>
    <col min="5354" max="5599" width="9.28515625" style="9"/>
    <col min="5600" max="5600" width="11.7109375" style="9" customWidth="1"/>
    <col min="5601" max="5601" width="28.28515625" style="9" customWidth="1"/>
    <col min="5602" max="5602" width="25.7109375" style="9" customWidth="1"/>
    <col min="5603" max="5603" width="16" style="9" customWidth="1"/>
    <col min="5604" max="5604" width="16.7109375" style="9" customWidth="1"/>
    <col min="5605" max="5605" width="13.42578125" style="9" customWidth="1"/>
    <col min="5606" max="5606" width="14.28515625" style="9" customWidth="1"/>
    <col min="5607" max="5607" width="18.28515625" style="9" customWidth="1"/>
    <col min="5608" max="5608" width="17.42578125" style="9" bestFit="1" customWidth="1"/>
    <col min="5609" max="5609" width="18.28515625" style="9" bestFit="1" customWidth="1"/>
    <col min="5610" max="5855" width="9.28515625" style="9"/>
    <col min="5856" max="5856" width="11.7109375" style="9" customWidth="1"/>
    <col min="5857" max="5857" width="28.28515625" style="9" customWidth="1"/>
    <col min="5858" max="5858" width="25.7109375" style="9" customWidth="1"/>
    <col min="5859" max="5859" width="16" style="9" customWidth="1"/>
    <col min="5860" max="5860" width="16.7109375" style="9" customWidth="1"/>
    <col min="5861" max="5861" width="13.42578125" style="9" customWidth="1"/>
    <col min="5862" max="5862" width="14.28515625" style="9" customWidth="1"/>
    <col min="5863" max="5863" width="18.28515625" style="9" customWidth="1"/>
    <col min="5864" max="5864" width="17.42578125" style="9" bestFit="1" customWidth="1"/>
    <col min="5865" max="5865" width="18.28515625" style="9" bestFit="1" customWidth="1"/>
    <col min="5866" max="6111" width="9.28515625" style="9"/>
    <col min="6112" max="6112" width="11.7109375" style="9" customWidth="1"/>
    <col min="6113" max="6113" width="28.28515625" style="9" customWidth="1"/>
    <col min="6114" max="6114" width="25.7109375" style="9" customWidth="1"/>
    <col min="6115" max="6115" width="16" style="9" customWidth="1"/>
    <col min="6116" max="6116" width="16.7109375" style="9" customWidth="1"/>
    <col min="6117" max="6117" width="13.42578125" style="9" customWidth="1"/>
    <col min="6118" max="6118" width="14.28515625" style="9" customWidth="1"/>
    <col min="6119" max="6119" width="18.28515625" style="9" customWidth="1"/>
    <col min="6120" max="6120" width="17.42578125" style="9" bestFit="1" customWidth="1"/>
    <col min="6121" max="6121" width="18.28515625" style="9" bestFit="1" customWidth="1"/>
    <col min="6122" max="6367" width="9.28515625" style="9"/>
    <col min="6368" max="6368" width="11.7109375" style="9" customWidth="1"/>
    <col min="6369" max="6369" width="28.28515625" style="9" customWidth="1"/>
    <col min="6370" max="6370" width="25.7109375" style="9" customWidth="1"/>
    <col min="6371" max="6371" width="16" style="9" customWidth="1"/>
    <col min="6372" max="6372" width="16.7109375" style="9" customWidth="1"/>
    <col min="6373" max="6373" width="13.42578125" style="9" customWidth="1"/>
    <col min="6374" max="6374" width="14.28515625" style="9" customWidth="1"/>
    <col min="6375" max="6375" width="18.28515625" style="9" customWidth="1"/>
    <col min="6376" max="6376" width="17.42578125" style="9" bestFit="1" customWidth="1"/>
    <col min="6377" max="6377" width="18.28515625" style="9" bestFit="1" customWidth="1"/>
    <col min="6378" max="6623" width="9.28515625" style="9"/>
    <col min="6624" max="6624" width="11.7109375" style="9" customWidth="1"/>
    <col min="6625" max="6625" width="28.28515625" style="9" customWidth="1"/>
    <col min="6626" max="6626" width="25.7109375" style="9" customWidth="1"/>
    <col min="6627" max="6627" width="16" style="9" customWidth="1"/>
    <col min="6628" max="6628" width="16.7109375" style="9" customWidth="1"/>
    <col min="6629" max="6629" width="13.42578125" style="9" customWidth="1"/>
    <col min="6630" max="6630" width="14.28515625" style="9" customWidth="1"/>
    <col min="6631" max="6631" width="18.28515625" style="9" customWidth="1"/>
    <col min="6632" max="6632" width="17.42578125" style="9" bestFit="1" customWidth="1"/>
    <col min="6633" max="6633" width="18.28515625" style="9" bestFit="1" customWidth="1"/>
    <col min="6634" max="6879" width="9.28515625" style="9"/>
    <col min="6880" max="6880" width="11.7109375" style="9" customWidth="1"/>
    <col min="6881" max="6881" width="28.28515625" style="9" customWidth="1"/>
    <col min="6882" max="6882" width="25.7109375" style="9" customWidth="1"/>
    <col min="6883" max="6883" width="16" style="9" customWidth="1"/>
    <col min="6884" max="6884" width="16.7109375" style="9" customWidth="1"/>
    <col min="6885" max="6885" width="13.42578125" style="9" customWidth="1"/>
    <col min="6886" max="6886" width="14.28515625" style="9" customWidth="1"/>
    <col min="6887" max="6887" width="18.28515625" style="9" customWidth="1"/>
    <col min="6888" max="6888" width="17.42578125" style="9" bestFit="1" customWidth="1"/>
    <col min="6889" max="6889" width="18.28515625" style="9" bestFit="1" customWidth="1"/>
    <col min="6890" max="7135" width="9.28515625" style="9"/>
    <col min="7136" max="7136" width="11.7109375" style="9" customWidth="1"/>
    <col min="7137" max="7137" width="28.28515625" style="9" customWidth="1"/>
    <col min="7138" max="7138" width="25.7109375" style="9" customWidth="1"/>
    <col min="7139" max="7139" width="16" style="9" customWidth="1"/>
    <col min="7140" max="7140" width="16.7109375" style="9" customWidth="1"/>
    <col min="7141" max="7141" width="13.42578125" style="9" customWidth="1"/>
    <col min="7142" max="7142" width="14.28515625" style="9" customWidth="1"/>
    <col min="7143" max="7143" width="18.28515625" style="9" customWidth="1"/>
    <col min="7144" max="7144" width="17.42578125" style="9" bestFit="1" customWidth="1"/>
    <col min="7145" max="7145" width="18.28515625" style="9" bestFit="1" customWidth="1"/>
    <col min="7146" max="7391" width="9.28515625" style="9"/>
    <col min="7392" max="7392" width="11.7109375" style="9" customWidth="1"/>
    <col min="7393" max="7393" width="28.28515625" style="9" customWidth="1"/>
    <col min="7394" max="7394" width="25.7109375" style="9" customWidth="1"/>
    <col min="7395" max="7395" width="16" style="9" customWidth="1"/>
    <col min="7396" max="7396" width="16.7109375" style="9" customWidth="1"/>
    <col min="7397" max="7397" width="13.42578125" style="9" customWidth="1"/>
    <col min="7398" max="7398" width="14.28515625" style="9" customWidth="1"/>
    <col min="7399" max="7399" width="18.28515625" style="9" customWidth="1"/>
    <col min="7400" max="7400" width="17.42578125" style="9" bestFit="1" customWidth="1"/>
    <col min="7401" max="7401" width="18.28515625" style="9" bestFit="1" customWidth="1"/>
    <col min="7402" max="7647" width="9.28515625" style="9"/>
    <col min="7648" max="7648" width="11.7109375" style="9" customWidth="1"/>
    <col min="7649" max="7649" width="28.28515625" style="9" customWidth="1"/>
    <col min="7650" max="7650" width="25.7109375" style="9" customWidth="1"/>
    <col min="7651" max="7651" width="16" style="9" customWidth="1"/>
    <col min="7652" max="7652" width="16.7109375" style="9" customWidth="1"/>
    <col min="7653" max="7653" width="13.42578125" style="9" customWidth="1"/>
    <col min="7654" max="7654" width="14.28515625" style="9" customWidth="1"/>
    <col min="7655" max="7655" width="18.28515625" style="9" customWidth="1"/>
    <col min="7656" max="7656" width="17.42578125" style="9" bestFit="1" customWidth="1"/>
    <col min="7657" max="7657" width="18.28515625" style="9" bestFit="1" customWidth="1"/>
    <col min="7658" max="7903" width="9.28515625" style="9"/>
    <col min="7904" max="7904" width="11.7109375" style="9" customWidth="1"/>
    <col min="7905" max="7905" width="28.28515625" style="9" customWidth="1"/>
    <col min="7906" max="7906" width="25.7109375" style="9" customWidth="1"/>
    <col min="7907" max="7907" width="16" style="9" customWidth="1"/>
    <col min="7908" max="7908" width="16.7109375" style="9" customWidth="1"/>
    <col min="7909" max="7909" width="13.42578125" style="9" customWidth="1"/>
    <col min="7910" max="7910" width="14.28515625" style="9" customWidth="1"/>
    <col min="7911" max="7911" width="18.28515625" style="9" customWidth="1"/>
    <col min="7912" max="7912" width="17.42578125" style="9" bestFit="1" customWidth="1"/>
    <col min="7913" max="7913" width="18.28515625" style="9" bestFit="1" customWidth="1"/>
    <col min="7914" max="8159" width="9.28515625" style="9"/>
    <col min="8160" max="8160" width="11.7109375" style="9" customWidth="1"/>
    <col min="8161" max="8161" width="28.28515625" style="9" customWidth="1"/>
    <col min="8162" max="8162" width="25.7109375" style="9" customWidth="1"/>
    <col min="8163" max="8163" width="16" style="9" customWidth="1"/>
    <col min="8164" max="8164" width="16.7109375" style="9" customWidth="1"/>
    <col min="8165" max="8165" width="13.42578125" style="9" customWidth="1"/>
    <col min="8166" max="8166" width="14.28515625" style="9" customWidth="1"/>
    <col min="8167" max="8167" width="18.28515625" style="9" customWidth="1"/>
    <col min="8168" max="8168" width="17.42578125" style="9" bestFit="1" customWidth="1"/>
    <col min="8169" max="8169" width="18.28515625" style="9" bestFit="1" customWidth="1"/>
    <col min="8170" max="8415" width="9.28515625" style="9"/>
    <col min="8416" max="8416" width="11.7109375" style="9" customWidth="1"/>
    <col min="8417" max="8417" width="28.28515625" style="9" customWidth="1"/>
    <col min="8418" max="8418" width="25.7109375" style="9" customWidth="1"/>
    <col min="8419" max="8419" width="16" style="9" customWidth="1"/>
    <col min="8420" max="8420" width="16.7109375" style="9" customWidth="1"/>
    <col min="8421" max="8421" width="13.42578125" style="9" customWidth="1"/>
    <col min="8422" max="8422" width="14.28515625" style="9" customWidth="1"/>
    <col min="8423" max="8423" width="18.28515625" style="9" customWidth="1"/>
    <col min="8424" max="8424" width="17.42578125" style="9" bestFit="1" customWidth="1"/>
    <col min="8425" max="8425" width="18.28515625" style="9" bestFit="1" customWidth="1"/>
    <col min="8426" max="8671" width="9.28515625" style="9"/>
    <col min="8672" max="8672" width="11.7109375" style="9" customWidth="1"/>
    <col min="8673" max="8673" width="28.28515625" style="9" customWidth="1"/>
    <col min="8674" max="8674" width="25.7109375" style="9" customWidth="1"/>
    <col min="8675" max="8675" width="16" style="9" customWidth="1"/>
    <col min="8676" max="8676" width="16.7109375" style="9" customWidth="1"/>
    <col min="8677" max="8677" width="13.42578125" style="9" customWidth="1"/>
    <col min="8678" max="8678" width="14.28515625" style="9" customWidth="1"/>
    <col min="8679" max="8679" width="18.28515625" style="9" customWidth="1"/>
    <col min="8680" max="8680" width="17.42578125" style="9" bestFit="1" customWidth="1"/>
    <col min="8681" max="8681" width="18.28515625" style="9" bestFit="1" customWidth="1"/>
    <col min="8682" max="8927" width="9.28515625" style="9"/>
    <col min="8928" max="8928" width="11.7109375" style="9" customWidth="1"/>
    <col min="8929" max="8929" width="28.28515625" style="9" customWidth="1"/>
    <col min="8930" max="8930" width="25.7109375" style="9" customWidth="1"/>
    <col min="8931" max="8931" width="16" style="9" customWidth="1"/>
    <col min="8932" max="8932" width="16.7109375" style="9" customWidth="1"/>
    <col min="8933" max="8933" width="13.42578125" style="9" customWidth="1"/>
    <col min="8934" max="8934" width="14.28515625" style="9" customWidth="1"/>
    <col min="8935" max="8935" width="18.28515625" style="9" customWidth="1"/>
    <col min="8936" max="8936" width="17.42578125" style="9" bestFit="1" customWidth="1"/>
    <col min="8937" max="8937" width="18.28515625" style="9" bestFit="1" customWidth="1"/>
    <col min="8938" max="9183" width="9.28515625" style="9"/>
    <col min="9184" max="9184" width="11.7109375" style="9" customWidth="1"/>
    <col min="9185" max="9185" width="28.28515625" style="9" customWidth="1"/>
    <col min="9186" max="9186" width="25.7109375" style="9" customWidth="1"/>
    <col min="9187" max="9187" width="16" style="9" customWidth="1"/>
    <col min="9188" max="9188" width="16.7109375" style="9" customWidth="1"/>
    <col min="9189" max="9189" width="13.42578125" style="9" customWidth="1"/>
    <col min="9190" max="9190" width="14.28515625" style="9" customWidth="1"/>
    <col min="9191" max="9191" width="18.28515625" style="9" customWidth="1"/>
    <col min="9192" max="9192" width="17.42578125" style="9" bestFit="1" customWidth="1"/>
    <col min="9193" max="9193" width="18.28515625" style="9" bestFit="1" customWidth="1"/>
    <col min="9194" max="9439" width="9.28515625" style="9"/>
    <col min="9440" max="9440" width="11.7109375" style="9" customWidth="1"/>
    <col min="9441" max="9441" width="28.28515625" style="9" customWidth="1"/>
    <col min="9442" max="9442" width="25.7109375" style="9" customWidth="1"/>
    <col min="9443" max="9443" width="16" style="9" customWidth="1"/>
    <col min="9444" max="9444" width="16.7109375" style="9" customWidth="1"/>
    <col min="9445" max="9445" width="13.42578125" style="9" customWidth="1"/>
    <col min="9446" max="9446" width="14.28515625" style="9" customWidth="1"/>
    <col min="9447" max="9447" width="18.28515625" style="9" customWidth="1"/>
    <col min="9448" max="9448" width="17.42578125" style="9" bestFit="1" customWidth="1"/>
    <col min="9449" max="9449" width="18.28515625" style="9" bestFit="1" customWidth="1"/>
    <col min="9450" max="9695" width="9.28515625" style="9"/>
    <col min="9696" max="9696" width="11.7109375" style="9" customWidth="1"/>
    <col min="9697" max="9697" width="28.28515625" style="9" customWidth="1"/>
    <col min="9698" max="9698" width="25.7109375" style="9" customWidth="1"/>
    <col min="9699" max="9699" width="16" style="9" customWidth="1"/>
    <col min="9700" max="9700" width="16.7109375" style="9" customWidth="1"/>
    <col min="9701" max="9701" width="13.42578125" style="9" customWidth="1"/>
    <col min="9702" max="9702" width="14.28515625" style="9" customWidth="1"/>
    <col min="9703" max="9703" width="18.28515625" style="9" customWidth="1"/>
    <col min="9704" max="9704" width="17.42578125" style="9" bestFit="1" customWidth="1"/>
    <col min="9705" max="9705" width="18.28515625" style="9" bestFit="1" customWidth="1"/>
    <col min="9706" max="9951" width="9.28515625" style="9"/>
    <col min="9952" max="9952" width="11.7109375" style="9" customWidth="1"/>
    <col min="9953" max="9953" width="28.28515625" style="9" customWidth="1"/>
    <col min="9954" max="9954" width="25.7109375" style="9" customWidth="1"/>
    <col min="9955" max="9955" width="16" style="9" customWidth="1"/>
    <col min="9956" max="9956" width="16.7109375" style="9" customWidth="1"/>
    <col min="9957" max="9957" width="13.42578125" style="9" customWidth="1"/>
    <col min="9958" max="9958" width="14.28515625" style="9" customWidth="1"/>
    <col min="9959" max="9959" width="18.28515625" style="9" customWidth="1"/>
    <col min="9960" max="9960" width="17.42578125" style="9" bestFit="1" customWidth="1"/>
    <col min="9961" max="9961" width="18.28515625" style="9" bestFit="1" customWidth="1"/>
    <col min="9962" max="10207" width="9.28515625" style="9"/>
    <col min="10208" max="10208" width="11.7109375" style="9" customWidth="1"/>
    <col min="10209" max="10209" width="28.28515625" style="9" customWidth="1"/>
    <col min="10210" max="10210" width="25.7109375" style="9" customWidth="1"/>
    <col min="10211" max="10211" width="16" style="9" customWidth="1"/>
    <col min="10212" max="10212" width="16.7109375" style="9" customWidth="1"/>
    <col min="10213" max="10213" width="13.42578125" style="9" customWidth="1"/>
    <col min="10214" max="10214" width="14.28515625" style="9" customWidth="1"/>
    <col min="10215" max="10215" width="18.28515625" style="9" customWidth="1"/>
    <col min="10216" max="10216" width="17.42578125" style="9" bestFit="1" customWidth="1"/>
    <col min="10217" max="10217" width="18.28515625" style="9" bestFit="1" customWidth="1"/>
    <col min="10218" max="10463" width="9.28515625" style="9"/>
    <col min="10464" max="10464" width="11.7109375" style="9" customWidth="1"/>
    <col min="10465" max="10465" width="28.28515625" style="9" customWidth="1"/>
    <col min="10466" max="10466" width="25.7109375" style="9" customWidth="1"/>
    <col min="10467" max="10467" width="16" style="9" customWidth="1"/>
    <col min="10468" max="10468" width="16.7109375" style="9" customWidth="1"/>
    <col min="10469" max="10469" width="13.42578125" style="9" customWidth="1"/>
    <col min="10470" max="10470" width="14.28515625" style="9" customWidth="1"/>
    <col min="10471" max="10471" width="18.28515625" style="9" customWidth="1"/>
    <col min="10472" max="10472" width="17.42578125" style="9" bestFit="1" customWidth="1"/>
    <col min="10473" max="10473" width="18.28515625" style="9" bestFit="1" customWidth="1"/>
    <col min="10474" max="10719" width="9.28515625" style="9"/>
    <col min="10720" max="10720" width="11.7109375" style="9" customWidth="1"/>
    <col min="10721" max="10721" width="28.28515625" style="9" customWidth="1"/>
    <col min="10722" max="10722" width="25.7109375" style="9" customWidth="1"/>
    <col min="10723" max="10723" width="16" style="9" customWidth="1"/>
    <col min="10724" max="10724" width="16.7109375" style="9" customWidth="1"/>
    <col min="10725" max="10725" width="13.42578125" style="9" customWidth="1"/>
    <col min="10726" max="10726" width="14.28515625" style="9" customWidth="1"/>
    <col min="10727" max="10727" width="18.28515625" style="9" customWidth="1"/>
    <col min="10728" max="10728" width="17.42578125" style="9" bestFit="1" customWidth="1"/>
    <col min="10729" max="10729" width="18.28515625" style="9" bestFit="1" customWidth="1"/>
    <col min="10730" max="10975" width="9.28515625" style="9"/>
    <col min="10976" max="10976" width="11.7109375" style="9" customWidth="1"/>
    <col min="10977" max="10977" width="28.28515625" style="9" customWidth="1"/>
    <col min="10978" max="10978" width="25.7109375" style="9" customWidth="1"/>
    <col min="10979" max="10979" width="16" style="9" customWidth="1"/>
    <col min="10980" max="10980" width="16.7109375" style="9" customWidth="1"/>
    <col min="10981" max="10981" width="13.42578125" style="9" customWidth="1"/>
    <col min="10982" max="10982" width="14.28515625" style="9" customWidth="1"/>
    <col min="10983" max="10983" width="18.28515625" style="9" customWidth="1"/>
    <col min="10984" max="10984" width="17.42578125" style="9" bestFit="1" customWidth="1"/>
    <col min="10985" max="10985" width="18.28515625" style="9" bestFit="1" customWidth="1"/>
    <col min="10986" max="11231" width="9.28515625" style="9"/>
    <col min="11232" max="11232" width="11.7109375" style="9" customWidth="1"/>
    <col min="11233" max="11233" width="28.28515625" style="9" customWidth="1"/>
    <col min="11234" max="11234" width="25.7109375" style="9" customWidth="1"/>
    <col min="11235" max="11235" width="16" style="9" customWidth="1"/>
    <col min="11236" max="11236" width="16.7109375" style="9" customWidth="1"/>
    <col min="11237" max="11237" width="13.42578125" style="9" customWidth="1"/>
    <col min="11238" max="11238" width="14.28515625" style="9" customWidth="1"/>
    <col min="11239" max="11239" width="18.28515625" style="9" customWidth="1"/>
    <col min="11240" max="11240" width="17.42578125" style="9" bestFit="1" customWidth="1"/>
    <col min="11241" max="11241" width="18.28515625" style="9" bestFit="1" customWidth="1"/>
    <col min="11242" max="11487" width="9.28515625" style="9"/>
    <col min="11488" max="11488" width="11.7109375" style="9" customWidth="1"/>
    <col min="11489" max="11489" width="28.28515625" style="9" customWidth="1"/>
    <col min="11490" max="11490" width="25.7109375" style="9" customWidth="1"/>
    <col min="11491" max="11491" width="16" style="9" customWidth="1"/>
    <col min="11492" max="11492" width="16.7109375" style="9" customWidth="1"/>
    <col min="11493" max="11493" width="13.42578125" style="9" customWidth="1"/>
    <col min="11494" max="11494" width="14.28515625" style="9" customWidth="1"/>
    <col min="11495" max="11495" width="18.28515625" style="9" customWidth="1"/>
    <col min="11496" max="11496" width="17.42578125" style="9" bestFit="1" customWidth="1"/>
    <col min="11497" max="11497" width="18.28515625" style="9" bestFit="1" customWidth="1"/>
    <col min="11498" max="11743" width="9.28515625" style="9"/>
    <col min="11744" max="11744" width="11.7109375" style="9" customWidth="1"/>
    <col min="11745" max="11745" width="28.28515625" style="9" customWidth="1"/>
    <col min="11746" max="11746" width="25.7109375" style="9" customWidth="1"/>
    <col min="11747" max="11747" width="16" style="9" customWidth="1"/>
    <col min="11748" max="11748" width="16.7109375" style="9" customWidth="1"/>
    <col min="11749" max="11749" width="13.42578125" style="9" customWidth="1"/>
    <col min="11750" max="11750" width="14.28515625" style="9" customWidth="1"/>
    <col min="11751" max="11751" width="18.28515625" style="9" customWidth="1"/>
    <col min="11752" max="11752" width="17.42578125" style="9" bestFit="1" customWidth="1"/>
    <col min="11753" max="11753" width="18.28515625" style="9" bestFit="1" customWidth="1"/>
    <col min="11754" max="11999" width="9.28515625" style="9"/>
    <col min="12000" max="12000" width="11.7109375" style="9" customWidth="1"/>
    <col min="12001" max="12001" width="28.28515625" style="9" customWidth="1"/>
    <col min="12002" max="12002" width="25.7109375" style="9" customWidth="1"/>
    <col min="12003" max="12003" width="16" style="9" customWidth="1"/>
    <col min="12004" max="12004" width="16.7109375" style="9" customWidth="1"/>
    <col min="12005" max="12005" width="13.42578125" style="9" customWidth="1"/>
    <col min="12006" max="12006" width="14.28515625" style="9" customWidth="1"/>
    <col min="12007" max="12007" width="18.28515625" style="9" customWidth="1"/>
    <col min="12008" max="12008" width="17.42578125" style="9" bestFit="1" customWidth="1"/>
    <col min="12009" max="12009" width="18.28515625" style="9" bestFit="1" customWidth="1"/>
    <col min="12010" max="12255" width="9.28515625" style="9"/>
    <col min="12256" max="12256" width="11.7109375" style="9" customWidth="1"/>
    <col min="12257" max="12257" width="28.28515625" style="9" customWidth="1"/>
    <col min="12258" max="12258" width="25.7109375" style="9" customWidth="1"/>
    <col min="12259" max="12259" width="16" style="9" customWidth="1"/>
    <col min="12260" max="12260" width="16.7109375" style="9" customWidth="1"/>
    <col min="12261" max="12261" width="13.42578125" style="9" customWidth="1"/>
    <col min="12262" max="12262" width="14.28515625" style="9" customWidth="1"/>
    <col min="12263" max="12263" width="18.28515625" style="9" customWidth="1"/>
    <col min="12264" max="12264" width="17.42578125" style="9" bestFit="1" customWidth="1"/>
    <col min="12265" max="12265" width="18.28515625" style="9" bestFit="1" customWidth="1"/>
    <col min="12266" max="12511" width="9.28515625" style="9"/>
    <col min="12512" max="12512" width="11.7109375" style="9" customWidth="1"/>
    <col min="12513" max="12513" width="28.28515625" style="9" customWidth="1"/>
    <col min="12514" max="12514" width="25.7109375" style="9" customWidth="1"/>
    <col min="12515" max="12515" width="16" style="9" customWidth="1"/>
    <col min="12516" max="12516" width="16.7109375" style="9" customWidth="1"/>
    <col min="12517" max="12517" width="13.42578125" style="9" customWidth="1"/>
    <col min="12518" max="12518" width="14.28515625" style="9" customWidth="1"/>
    <col min="12519" max="12519" width="18.28515625" style="9" customWidth="1"/>
    <col min="12520" max="12520" width="17.42578125" style="9" bestFit="1" customWidth="1"/>
    <col min="12521" max="12521" width="18.28515625" style="9" bestFit="1" customWidth="1"/>
    <col min="12522" max="12767" width="9.28515625" style="9"/>
    <col min="12768" max="12768" width="11.7109375" style="9" customWidth="1"/>
    <col min="12769" max="12769" width="28.28515625" style="9" customWidth="1"/>
    <col min="12770" max="12770" width="25.7109375" style="9" customWidth="1"/>
    <col min="12771" max="12771" width="16" style="9" customWidth="1"/>
    <col min="12772" max="12772" width="16.7109375" style="9" customWidth="1"/>
    <col min="12773" max="12773" width="13.42578125" style="9" customWidth="1"/>
    <col min="12774" max="12774" width="14.28515625" style="9" customWidth="1"/>
    <col min="12775" max="12775" width="18.28515625" style="9" customWidth="1"/>
    <col min="12776" max="12776" width="17.42578125" style="9" bestFit="1" customWidth="1"/>
    <col min="12777" max="12777" width="18.28515625" style="9" bestFit="1" customWidth="1"/>
    <col min="12778" max="13023" width="9.28515625" style="9"/>
    <col min="13024" max="13024" width="11.7109375" style="9" customWidth="1"/>
    <col min="13025" max="13025" width="28.28515625" style="9" customWidth="1"/>
    <col min="13026" max="13026" width="25.7109375" style="9" customWidth="1"/>
    <col min="13027" max="13027" width="16" style="9" customWidth="1"/>
    <col min="13028" max="13028" width="16.7109375" style="9" customWidth="1"/>
    <col min="13029" max="13029" width="13.42578125" style="9" customWidth="1"/>
    <col min="13030" max="13030" width="14.28515625" style="9" customWidth="1"/>
    <col min="13031" max="13031" width="18.28515625" style="9" customWidth="1"/>
    <col min="13032" max="13032" width="17.42578125" style="9" bestFit="1" customWidth="1"/>
    <col min="13033" max="13033" width="18.28515625" style="9" bestFit="1" customWidth="1"/>
    <col min="13034" max="13279" width="9.28515625" style="9"/>
    <col min="13280" max="13280" width="11.7109375" style="9" customWidth="1"/>
    <col min="13281" max="13281" width="28.28515625" style="9" customWidth="1"/>
    <col min="13282" max="13282" width="25.7109375" style="9" customWidth="1"/>
    <col min="13283" max="13283" width="16" style="9" customWidth="1"/>
    <col min="13284" max="13284" width="16.7109375" style="9" customWidth="1"/>
    <col min="13285" max="13285" width="13.42578125" style="9" customWidth="1"/>
    <col min="13286" max="13286" width="14.28515625" style="9" customWidth="1"/>
    <col min="13287" max="13287" width="18.28515625" style="9" customWidth="1"/>
    <col min="13288" max="13288" width="17.42578125" style="9" bestFit="1" customWidth="1"/>
    <col min="13289" max="13289" width="18.28515625" style="9" bestFit="1" customWidth="1"/>
    <col min="13290" max="13535" width="9.28515625" style="9"/>
    <col min="13536" max="13536" width="11.7109375" style="9" customWidth="1"/>
    <col min="13537" max="13537" width="28.28515625" style="9" customWidth="1"/>
    <col min="13538" max="13538" width="25.7109375" style="9" customWidth="1"/>
    <col min="13539" max="13539" width="16" style="9" customWidth="1"/>
    <col min="13540" max="13540" width="16.7109375" style="9" customWidth="1"/>
    <col min="13541" max="13541" width="13.42578125" style="9" customWidth="1"/>
    <col min="13542" max="13542" width="14.28515625" style="9" customWidth="1"/>
    <col min="13543" max="13543" width="18.28515625" style="9" customWidth="1"/>
    <col min="13544" max="13544" width="17.42578125" style="9" bestFit="1" customWidth="1"/>
    <col min="13545" max="13545" width="18.28515625" style="9" bestFit="1" customWidth="1"/>
    <col min="13546" max="13791" width="9.28515625" style="9"/>
    <col min="13792" max="13792" width="11.7109375" style="9" customWidth="1"/>
    <col min="13793" max="13793" width="28.28515625" style="9" customWidth="1"/>
    <col min="13794" max="13794" width="25.7109375" style="9" customWidth="1"/>
    <col min="13795" max="13795" width="16" style="9" customWidth="1"/>
    <col min="13796" max="13796" width="16.7109375" style="9" customWidth="1"/>
    <col min="13797" max="13797" width="13.42578125" style="9" customWidth="1"/>
    <col min="13798" max="13798" width="14.28515625" style="9" customWidth="1"/>
    <col min="13799" max="13799" width="18.28515625" style="9" customWidth="1"/>
    <col min="13800" max="13800" width="17.42578125" style="9" bestFit="1" customWidth="1"/>
    <col min="13801" max="13801" width="18.28515625" style="9" bestFit="1" customWidth="1"/>
    <col min="13802" max="14047" width="9.28515625" style="9"/>
    <col min="14048" max="14048" width="11.7109375" style="9" customWidth="1"/>
    <col min="14049" max="14049" width="28.28515625" style="9" customWidth="1"/>
    <col min="14050" max="14050" width="25.7109375" style="9" customWidth="1"/>
    <col min="14051" max="14051" width="16" style="9" customWidth="1"/>
    <col min="14052" max="14052" width="16.7109375" style="9" customWidth="1"/>
    <col min="14053" max="14053" width="13.42578125" style="9" customWidth="1"/>
    <col min="14054" max="14054" width="14.28515625" style="9" customWidth="1"/>
    <col min="14055" max="14055" width="18.28515625" style="9" customWidth="1"/>
    <col min="14056" max="14056" width="17.42578125" style="9" bestFit="1" customWidth="1"/>
    <col min="14057" max="14057" width="18.28515625" style="9" bestFit="1" customWidth="1"/>
    <col min="14058" max="14303" width="9.28515625" style="9"/>
    <col min="14304" max="14304" width="11.7109375" style="9" customWidth="1"/>
    <col min="14305" max="14305" width="28.28515625" style="9" customWidth="1"/>
    <col min="14306" max="14306" width="25.7109375" style="9" customWidth="1"/>
    <col min="14307" max="14307" width="16" style="9" customWidth="1"/>
    <col min="14308" max="14308" width="16.7109375" style="9" customWidth="1"/>
    <col min="14309" max="14309" width="13.42578125" style="9" customWidth="1"/>
    <col min="14310" max="14310" width="14.28515625" style="9" customWidth="1"/>
    <col min="14311" max="14311" width="18.28515625" style="9" customWidth="1"/>
    <col min="14312" max="14312" width="17.42578125" style="9" bestFit="1" customWidth="1"/>
    <col min="14313" max="14313" width="18.28515625" style="9" bestFit="1" customWidth="1"/>
    <col min="14314" max="14559" width="9.28515625" style="9"/>
    <col min="14560" max="14560" width="11.7109375" style="9" customWidth="1"/>
    <col min="14561" max="14561" width="28.28515625" style="9" customWidth="1"/>
    <col min="14562" max="14562" width="25.7109375" style="9" customWidth="1"/>
    <col min="14563" max="14563" width="16" style="9" customWidth="1"/>
    <col min="14564" max="14564" width="16.7109375" style="9" customWidth="1"/>
    <col min="14565" max="14565" width="13.42578125" style="9" customWidth="1"/>
    <col min="14566" max="14566" width="14.28515625" style="9" customWidth="1"/>
    <col min="14567" max="14567" width="18.28515625" style="9" customWidth="1"/>
    <col min="14568" max="14568" width="17.42578125" style="9" bestFit="1" customWidth="1"/>
    <col min="14569" max="14569" width="18.28515625" style="9" bestFit="1" customWidth="1"/>
    <col min="14570" max="14815" width="9.28515625" style="9"/>
    <col min="14816" max="14816" width="11.7109375" style="9" customWidth="1"/>
    <col min="14817" max="14817" width="28.28515625" style="9" customWidth="1"/>
    <col min="14818" max="14818" width="25.7109375" style="9" customWidth="1"/>
    <col min="14819" max="14819" width="16" style="9" customWidth="1"/>
    <col min="14820" max="14820" width="16.7109375" style="9" customWidth="1"/>
    <col min="14821" max="14821" width="13.42578125" style="9" customWidth="1"/>
    <col min="14822" max="14822" width="14.28515625" style="9" customWidth="1"/>
    <col min="14823" max="14823" width="18.28515625" style="9" customWidth="1"/>
    <col min="14824" max="14824" width="17.42578125" style="9" bestFit="1" customWidth="1"/>
    <col min="14825" max="14825" width="18.28515625" style="9" bestFit="1" customWidth="1"/>
    <col min="14826" max="15071" width="9.28515625" style="9"/>
    <col min="15072" max="15072" width="11.7109375" style="9" customWidth="1"/>
    <col min="15073" max="15073" width="28.28515625" style="9" customWidth="1"/>
    <col min="15074" max="15074" width="25.7109375" style="9" customWidth="1"/>
    <col min="15075" max="15075" width="16" style="9" customWidth="1"/>
    <col min="15076" max="15076" width="16.7109375" style="9" customWidth="1"/>
    <col min="15077" max="15077" width="13.42578125" style="9" customWidth="1"/>
    <col min="15078" max="15078" width="14.28515625" style="9" customWidth="1"/>
    <col min="15079" max="15079" width="18.28515625" style="9" customWidth="1"/>
    <col min="15080" max="15080" width="17.42578125" style="9" bestFit="1" customWidth="1"/>
    <col min="15081" max="15081" width="18.28515625" style="9" bestFit="1" customWidth="1"/>
    <col min="15082" max="15327" width="9.28515625" style="9"/>
    <col min="15328" max="15328" width="11.7109375" style="9" customWidth="1"/>
    <col min="15329" max="15329" width="28.28515625" style="9" customWidth="1"/>
    <col min="15330" max="15330" width="25.7109375" style="9" customWidth="1"/>
    <col min="15331" max="15331" width="16" style="9" customWidth="1"/>
    <col min="15332" max="15332" width="16.7109375" style="9" customWidth="1"/>
    <col min="15333" max="15333" width="13.42578125" style="9" customWidth="1"/>
    <col min="15334" max="15334" width="14.28515625" style="9" customWidth="1"/>
    <col min="15335" max="15335" width="18.28515625" style="9" customWidth="1"/>
    <col min="15336" max="15336" width="17.42578125" style="9" bestFit="1" customWidth="1"/>
    <col min="15337" max="15337" width="18.28515625" style="9" bestFit="1" customWidth="1"/>
    <col min="15338" max="15583" width="9.28515625" style="9"/>
    <col min="15584" max="15584" width="11.7109375" style="9" customWidth="1"/>
    <col min="15585" max="15585" width="28.28515625" style="9" customWidth="1"/>
    <col min="15586" max="15586" width="25.7109375" style="9" customWidth="1"/>
    <col min="15587" max="15587" width="16" style="9" customWidth="1"/>
    <col min="15588" max="15588" width="16.7109375" style="9" customWidth="1"/>
    <col min="15589" max="15589" width="13.42578125" style="9" customWidth="1"/>
    <col min="15590" max="15590" width="14.28515625" style="9" customWidth="1"/>
    <col min="15591" max="15591" width="18.28515625" style="9" customWidth="1"/>
    <col min="15592" max="15592" width="17.42578125" style="9" bestFit="1" customWidth="1"/>
    <col min="15593" max="15593" width="18.28515625" style="9" bestFit="1" customWidth="1"/>
    <col min="15594" max="15839" width="9.28515625" style="9"/>
    <col min="15840" max="15840" width="11.7109375" style="9" customWidth="1"/>
    <col min="15841" max="15841" width="28.28515625" style="9" customWidth="1"/>
    <col min="15842" max="15842" width="25.7109375" style="9" customWidth="1"/>
    <col min="15843" max="15843" width="16" style="9" customWidth="1"/>
    <col min="15844" max="15844" width="16.7109375" style="9" customWidth="1"/>
    <col min="15845" max="15845" width="13.42578125" style="9" customWidth="1"/>
    <col min="15846" max="15846" width="14.28515625" style="9" customWidth="1"/>
    <col min="15847" max="15847" width="18.28515625" style="9" customWidth="1"/>
    <col min="15848" max="15848" width="17.42578125" style="9" bestFit="1" customWidth="1"/>
    <col min="15849" max="15849" width="18.28515625" style="9" bestFit="1" customWidth="1"/>
    <col min="15850" max="16095" width="9.28515625" style="9"/>
    <col min="16096" max="16096" width="11.7109375" style="9" customWidth="1"/>
    <col min="16097" max="16097" width="28.28515625" style="9" customWidth="1"/>
    <col min="16098" max="16098" width="25.7109375" style="9" customWidth="1"/>
    <col min="16099" max="16099" width="16" style="9" customWidth="1"/>
    <col min="16100" max="16100" width="16.7109375" style="9" customWidth="1"/>
    <col min="16101" max="16101" width="13.42578125" style="9" customWidth="1"/>
    <col min="16102" max="16102" width="14.28515625" style="9" customWidth="1"/>
    <col min="16103" max="16103" width="18.28515625" style="9" customWidth="1"/>
    <col min="16104" max="16104" width="17.42578125" style="9" bestFit="1" customWidth="1"/>
    <col min="16105" max="16105" width="18.28515625" style="9" bestFit="1" customWidth="1"/>
    <col min="16106" max="16384" width="9.28515625" style="9"/>
  </cols>
  <sheetData>
    <row r="1" spans="1:14" ht="47.25" customHeight="1" x14ac:dyDescent="0.2">
      <c r="A1" s="14" t="s">
        <v>202</v>
      </c>
      <c r="B1" s="10"/>
      <c r="C1" s="10"/>
      <c r="D1" s="10"/>
      <c r="E1" s="47"/>
      <c r="F1" s="47"/>
      <c r="G1" s="47"/>
      <c r="H1" s="47"/>
      <c r="I1" s="10"/>
      <c r="J1" s="10"/>
      <c r="K1" s="47"/>
    </row>
    <row r="2" spans="1:14" s="54" customFormat="1" ht="76.5" customHeight="1" x14ac:dyDescent="0.2">
      <c r="A2" s="52" t="s">
        <v>57</v>
      </c>
      <c r="B2" s="52" t="s">
        <v>58</v>
      </c>
      <c r="C2" s="52" t="s">
        <v>207</v>
      </c>
      <c r="D2" s="52" t="s">
        <v>206</v>
      </c>
      <c r="E2" s="52" t="s">
        <v>160</v>
      </c>
      <c r="F2" s="52" t="s">
        <v>161</v>
      </c>
      <c r="G2" s="52" t="s">
        <v>162</v>
      </c>
      <c r="H2" s="52" t="s">
        <v>208</v>
      </c>
      <c r="I2" s="52" t="s">
        <v>156</v>
      </c>
      <c r="J2" s="52" t="s">
        <v>126</v>
      </c>
      <c r="K2" s="52" t="s">
        <v>127</v>
      </c>
      <c r="L2" s="52" t="s">
        <v>159</v>
      </c>
      <c r="M2" s="52" t="s">
        <v>158</v>
      </c>
    </row>
    <row r="3" spans="1:14" s="6" customFormat="1" ht="24" x14ac:dyDescent="0.2">
      <c r="A3" s="25" t="s">
        <v>51</v>
      </c>
      <c r="B3" s="25" t="s">
        <v>53</v>
      </c>
      <c r="C3" s="26" t="s">
        <v>62</v>
      </c>
      <c r="D3" s="26" t="s">
        <v>55</v>
      </c>
      <c r="E3" s="26" t="s">
        <v>191</v>
      </c>
      <c r="F3" s="27" t="s">
        <v>172</v>
      </c>
      <c r="G3" s="27" t="s">
        <v>193</v>
      </c>
      <c r="H3" s="26" t="s">
        <v>164</v>
      </c>
      <c r="I3" s="27" t="s">
        <v>192</v>
      </c>
      <c r="J3" s="27" t="s">
        <v>180</v>
      </c>
      <c r="K3" s="27" t="s">
        <v>194</v>
      </c>
      <c r="L3" s="27" t="s">
        <v>181</v>
      </c>
      <c r="M3" s="27" t="s">
        <v>182</v>
      </c>
      <c r="N3" s="96"/>
    </row>
    <row r="4" spans="1:14" ht="15.75" customHeight="1" x14ac:dyDescent="0.2">
      <c r="A4" s="19">
        <v>210001</v>
      </c>
      <c r="B4" s="19" t="s">
        <v>67</v>
      </c>
      <c r="C4" s="118">
        <f>IFERROR(VLOOKUP(A4,'[7]FY24 Revenue Split'!$A$4:$F$57,4,0),"")</f>
        <v>478467240.21290272</v>
      </c>
      <c r="D4" s="71">
        <f>IFERROR(VLOOKUP($A4,'PAU Performance'!$A:$F,6,FALSE),"")</f>
        <v>15.60225618313309</v>
      </c>
      <c r="E4" s="51">
        <f>IFERROR(D4/$D$53*Savings!$C$8*Savings!$C$16,"")</f>
        <v>-2.1261365721676369E-3</v>
      </c>
      <c r="F4" s="88">
        <f t="shared" ref="F4:F41" si="0">IFERROR(E4*$C4,"")</f>
        <v>-1017286.6980007703</v>
      </c>
      <c r="G4" s="53">
        <f>IFERROR(F4*Savings!$C$9*Savings!$C$16/$F$53,"")</f>
        <v>-764025.85259715316</v>
      </c>
      <c r="H4" s="20">
        <f>IFERROR(VLOOKUP(A4,'PAU Performance'!A:C,3,FALSE),"")</f>
        <v>6.3970899999999997E-2</v>
      </c>
      <c r="I4" s="21">
        <f>H4/$H$53*Savings!$C$8*Savings!$C$17</f>
        <v>-2.423710526427291E-3</v>
      </c>
      <c r="J4" s="88">
        <f t="shared" ref="J4:J51" si="1">IFERROR(I4*C4,"")</f>
        <v>-1159666.0866546275</v>
      </c>
      <c r="K4" s="53">
        <f>IFERROR(J4*Savings!$C$9*Savings!$C$17/$J$53,"")</f>
        <v>-1170615.0624739663</v>
      </c>
      <c r="L4" s="88">
        <f t="shared" ref="L4:L51" si="2">IFERROR(G4+K4,"")</f>
        <v>-1934640.9150711196</v>
      </c>
      <c r="M4" s="70">
        <f t="shared" ref="M4:M11" si="3">L4/C4</f>
        <v>-4.0434135348749595E-3</v>
      </c>
    </row>
    <row r="5" spans="1:14" ht="15.75" customHeight="1" x14ac:dyDescent="0.2">
      <c r="A5" s="22">
        <v>210002</v>
      </c>
      <c r="B5" s="22" t="s">
        <v>60</v>
      </c>
      <c r="C5" s="118">
        <v>2128444568.6540501</v>
      </c>
      <c r="D5" s="71">
        <f>IFERROR(VLOOKUP($A5,'PAU Performance'!$A:$F,6,FALSE),"")</f>
        <v>22.999210926214726</v>
      </c>
      <c r="E5" s="51">
        <f>IFERROR(D5/$D$53*Savings!$C$8*Savings!$C$16,"")</f>
        <v>-3.1341277125090214E-3</v>
      </c>
      <c r="F5" s="88">
        <f t="shared" si="0"/>
        <v>-6670817.1071579689</v>
      </c>
      <c r="G5" s="53">
        <f>IFERROR(F5*Savings!$C$9*Savings!$C$16/$F$53,"")</f>
        <v>-5010069.1750244256</v>
      </c>
      <c r="H5" s="20">
        <f>IFERROR(VLOOKUP(A5,'PAU Performance'!A:C,3,FALSE),"")</f>
        <v>4.2385100000000002E-2</v>
      </c>
      <c r="I5" s="21">
        <f>H5/$H$53*Savings!$C$8*Savings!$C$17</f>
        <v>-1.6058741245421498E-3</v>
      </c>
      <c r="J5" s="88">
        <f t="shared" si="1"/>
        <v>-3418014.0583238164</v>
      </c>
      <c r="K5" s="53">
        <f>IFERROR(J5*Savings!$C$9*Savings!$C$17/$J$53,"")</f>
        <v>-3450285.2040487956</v>
      </c>
      <c r="L5" s="88">
        <f t="shared" si="2"/>
        <v>-8460354.3790732212</v>
      </c>
      <c r="M5" s="70">
        <f t="shared" si="3"/>
        <v>-3.9749000296602681E-3</v>
      </c>
    </row>
    <row r="6" spans="1:14" ht="15.75" customHeight="1" x14ac:dyDescent="0.2">
      <c r="A6" s="22">
        <v>210003</v>
      </c>
      <c r="B6" s="22" t="s">
        <v>171</v>
      </c>
      <c r="C6" s="118">
        <f>IFERROR(VLOOKUP(A6,'[7]FY24 Revenue Split'!$A$4:$F$57,4,0),"")</f>
        <v>408625194.51869267</v>
      </c>
      <c r="D6" s="71">
        <f>IFERROR(VLOOKUP($A6,'PAU Performance'!$A:$F,6,FALSE),"")</f>
        <v>14.805325713621928</v>
      </c>
      <c r="E6" s="51">
        <f>IFERROR(D6/$D$53*Savings!$C$8*Savings!$C$16,"")</f>
        <v>-2.0175379825268561E-3</v>
      </c>
      <c r="F6" s="88">
        <f t="shared" si="0"/>
        <v>-824416.85055888735</v>
      </c>
      <c r="G6" s="53">
        <f>IFERROR(F6*Savings!$C$9*Savings!$C$16/$F$53,"")</f>
        <v>-619172.34185955778</v>
      </c>
      <c r="H6" s="20">
        <f>IFERROR(VLOOKUP(A6,'PAU Performance'!A:C,3,FALSE),"")</f>
        <v>6.8411299999999994E-2</v>
      </c>
      <c r="I6" s="21">
        <f>H6/$H$53*Savings!$C$8*Savings!$C$17</f>
        <v>-2.591947087450315E-3</v>
      </c>
      <c r="J6" s="88">
        <f t="shared" si="1"/>
        <v>-1059134.8827915438</v>
      </c>
      <c r="K6" s="53">
        <f>IFERROR(J6*Savings!$C$9*Savings!$C$17/$J$53,"")</f>
        <v>-1069134.6942498197</v>
      </c>
      <c r="L6" s="88">
        <f t="shared" si="2"/>
        <v>-1688307.0361093776</v>
      </c>
      <c r="M6" s="70">
        <f t="shared" si="3"/>
        <v>-4.1316763106053304E-3</v>
      </c>
    </row>
    <row r="7" spans="1:14" ht="15.75" customHeight="1" x14ac:dyDescent="0.2">
      <c r="A7" s="22">
        <v>210004</v>
      </c>
      <c r="B7" s="22" t="s">
        <v>68</v>
      </c>
      <c r="C7" s="118">
        <f>IFERROR(VLOOKUP(A7,'[7]FY24 Revenue Split'!$A$4:$F$57,4,0),"")</f>
        <v>587039375.01186275</v>
      </c>
      <c r="D7" s="71">
        <f>IFERROR(VLOOKUP($A7,'PAU Performance'!$A:$F,6,FALSE),"")</f>
        <v>8.4694096915164767</v>
      </c>
      <c r="E7" s="51">
        <f>IFERROR(D7/$D$53*Savings!$C$8*Savings!$C$16,"")</f>
        <v>-1.1541357530887688E-3</v>
      </c>
      <c r="F7" s="88">
        <f t="shared" si="0"/>
        <v>-677523.13117207633</v>
      </c>
      <c r="G7" s="53">
        <f>IFERROR(F7*Savings!$C$9*Savings!$C$16/$F$53,"")</f>
        <v>-508848.8711838504</v>
      </c>
      <c r="H7" s="20">
        <f>IFERROR(VLOOKUP(A7,'PAU Performance'!A:C,3,FALSE),"")</f>
        <v>6.4118999999999995E-2</v>
      </c>
      <c r="I7" s="21">
        <f>H7/$H$53*Savings!$C$8*Savings!$C$17</f>
        <v>-2.4293216953957426E-3</v>
      </c>
      <c r="J7" s="88">
        <f t="shared" si="1"/>
        <v>-1426107.4897678755</v>
      </c>
      <c r="K7" s="53">
        <f>IFERROR(J7*Savings!$C$9*Savings!$C$17/$J$53,"")</f>
        <v>-1439572.0694438154</v>
      </c>
      <c r="L7" s="88">
        <f t="shared" si="2"/>
        <v>-1948420.9406276657</v>
      </c>
      <c r="M7" s="70">
        <f t="shared" si="3"/>
        <v>-3.3190634624607465E-3</v>
      </c>
    </row>
    <row r="8" spans="1:14" ht="15.75" customHeight="1" x14ac:dyDescent="0.2">
      <c r="A8" s="22">
        <v>210005</v>
      </c>
      <c r="B8" s="22" t="s">
        <v>69</v>
      </c>
      <c r="C8" s="118">
        <f>IFERROR(VLOOKUP(A8,'[7]FY24 Revenue Split'!$A$4:$F$57,4,0),"")</f>
        <v>415867328.57763761</v>
      </c>
      <c r="D8" s="71">
        <f>IFERROR(VLOOKUP($A8,'PAU Performance'!$A:$F,6,FALSE),"")</f>
        <v>8.2367151168459039</v>
      </c>
      <c r="E8" s="51">
        <f>IFERROR(D8/$D$53*Savings!$C$8*Savings!$C$16,"")</f>
        <v>-1.1224262080367564E-3</v>
      </c>
      <c r="F8" s="88">
        <f t="shared" si="0"/>
        <v>-466780.38866177358</v>
      </c>
      <c r="G8" s="53">
        <f>IFERROR(F8*Savings!$C$9*Savings!$C$16/$F$53,"")</f>
        <v>-350572.05124554969</v>
      </c>
      <c r="H8" s="20">
        <f>IFERROR(VLOOKUP(A8,'PAU Performance'!A:C,3,FALSE),"")</f>
        <v>6.9245699999999993E-2</v>
      </c>
      <c r="I8" s="21">
        <f>H8/$H$53*Savings!$C$8*Savings!$C$17</f>
        <v>-2.6235605877020065E-3</v>
      </c>
      <c r="J8" s="88">
        <f t="shared" si="1"/>
        <v>-1091053.1329692104</v>
      </c>
      <c r="K8" s="53">
        <f>IFERROR(J8*Savings!$C$9*Savings!$C$17/$J$53,"")</f>
        <v>-1101354.3002689763</v>
      </c>
      <c r="L8" s="88">
        <f t="shared" si="2"/>
        <v>-1451926.3515145259</v>
      </c>
      <c r="M8" s="70">
        <f t="shared" si="3"/>
        <v>-3.4913210337548027E-3</v>
      </c>
    </row>
    <row r="9" spans="1:14" ht="15.75" customHeight="1" x14ac:dyDescent="0.2">
      <c r="A9" s="22">
        <v>210006</v>
      </c>
      <c r="B9" s="22" t="s">
        <v>70</v>
      </c>
      <c r="C9" s="118">
        <v>31270105</v>
      </c>
      <c r="D9" s="71">
        <f>IFERROR(VLOOKUP($A9,'PAU Performance'!$A:$F,6,FALSE),"")</f>
        <v>14.967529443407889</v>
      </c>
      <c r="E9" s="51">
        <f>IFERROR(D9/$D$53*Savings!$C$8*Savings!$C$16,"")</f>
        <v>-2.0396416627889934E-3</v>
      </c>
      <c r="F9" s="88">
        <f t="shared" si="0"/>
        <v>-63779.808957786416</v>
      </c>
      <c r="G9" s="53">
        <f>IFERROR(F9*Savings!$C$9*Savings!$C$16/$F$53,"")</f>
        <v>-47901.366461610225</v>
      </c>
      <c r="H9" s="20">
        <f>IFERROR(VLOOKUP(A9,'PAU Performance'!A:C,3,FALSE),"")</f>
        <v>9.9804400000000001E-2</v>
      </c>
      <c r="I9" s="21">
        <f>H9/$H$53*Savings!$C$8*Savings!$C$17</f>
        <v>-3.7813595691753594E-3</v>
      </c>
      <c r="J9" s="88">
        <f t="shared" si="1"/>
        <v>-118243.51077086825</v>
      </c>
      <c r="K9" s="53">
        <f>IFERROR(J9*Savings!$C$9*Savings!$C$17/$J$53,"")</f>
        <v>-119359.90570137685</v>
      </c>
      <c r="L9" s="88">
        <f t="shared" si="2"/>
        <v>-167261.27216298706</v>
      </c>
      <c r="M9" s="70">
        <f t="shared" si="3"/>
        <v>-5.3489194284121232E-3</v>
      </c>
    </row>
    <row r="10" spans="1:14" ht="15.75" customHeight="1" x14ac:dyDescent="0.2">
      <c r="A10" s="22">
        <v>210008</v>
      </c>
      <c r="B10" s="22" t="s">
        <v>71</v>
      </c>
      <c r="C10" s="118">
        <f>IFERROR(VLOOKUP(A10,'[7]FY24 Revenue Split'!$A$4:$F$57,4,0),"")</f>
        <v>663731829.67688894</v>
      </c>
      <c r="D10" s="71">
        <f>IFERROR(VLOOKUP($A10,'PAU Performance'!$A:$F,6,FALSE),"")</f>
        <v>23.051267954865885</v>
      </c>
      <c r="E10" s="51">
        <f>IFERROR(D10/$D$53*Savings!$C$8*Savings!$C$16,"")</f>
        <v>-3.1412215809312857E-3</v>
      </c>
      <c r="F10" s="88">
        <f t="shared" si="0"/>
        <v>-2084928.7473320519</v>
      </c>
      <c r="G10" s="53">
        <f>IFERROR(F10*Savings!$C$9*Savings!$C$16/$F$53,"")</f>
        <v>-1565870.7293776874</v>
      </c>
      <c r="H10" s="20">
        <f>IFERROR(VLOOKUP(A10,'PAU Performance'!A:C,3,FALSE),"")</f>
        <v>3.3165300000000002E-2</v>
      </c>
      <c r="I10" s="21">
        <f>H10/$H$53*Savings!$C$8*Savings!$C$17</f>
        <v>-1.2565570708262515E-3</v>
      </c>
      <c r="J10" s="88">
        <f t="shared" si="1"/>
        <v>-834016.92371294007</v>
      </c>
      <c r="K10" s="53">
        <f>IFERROR(J10*Savings!$C$9*Savings!$C$17/$J$53,"")</f>
        <v>-841891.28620033083</v>
      </c>
      <c r="L10" s="88">
        <f t="shared" si="2"/>
        <v>-2407762.0155780185</v>
      </c>
      <c r="M10" s="70">
        <f t="shared" si="3"/>
        <v>-3.6276127012774728E-3</v>
      </c>
    </row>
    <row r="11" spans="1:14" ht="15.75" customHeight="1" x14ac:dyDescent="0.2">
      <c r="A11" s="22">
        <v>210009</v>
      </c>
      <c r="B11" s="22" t="s">
        <v>72</v>
      </c>
      <c r="C11" s="118">
        <f>IFERROR(VLOOKUP(A11,'[7]FY24 Revenue Split'!$A$4:$F$57,4,0),"")</f>
        <v>2994468469.324101</v>
      </c>
      <c r="D11" s="71">
        <f>IFERROR(VLOOKUP($A11,'PAU Performance'!$A:$F,6,FALSE),"")</f>
        <v>22.632147544852998</v>
      </c>
      <c r="E11" s="51">
        <f>IFERROR(D11/$D$53*Savings!$C$8*Savings!$C$16,"")</f>
        <v>-3.0841075827113596E-3</v>
      </c>
      <c r="F11" s="88">
        <f t="shared" si="0"/>
        <v>-9235262.9124325383</v>
      </c>
      <c r="G11" s="53">
        <f>IFERROR(F11*Savings!$C$9*Savings!$C$16/$F$53,"")</f>
        <v>-6936077.7394385971</v>
      </c>
      <c r="H11" s="20">
        <f>IFERROR(VLOOKUP(A11,'PAU Performance'!A:C,3,FALSE),"")</f>
        <v>5.1998700000000002E-2</v>
      </c>
      <c r="I11" s="21">
        <f>H11/$H$53*Savings!$C$8*Savings!$C$17</f>
        <v>-1.9701113561093374E-3</v>
      </c>
      <c r="J11" s="88">
        <f t="shared" si="1"/>
        <v>-5899436.3369267564</v>
      </c>
      <c r="K11" s="53">
        <f>IFERROR(J11*Savings!$C$9*Savings!$C$17/$J$53,"")</f>
        <v>-5955135.8064068677</v>
      </c>
      <c r="L11" s="88">
        <f t="shared" si="2"/>
        <v>-12891213.545845464</v>
      </c>
      <c r="M11" s="70">
        <f t="shared" si="3"/>
        <v>-4.3050089449615126E-3</v>
      </c>
    </row>
    <row r="12" spans="1:14" ht="15.75" customHeight="1" x14ac:dyDescent="0.2">
      <c r="A12" s="22">
        <v>210010</v>
      </c>
      <c r="B12" s="22" t="s">
        <v>73</v>
      </c>
      <c r="C12" s="118">
        <f>IFERROR(VLOOKUP(A12,'[7]FY24 Revenue Split'!$A$4:$F$57,4,0),"")</f>
        <v>16590183.763506753</v>
      </c>
      <c r="D12" s="71">
        <f>IFERROR(VLOOKUP($A12,'PAU Performance'!$A:$F,6,FALSE),"")</f>
        <v>0</v>
      </c>
      <c r="E12" s="51">
        <f>IFERROR(D12/$D$53*Savings!$C$8*Savings!$C$16,"")</f>
        <v>0</v>
      </c>
      <c r="F12" s="88">
        <f t="shared" si="0"/>
        <v>0</v>
      </c>
      <c r="G12" s="53">
        <f>IFERROR(F12*Savings!$C$9*Savings!$C$16/$F$53,"")</f>
        <v>0</v>
      </c>
      <c r="H12" s="20" t="str">
        <f>IFERROR(VLOOKUP(A12,'PAU Performance'!A:C,3,FALSE),"")</f>
        <v/>
      </c>
      <c r="I12" s="21">
        <v>0</v>
      </c>
      <c r="J12" s="88">
        <f t="shared" si="1"/>
        <v>0</v>
      </c>
      <c r="K12" s="53">
        <f>IFERROR(J12*Savings!$C$9*Savings!$C$17/$J$53,"")</f>
        <v>0</v>
      </c>
      <c r="L12" s="88">
        <f t="shared" si="2"/>
        <v>0</v>
      </c>
      <c r="M12" s="70"/>
    </row>
    <row r="13" spans="1:14" ht="15.75" customHeight="1" x14ac:dyDescent="0.2">
      <c r="A13" s="22">
        <v>210011</v>
      </c>
      <c r="B13" s="22" t="s">
        <v>74</v>
      </c>
      <c r="C13" s="118">
        <f>IFERROR(VLOOKUP(A13,'[7]FY24 Revenue Split'!$A$4:$F$57,4,0),"")</f>
        <v>505842462.01089501</v>
      </c>
      <c r="D13" s="71">
        <f>IFERROR(VLOOKUP($A13,'PAU Performance'!$A:$F,6,FALSE),"")</f>
        <v>12.600504349483778</v>
      </c>
      <c r="E13" s="51">
        <f>IFERROR(D13/$D$53*Savings!$C$8*Savings!$C$16,"")</f>
        <v>-1.7170845556398922E-3</v>
      </c>
      <c r="F13" s="88">
        <f t="shared" si="0"/>
        <v>-868574.27910576668</v>
      </c>
      <c r="G13" s="53">
        <f>IFERROR(F13*Savings!$C$9*Savings!$C$16/$F$53,"")</f>
        <v>-652336.46074593463</v>
      </c>
      <c r="H13" s="20">
        <f>IFERROR(VLOOKUP(A13,'PAU Performance'!A:C,3,FALSE),"")</f>
        <v>6.8067299999999997E-2</v>
      </c>
      <c r="I13" s="21">
        <f>H13/$H$53*Savings!$C$8*Savings!$C$17</f>
        <v>-2.5789137172602603E-3</v>
      </c>
      <c r="J13" s="88">
        <f t="shared" si="1"/>
        <v>-1304524.0640525992</v>
      </c>
      <c r="K13" s="53">
        <f>IFERROR(J13*Savings!$C$9*Savings!$C$17/$J$53,"")</f>
        <v>-1316840.7150243125</v>
      </c>
      <c r="L13" s="88">
        <f t="shared" si="2"/>
        <v>-1969177.1757702471</v>
      </c>
      <c r="M13" s="70">
        <f>L13/C13</f>
        <v>-3.8928665022349078E-3</v>
      </c>
    </row>
    <row r="14" spans="1:14" ht="15.75" customHeight="1" x14ac:dyDescent="0.2">
      <c r="A14" s="22">
        <v>210012</v>
      </c>
      <c r="B14" s="22" t="s">
        <v>75</v>
      </c>
      <c r="C14" s="118">
        <f>IFERROR(VLOOKUP(A14,'[7]FY24 Revenue Split'!$A$4:$F$57,4,0),"")</f>
        <v>936875960.22956717</v>
      </c>
      <c r="D14" s="71">
        <f>IFERROR(VLOOKUP($A14,'PAU Performance'!$A:$F,6,FALSE),"")</f>
        <v>17.758104241955895</v>
      </c>
      <c r="E14" s="51">
        <f>IFERROR(D14/$D$53*Savings!$C$8*Savings!$C$16,"")</f>
        <v>-2.4199163529954213E-3</v>
      </c>
      <c r="F14" s="88">
        <f t="shared" si="0"/>
        <v>-2267161.4568878175</v>
      </c>
      <c r="G14" s="53">
        <f>IFERROR(F14*Savings!$C$9*Savings!$C$16/$F$53,"")</f>
        <v>-1702735.2942668744</v>
      </c>
      <c r="H14" s="20">
        <f>IFERROR(VLOOKUP(A14,'PAU Performance'!A:C,3,FALSE),"")</f>
        <v>5.6847300000000003E-2</v>
      </c>
      <c r="I14" s="21">
        <f>H14/$H$53*Savings!$C$8*Savings!$C$17</f>
        <v>-2.153813677921839E-3</v>
      </c>
      <c r="J14" s="88">
        <f t="shared" si="1"/>
        <v>-2017856.2576585987</v>
      </c>
      <c r="K14" s="53">
        <f>IFERROR(J14*Savings!$C$9*Savings!$C$17/$J$53,"")</f>
        <v>-2036907.827439121</v>
      </c>
      <c r="L14" s="88">
        <f t="shared" si="2"/>
        <v>-3739643.1217059954</v>
      </c>
      <c r="M14" s="70">
        <f>L14/C14</f>
        <v>-3.9916096478659277E-3</v>
      </c>
    </row>
    <row r="15" spans="1:14" ht="15.75" customHeight="1" x14ac:dyDescent="0.2">
      <c r="A15" s="22">
        <v>210013</v>
      </c>
      <c r="B15" s="22" t="s">
        <v>76</v>
      </c>
      <c r="C15" s="118">
        <f>IFERROR(VLOOKUP(A15,'[7]FY24 Revenue Split'!$A$4:$F$57,4,0),"")</f>
        <v>32620708.228135515</v>
      </c>
      <c r="D15" s="71">
        <f>IFERROR(VLOOKUP($A15,'PAU Performance'!$A:$F,6,FALSE),"")</f>
        <v>0</v>
      </c>
      <c r="E15" s="51">
        <f>IFERROR(D15/$D$53*Savings!$C$8*Savings!$C$16,"")</f>
        <v>0</v>
      </c>
      <c r="F15" s="88">
        <f t="shared" si="0"/>
        <v>0</v>
      </c>
      <c r="G15" s="53">
        <f>IFERROR(F15*Savings!$C$9*Savings!$C$16/$F$53,"")</f>
        <v>0</v>
      </c>
      <c r="H15" s="20" t="str">
        <f>IFERROR(VLOOKUP(A15,'PAU Performance'!A:C,3,FALSE),"")</f>
        <v/>
      </c>
      <c r="I15" s="21"/>
      <c r="J15" s="88">
        <f t="shared" si="1"/>
        <v>0</v>
      </c>
      <c r="K15" s="53">
        <f>IFERROR(J15*Savings!$C$9*Savings!$C$17/$J$53,"")</f>
        <v>0</v>
      </c>
      <c r="L15" s="88">
        <f t="shared" si="2"/>
        <v>0</v>
      </c>
      <c r="M15" s="70"/>
    </row>
    <row r="16" spans="1:14" ht="15.75" customHeight="1" x14ac:dyDescent="0.2">
      <c r="A16" s="22">
        <v>210015</v>
      </c>
      <c r="B16" s="22" t="s">
        <v>77</v>
      </c>
      <c r="C16" s="118">
        <f>IFERROR(VLOOKUP(A16,'[7]FY24 Revenue Split'!$A$4:$F$57,4,0),"")</f>
        <v>656876654.69516695</v>
      </c>
      <c r="D16" s="71">
        <f>IFERROR(VLOOKUP($A16,'PAU Performance'!$A:$F,6,FALSE),"")</f>
        <v>17.872342189588093</v>
      </c>
      <c r="E16" s="51">
        <f>IFERROR(D16/$D$53*Savings!$C$8*Savings!$C$16,"")</f>
        <v>-2.435483683485274E-3</v>
      </c>
      <c r="F16" s="88">
        <f t="shared" si="0"/>
        <v>-1599812.3745724696</v>
      </c>
      <c r="G16" s="53">
        <f>IFERROR(F16*Savings!$C$9*Savings!$C$16/$F$53,"")</f>
        <v>-1201527.5692489999</v>
      </c>
      <c r="H16" s="20">
        <f>IFERROR(VLOOKUP(A16,'PAU Performance'!A:C,3,FALSE),"")</f>
        <v>7.1417700000000001E-2</v>
      </c>
      <c r="I16" s="21">
        <f>H16/$H$53*Savings!$C$8*Savings!$C$17</f>
        <v>-2.7058526808787491E-3</v>
      </c>
      <c r="J16" s="88">
        <f t="shared" si="1"/>
        <v>-1777411.4571135819</v>
      </c>
      <c r="K16" s="53">
        <f>IFERROR(J16*Savings!$C$9*Savings!$C$17/$J$53,"")</f>
        <v>-1794192.8697020044</v>
      </c>
      <c r="L16" s="88">
        <f t="shared" si="2"/>
        <v>-2995720.4389510043</v>
      </c>
      <c r="M16" s="70">
        <f t="shared" ref="M16:M51" si="4">L16/C16</f>
        <v>-4.5605524530951879E-3</v>
      </c>
    </row>
    <row r="17" spans="1:13" ht="15.75" customHeight="1" x14ac:dyDescent="0.2">
      <c r="A17" s="22">
        <v>210016</v>
      </c>
      <c r="B17" s="22" t="s">
        <v>78</v>
      </c>
      <c r="C17" s="118">
        <f>IFERROR(VLOOKUP(A17,'[7]FY24 Revenue Split'!$A$4:$F$57,4,0),"")</f>
        <v>359090951.98432088</v>
      </c>
      <c r="D17" s="71">
        <f>IFERROR(VLOOKUP($A17,'PAU Performance'!$A:$F,6,FALSE),"")</f>
        <v>8.8122539635641903</v>
      </c>
      <c r="E17" s="51">
        <f>IFERROR(D17/$D$53*Savings!$C$8*Savings!$C$16,"")</f>
        <v>-1.2008555182818857E-3</v>
      </c>
      <c r="F17" s="88">
        <f t="shared" si="0"/>
        <v>-431216.35125546739</v>
      </c>
      <c r="G17" s="53">
        <f>IFERROR(F17*Savings!$C$9*Savings!$C$16/$F$53,"")</f>
        <v>-323861.93692423811</v>
      </c>
      <c r="H17" s="20">
        <f>IFERROR(VLOOKUP(A17,'PAU Performance'!A:C,3,FALSE),"")</f>
        <v>6.5881400000000007E-2</v>
      </c>
      <c r="I17" s="21">
        <f>H17/$H$53*Savings!$C$8*Savings!$C$17</f>
        <v>-2.4960949849973501E-3</v>
      </c>
      <c r="J17" s="88">
        <f t="shared" si="1"/>
        <v>-896325.12440598756</v>
      </c>
      <c r="K17" s="53">
        <f>IFERROR(J17*Savings!$C$9*Savings!$C$17/$J$53,"")</f>
        <v>-904787.76915030158</v>
      </c>
      <c r="L17" s="88">
        <f t="shared" si="2"/>
        <v>-1228649.7060745396</v>
      </c>
      <c r="M17" s="70">
        <f t="shared" si="4"/>
        <v>-3.4215557347938596E-3</v>
      </c>
    </row>
    <row r="18" spans="1:13" ht="15.75" customHeight="1" x14ac:dyDescent="0.2">
      <c r="A18" s="22">
        <v>210017</v>
      </c>
      <c r="B18" s="22" t="s">
        <v>79</v>
      </c>
      <c r="C18" s="118">
        <f>IFERROR(VLOOKUP(A18,'[7]FY24 Revenue Split'!$A$4:$F$57,4,0),"")</f>
        <v>90729925.73505494</v>
      </c>
      <c r="D18" s="71">
        <f>IFERROR(VLOOKUP($A18,'PAU Performance'!$A:$F,6,FALSE),"")</f>
        <v>8.7302851542073991</v>
      </c>
      <c r="E18" s="51">
        <f>IFERROR(D18/$D$53*Savings!$C$8*Savings!$C$16,"")</f>
        <v>-1.1896855386773389E-3</v>
      </c>
      <c r="F18" s="88">
        <f t="shared" si="0"/>
        <v>-107940.08057226379</v>
      </c>
      <c r="G18" s="53">
        <f>IFERROR(F18*Savings!$C$9*Savings!$C$16/$F$53,"")</f>
        <v>-81067.620613443622</v>
      </c>
      <c r="H18" s="20">
        <f>IFERROR(VLOOKUP(A18,'PAU Performance'!A:C,3,FALSE),"")</f>
        <v>2.4863900000000001E-2</v>
      </c>
      <c r="I18" s="21">
        <f>H18/$H$53*Savings!$C$8*Savings!$C$17</f>
        <v>-9.4203608450147704E-4</v>
      </c>
      <c r="J18" s="88">
        <f t="shared" si="1"/>
        <v>-85470.863986560958</v>
      </c>
      <c r="K18" s="53">
        <f>IFERROR(J18*Savings!$C$9*Savings!$C$17/$J$53,"")</f>
        <v>-86277.836298518858</v>
      </c>
      <c r="L18" s="88">
        <f t="shared" si="2"/>
        <v>-167345.45691196248</v>
      </c>
      <c r="M18" s="70">
        <f t="shared" si="4"/>
        <v>-1.8444350698647812E-3</v>
      </c>
    </row>
    <row r="19" spans="1:13" ht="15.75" customHeight="1" x14ac:dyDescent="0.2">
      <c r="A19" s="22">
        <v>210018</v>
      </c>
      <c r="B19" s="22" t="s">
        <v>80</v>
      </c>
      <c r="C19" s="118">
        <f>IFERROR(VLOOKUP(A19,'[7]FY24 Revenue Split'!$A$4:$F$57,4,0),"")</f>
        <v>213390717.75717419</v>
      </c>
      <c r="D19" s="71">
        <f>IFERROR(VLOOKUP($A19,'PAU Performance'!$A:$F,6,FALSE),"")</f>
        <v>6.1783024256476091</v>
      </c>
      <c r="E19" s="51">
        <f>IFERROR(D19/$D$53*Savings!$C$8*Savings!$C$16,"")</f>
        <v>-8.4192405168183706E-4</v>
      </c>
      <c r="F19" s="88">
        <f t="shared" si="0"/>
        <v>-179658.77768541544</v>
      </c>
      <c r="G19" s="53">
        <f>IFERROR(F19*Savings!$C$9*Savings!$C$16/$F$53,"")</f>
        <v>-134931.43188387385</v>
      </c>
      <c r="H19" s="20">
        <f>IFERROR(VLOOKUP(A19,'PAU Performance'!A:C,3,FALSE),"")</f>
        <v>6.5028100000000005E-2</v>
      </c>
      <c r="I19" s="21">
        <f>H19/$H$53*Savings!$C$8*Savings!$C$17</f>
        <v>-2.4637654071392864E-3</v>
      </c>
      <c r="J19" s="88">
        <f t="shared" si="1"/>
        <v>-525744.66861474887</v>
      </c>
      <c r="K19" s="53">
        <f>IFERROR(J19*Savings!$C$9*Savings!$C$17/$J$53,"")</f>
        <v>-530708.48167270853</v>
      </c>
      <c r="L19" s="88">
        <f t="shared" si="2"/>
        <v>-665639.91355658241</v>
      </c>
      <c r="M19" s="70">
        <f t="shared" si="4"/>
        <v>-3.1193480229727735E-3</v>
      </c>
    </row>
    <row r="20" spans="1:13" ht="15.75" customHeight="1" x14ac:dyDescent="0.2">
      <c r="A20" s="22">
        <v>210019</v>
      </c>
      <c r="B20" s="22" t="s">
        <v>61</v>
      </c>
      <c r="C20" s="118">
        <f>IFERROR(VLOOKUP(A20,'[7]FY24 Revenue Split'!$A$4:$F$57,4,0),"")</f>
        <v>594536498.83210492</v>
      </c>
      <c r="D20" s="71">
        <f>IFERROR(VLOOKUP($A20,'PAU Performance'!$A:$F,6,FALSE),"")</f>
        <v>10.519720924470471</v>
      </c>
      <c r="E20" s="51">
        <f>IFERROR(D20/$D$53*Savings!$C$8*Savings!$C$16,"")</f>
        <v>-1.4335339148381055E-3</v>
      </c>
      <c r="F20" s="88">
        <f t="shared" si="0"/>
        <v>-852288.23468492809</v>
      </c>
      <c r="G20" s="53">
        <f>IFERROR(F20*Savings!$C$9*Savings!$C$16/$F$53,"")</f>
        <v>-640104.94430271385</v>
      </c>
      <c r="H20" s="20">
        <f>IFERROR(VLOOKUP(A20,'PAU Performance'!A:C,3,FALSE),"")</f>
        <v>5.8018899999999998E-2</v>
      </c>
      <c r="I20" s="21">
        <f>H20/$H$53*Savings!$C$8*Savings!$C$17</f>
        <v>-2.1982029119761077E-3</v>
      </c>
      <c r="J20" s="88">
        <f t="shared" si="1"/>
        <v>-1306911.8630088128</v>
      </c>
      <c r="K20" s="53">
        <f>IFERROR(J20*Savings!$C$9*Savings!$C$17/$J$53,"")</f>
        <v>-1319251.0583606141</v>
      </c>
      <c r="L20" s="88">
        <f t="shared" si="2"/>
        <v>-1959356.0026633278</v>
      </c>
      <c r="M20" s="70">
        <f t="shared" si="4"/>
        <v>-3.2956025517562773E-3</v>
      </c>
    </row>
    <row r="21" spans="1:13" ht="15.75" customHeight="1" x14ac:dyDescent="0.2">
      <c r="A21" s="22">
        <v>210022</v>
      </c>
      <c r="B21" s="22" t="s">
        <v>81</v>
      </c>
      <c r="C21" s="118">
        <f>IFERROR(VLOOKUP(A21,'[7]FY24 Revenue Split'!$A$4:$F$57,4,0),"")</f>
        <v>418575046.77583349</v>
      </c>
      <c r="D21" s="71">
        <f>IFERROR(VLOOKUP($A21,'PAU Performance'!$A:$F,6,FALSE),"")</f>
        <v>4.9008073812451975</v>
      </c>
      <c r="E21" s="51">
        <f>IFERROR(D21/$D$53*Savings!$C$8*Savings!$C$16,"")</f>
        <v>-6.6783840004363529E-4</v>
      </c>
      <c r="F21" s="88">
        <f t="shared" si="0"/>
        <v>-279540.48953696241</v>
      </c>
      <c r="G21" s="53">
        <f>IFERROR(F21*Savings!$C$9*Savings!$C$16/$F$53,"")</f>
        <v>-209946.87266985333</v>
      </c>
      <c r="H21" s="20">
        <f>IFERROR(VLOOKUP(A21,'PAU Performance'!A:C,3,FALSE),"")</f>
        <v>6.6142599999999996E-2</v>
      </c>
      <c r="I21" s="21">
        <f>H21/$H$53*Savings!$C$8*Savings!$C$17</f>
        <v>-2.505991253292822E-3</v>
      </c>
      <c r="J21" s="88">
        <f t="shared" si="1"/>
        <v>-1048945.4060668726</v>
      </c>
      <c r="K21" s="53">
        <f>IFERROR(J21*Savings!$C$9*Savings!$C$17/$J$53,"")</f>
        <v>-1058849.0136820301</v>
      </c>
      <c r="L21" s="88">
        <f t="shared" si="2"/>
        <v>-1268795.8863518834</v>
      </c>
      <c r="M21" s="70">
        <f t="shared" si="4"/>
        <v>-3.0312267683538789E-3</v>
      </c>
    </row>
    <row r="22" spans="1:13" ht="15.75" customHeight="1" x14ac:dyDescent="0.2">
      <c r="A22" s="22">
        <v>210023</v>
      </c>
      <c r="B22" s="22" t="s">
        <v>82</v>
      </c>
      <c r="C22" s="118">
        <f>IFERROR(VLOOKUP(A22,'[7]FY24 Revenue Split'!$A$4:$F$57,4,0),"")</f>
        <v>729263073.47058678</v>
      </c>
      <c r="D22" s="71">
        <f>IFERROR(VLOOKUP($A22,'PAU Performance'!$A:$F,6,FALSE),"")</f>
        <v>9.7300863151261439</v>
      </c>
      <c r="E22" s="51">
        <f>IFERROR(D22/$D$53*Savings!$C$8*Savings!$C$16,"")</f>
        <v>-1.3259295400688182E-3</v>
      </c>
      <c r="F22" s="88">
        <f t="shared" si="0"/>
        <v>-966951.45159602794</v>
      </c>
      <c r="G22" s="53">
        <f>IFERROR(F22*Savings!$C$9*Savings!$C$16/$F$53,"")</f>
        <v>-726221.92807356524</v>
      </c>
      <c r="H22" s="20">
        <f>IFERROR(VLOOKUP(A22,'PAU Performance'!A:C,3,FALSE),"")</f>
        <v>5.4502700000000001E-2</v>
      </c>
      <c r="I22" s="21">
        <f>H22/$H$53*Savings!$C$8*Savings!$C$17</f>
        <v>-2.0649821670276447E-3</v>
      </c>
      <c r="J22" s="88">
        <f t="shared" si="1"/>
        <v>-1505915.2417885328</v>
      </c>
      <c r="K22" s="53">
        <f>IFERROR(J22*Savings!$C$9*Savings!$C$17/$J$53,"")</f>
        <v>-1520133.3255611481</v>
      </c>
      <c r="L22" s="88">
        <f t="shared" si="2"/>
        <v>-2246355.2536347136</v>
      </c>
      <c r="M22" s="70">
        <f t="shared" si="4"/>
        <v>-3.0803085132834651E-3</v>
      </c>
    </row>
    <row r="23" spans="1:13" ht="15.75" customHeight="1" x14ac:dyDescent="0.2">
      <c r="A23" s="22">
        <v>210024</v>
      </c>
      <c r="B23" s="22" t="s">
        <v>83</v>
      </c>
      <c r="C23" s="118">
        <f>IFERROR(VLOOKUP(A23,'[7]FY24 Revenue Split'!$A$4:$F$57,4,0),"")</f>
        <v>483741861.21753514</v>
      </c>
      <c r="D23" s="71">
        <f>IFERROR(VLOOKUP($A23,'PAU Performance'!$A:$F,6,FALSE),"")</f>
        <v>20.407909933269302</v>
      </c>
      <c r="E23" s="51">
        <f>IFERROR(D23/$D$53*Savings!$C$8*Savings!$C$16,"")</f>
        <v>-2.7810082824773819E-3</v>
      </c>
      <c r="F23" s="88">
        <f t="shared" si="0"/>
        <v>-1345290.1226269894</v>
      </c>
      <c r="G23" s="53">
        <f>IFERROR(F23*Savings!$C$9*Savings!$C$16/$F$53,"")</f>
        <v>-1010370.4638530877</v>
      </c>
      <c r="H23" s="20">
        <f>IFERROR(VLOOKUP(A23,'PAU Performance'!A:C,3,FALSE),"")</f>
        <v>6.8376999999999993E-2</v>
      </c>
      <c r="I23" s="21">
        <f>H23/$H$53*Savings!$C$8*Savings!$C$17</f>
        <v>-2.5906475392017138E-3</v>
      </c>
      <c r="J23" s="88">
        <f t="shared" si="1"/>
        <v>-1253204.6623720643</v>
      </c>
      <c r="K23" s="53">
        <f>IFERROR(J23*Savings!$C$9*Savings!$C$17/$J$53,"")</f>
        <v>-1265036.7817234003</v>
      </c>
      <c r="L23" s="88">
        <f t="shared" si="2"/>
        <v>-2275407.2455764879</v>
      </c>
      <c r="M23" s="70">
        <f t="shared" si="4"/>
        <v>-4.7037633663737323E-3</v>
      </c>
    </row>
    <row r="24" spans="1:13" ht="15.75" customHeight="1" x14ac:dyDescent="0.2">
      <c r="A24" s="22">
        <v>210027</v>
      </c>
      <c r="B24" s="22" t="s">
        <v>84</v>
      </c>
      <c r="C24" s="118">
        <f>IFERROR(VLOOKUP(A24,'[7]FY24 Revenue Split'!$A$4:$F$57,4,0),"")</f>
        <v>380094961.22715306</v>
      </c>
      <c r="D24" s="71">
        <f>IFERROR(VLOOKUP($A24,'PAU Performance'!$A:$F,6,FALSE),"")</f>
        <v>15.449757744196697</v>
      </c>
      <c r="E24" s="51">
        <f>IFERROR(D24/$D$53*Savings!$C$8*Savings!$C$16,"")</f>
        <v>-2.1053554425402663E-3</v>
      </c>
      <c r="F24" s="88">
        <f t="shared" si="0"/>
        <v>-800234.99530171824</v>
      </c>
      <c r="G24" s="53">
        <f>IFERROR(F24*Savings!$C$9*Savings!$C$16/$F$53,"")</f>
        <v>-601010.73351792817</v>
      </c>
      <c r="H24" s="20">
        <f>IFERROR(VLOOKUP(A24,'PAU Performance'!A:C,3,FALSE),"")</f>
        <v>5.4031099999999999E-2</v>
      </c>
      <c r="I24" s="21">
        <f>H24/$H$53*Savings!$C$8*Savings!$C$17</f>
        <v>-2.0471143258019762E-3</v>
      </c>
      <c r="J24" s="88">
        <f t="shared" si="1"/>
        <v>-778097.84029325168</v>
      </c>
      <c r="K24" s="53">
        <f>IFERROR(J24*Savings!$C$9*Savings!$C$17/$J$53,"")</f>
        <v>-785444.24331088841</v>
      </c>
      <c r="L24" s="88">
        <f t="shared" si="2"/>
        <v>-1386454.9768288166</v>
      </c>
      <c r="M24" s="70">
        <f t="shared" si="4"/>
        <v>-3.6476541871341482E-3</v>
      </c>
    </row>
    <row r="25" spans="1:13" ht="15.75" customHeight="1" x14ac:dyDescent="0.2">
      <c r="A25" s="22">
        <v>210028</v>
      </c>
      <c r="B25" s="22" t="s">
        <v>85</v>
      </c>
      <c r="C25" s="118">
        <f>IFERROR(VLOOKUP(A25,'[7]FY24 Revenue Split'!$A$4:$F$57,4,0),"")</f>
        <v>225605607.1087667</v>
      </c>
      <c r="D25" s="71">
        <f>IFERROR(VLOOKUP($A25,'PAU Performance'!$A:$F,6,FALSE),"")</f>
        <v>13.512049954234316</v>
      </c>
      <c r="E25" s="51">
        <f>IFERROR(D25/$D$53*Savings!$C$8*Savings!$C$16,"")</f>
        <v>-1.8413018755396862E-3</v>
      </c>
      <c r="F25" s="88">
        <f t="shared" si="0"/>
        <v>-415408.02750164171</v>
      </c>
      <c r="G25" s="53">
        <f>IFERROR(F25*Savings!$C$9*Savings!$C$16/$F$53,"")</f>
        <v>-311989.20914957556</v>
      </c>
      <c r="H25" s="20">
        <f>IFERROR(VLOOKUP(A25,'PAU Performance'!A:C,3,FALSE),"")</f>
        <v>4.7594699999999997E-2</v>
      </c>
      <c r="I25" s="21">
        <f>H25/$H$53*Savings!$C$8*Savings!$C$17</f>
        <v>-1.8032539075134007E-3</v>
      </c>
      <c r="J25" s="88">
        <f t="shared" si="1"/>
        <v>-406824.19257581659</v>
      </c>
      <c r="K25" s="53">
        <f>IFERROR(J25*Savings!$C$9*Savings!$C$17/$J$53,"")</f>
        <v>-410665.21914242458</v>
      </c>
      <c r="L25" s="88">
        <f t="shared" si="2"/>
        <v>-722654.4282920002</v>
      </c>
      <c r="M25" s="70">
        <f t="shared" si="4"/>
        <v>-3.2031758321662694E-3</v>
      </c>
    </row>
    <row r="26" spans="1:13" ht="15.75" customHeight="1" x14ac:dyDescent="0.2">
      <c r="A26" s="22">
        <v>210029</v>
      </c>
      <c r="B26" s="22" t="s">
        <v>110</v>
      </c>
      <c r="C26" s="118">
        <f>IFERROR(VLOOKUP(A26,'[7]FY24 Revenue Split'!$A$4:$F$57,4,0),"")</f>
        <v>802740031.72143054</v>
      </c>
      <c r="D26" s="71">
        <f>IFERROR(VLOOKUP($A26,'PAU Performance'!$A:$F,6,FALSE),"")</f>
        <v>22.582550032559958</v>
      </c>
      <c r="E26" s="51">
        <f>IFERROR(D26/$D$53*Savings!$C$8*Savings!$C$16,"")</f>
        <v>-3.0773488752823168E-3</v>
      </c>
      <c r="F26" s="88">
        <f t="shared" si="0"/>
        <v>-2470311.1337620355</v>
      </c>
      <c r="G26" s="53">
        <f>IFERROR(F26*Savings!$C$9*Savings!$C$16/$F$53,"")</f>
        <v>-1855309.396910398</v>
      </c>
      <c r="H26" s="20">
        <f>IFERROR(VLOOKUP(A26,'PAU Performance'!A:C,3,FALSE),"")</f>
        <v>5.4051099999999998E-2</v>
      </c>
      <c r="I26" s="21">
        <f>H26/$H$53*Savings!$C$8*Savings!$C$17</f>
        <v>-2.0478720798827936E-3</v>
      </c>
      <c r="J26" s="88">
        <f t="shared" si="1"/>
        <v>-1643908.8983665456</v>
      </c>
      <c r="K26" s="53">
        <f>IFERROR(J26*Savings!$C$9*Savings!$C$17/$J$53,"")</f>
        <v>-1659429.8478748084</v>
      </c>
      <c r="L26" s="88">
        <f t="shared" si="2"/>
        <v>-3514739.2447852064</v>
      </c>
      <c r="M26" s="70">
        <f t="shared" si="4"/>
        <v>-4.3784277672661315E-3</v>
      </c>
    </row>
    <row r="27" spans="1:13" ht="15.75" customHeight="1" x14ac:dyDescent="0.2">
      <c r="A27" s="22">
        <v>210030</v>
      </c>
      <c r="B27" s="22" t="s">
        <v>86</v>
      </c>
      <c r="C27" s="118">
        <f>IFERROR(VLOOKUP(A27,'[7]FY24 Revenue Split'!$A$4:$F$57,4,0),"")</f>
        <v>50942798.915876739</v>
      </c>
      <c r="D27" s="71">
        <f>IFERROR(VLOOKUP($A27,'PAU Performance'!$A:$F,6,FALSE),"")</f>
        <v>6.4730018117404455</v>
      </c>
      <c r="E27" s="51">
        <f>IFERROR(D27/$D$53*Savings!$C$8*Savings!$C$16,"")</f>
        <v>-8.8208306043114151E-4</v>
      </c>
      <c r="F27" s="88">
        <f t="shared" si="0"/>
        <v>-44935.779974644793</v>
      </c>
      <c r="G27" s="53">
        <f>IFERROR(F27*Savings!$C$9*Savings!$C$16/$F$53,"")</f>
        <v>-33748.69412400404</v>
      </c>
      <c r="H27" s="20">
        <f>IFERROR(VLOOKUP(A27,'PAU Performance'!A:C,3,FALSE),"")</f>
        <v>2.39913E-2</v>
      </c>
      <c r="I27" s="21">
        <f>H27/$H$53*Savings!$C$8*Savings!$C$17</f>
        <v>-9.0897527395542477E-4</v>
      </c>
      <c r="J27" s="88">
        <f t="shared" si="1"/>
        <v>-46305.744600615173</v>
      </c>
      <c r="K27" s="53">
        <f>IFERROR(J27*Savings!$C$9*Savings!$C$17/$J$53,"")</f>
        <v>-46742.939827554335</v>
      </c>
      <c r="L27" s="88">
        <f t="shared" si="2"/>
        <v>-80491.633951558382</v>
      </c>
      <c r="M27" s="70">
        <f t="shared" si="4"/>
        <v>-1.5800394886915511E-3</v>
      </c>
    </row>
    <row r="28" spans="1:13" ht="15.75" customHeight="1" x14ac:dyDescent="0.2">
      <c r="A28" s="22">
        <v>210032</v>
      </c>
      <c r="B28" s="22" t="s">
        <v>87</v>
      </c>
      <c r="C28" s="118">
        <f>IFERROR(VLOOKUP(A28,'[7]FY24 Revenue Split'!$A$4:$F$57,4,0),"")</f>
        <v>195254332.18508387</v>
      </c>
      <c r="D28" s="71">
        <f>IFERROR(VLOOKUP($A28,'PAU Performance'!$A:$F,6,FALSE),"")</f>
        <v>15.55598414875038</v>
      </c>
      <c r="E28" s="51">
        <f>IFERROR(D28/$D$53*Savings!$C$8*Savings!$C$16,"")</f>
        <v>-2.1198310312628525E-3</v>
      </c>
      <c r="F28" s="88">
        <f t="shared" si="0"/>
        <v>-413906.19235444593</v>
      </c>
      <c r="G28" s="53">
        <f>IFERROR(F28*Savings!$C$9*Savings!$C$16/$F$53,"")</f>
        <v>-310861.26667175523</v>
      </c>
      <c r="H28" s="20">
        <f>IFERROR(VLOOKUP(A28,'PAU Performance'!A:C,3,FALSE),"")</f>
        <v>5.37809E-2</v>
      </c>
      <c r="I28" s="21">
        <f>H28/$H$53*Savings!$C$8*Savings!$C$17</f>
        <v>-2.0376348222509535E-3</v>
      </c>
      <c r="J28" s="88">
        <f t="shared" si="1"/>
        <v>-397857.026455682</v>
      </c>
      <c r="K28" s="53">
        <f>IFERROR(J28*Savings!$C$9*Savings!$C$17/$J$53,"")</f>
        <v>-401613.38961258333</v>
      </c>
      <c r="L28" s="88">
        <f t="shared" si="2"/>
        <v>-712474.65628433856</v>
      </c>
      <c r="M28" s="70">
        <f t="shared" si="4"/>
        <v>-3.6489569696664939E-3</v>
      </c>
    </row>
    <row r="29" spans="1:13" ht="15.75" customHeight="1" x14ac:dyDescent="0.2">
      <c r="A29" s="22">
        <v>210033</v>
      </c>
      <c r="B29" s="22" t="s">
        <v>88</v>
      </c>
      <c r="C29" s="118">
        <f>IFERROR(VLOOKUP(A29,'[7]FY24 Revenue Split'!$A$4:$F$57,4,0),"")</f>
        <v>271856626.54364073</v>
      </c>
      <c r="D29" s="71">
        <f>IFERROR(VLOOKUP($A29,'PAU Performance'!$A:$F,6,FALSE),"")</f>
        <v>12.015257029429446</v>
      </c>
      <c r="E29" s="51">
        <f>IFERROR(D29/$D$53*Savings!$C$8*Savings!$C$16,"")</f>
        <v>-1.6373322610790718E-3</v>
      </c>
      <c r="F29" s="88">
        <f t="shared" si="0"/>
        <v>-445119.62502802809</v>
      </c>
      <c r="G29" s="53">
        <f>IFERROR(F29*Savings!$C$9*Savings!$C$16/$F$53,"")</f>
        <v>-334303.89062209747</v>
      </c>
      <c r="H29" s="20">
        <f>IFERROR(VLOOKUP(A29,'PAU Performance'!A:C,3,FALSE),"")</f>
        <v>7.1864399999999995E-2</v>
      </c>
      <c r="I29" s="21">
        <f>H29/$H$53*Savings!$C$8*Savings!$C$17</f>
        <v>-2.7227771182738005E-3</v>
      </c>
      <c r="J29" s="88">
        <f t="shared" si="1"/>
        <v>-740205.00220413087</v>
      </c>
      <c r="K29" s="53">
        <f>IFERROR(J29*Savings!$C$9*Savings!$C$17/$J$53,"")</f>
        <v>-747193.64036795474</v>
      </c>
      <c r="L29" s="88">
        <f t="shared" si="2"/>
        <v>-1081497.5309900523</v>
      </c>
      <c r="M29" s="70">
        <f t="shared" si="4"/>
        <v>-3.9781908013062214E-3</v>
      </c>
    </row>
    <row r="30" spans="1:13" ht="15.75" customHeight="1" x14ac:dyDescent="0.2">
      <c r="A30" s="22">
        <v>210034</v>
      </c>
      <c r="B30" s="22" t="s">
        <v>89</v>
      </c>
      <c r="C30" s="118">
        <f>IFERROR(VLOOKUP(A30,'[7]FY24 Revenue Split'!$A$4:$F$57,4,0),"")</f>
        <v>214859167.96876401</v>
      </c>
      <c r="D30" s="71">
        <f>IFERROR(VLOOKUP($A30,'PAU Performance'!$A:$F,6,FALSE),"")</f>
        <v>22.533044446073792</v>
      </c>
      <c r="E30" s="51">
        <f>IFERROR(D30/$D$53*Savings!$C$8*Savings!$C$16,"")</f>
        <v>-3.0706026946838577E-3</v>
      </c>
      <c r="F30" s="88">
        <f t="shared" si="0"/>
        <v>-659747.14014241833</v>
      </c>
      <c r="G30" s="53">
        <f>IFERROR(F30*Savings!$C$9*Savings!$C$16/$F$53,"")</f>
        <v>-495498.34106398874</v>
      </c>
      <c r="H30" s="20">
        <f>IFERROR(VLOOKUP(A30,'PAU Performance'!A:C,3,FALSE),"")</f>
        <v>7.8478900000000004E-2</v>
      </c>
      <c r="I30" s="21">
        <f>H30/$H$53*Savings!$C$8*Savings!$C$17</f>
        <v>-2.9733853366520524E-3</v>
      </c>
      <c r="J30" s="88">
        <f t="shared" si="1"/>
        <v>-638859.09948358324</v>
      </c>
      <c r="K30" s="53">
        <f>IFERROR(J30*Savings!$C$9*Savings!$C$17/$J$53,"")</f>
        <v>-644890.88131518697</v>
      </c>
      <c r="L30" s="88">
        <f t="shared" si="2"/>
        <v>-1140389.2223791757</v>
      </c>
      <c r="M30" s="70">
        <f t="shared" si="4"/>
        <v>-5.3076125778582757E-3</v>
      </c>
    </row>
    <row r="31" spans="1:13" ht="15.75" customHeight="1" x14ac:dyDescent="0.2">
      <c r="A31" s="22">
        <v>210035</v>
      </c>
      <c r="B31" s="22" t="s">
        <v>90</v>
      </c>
      <c r="C31" s="118">
        <f>IFERROR(VLOOKUP(A31,'[7]FY24 Revenue Split'!$A$4:$F$57,4,0),"")</f>
        <v>184304661.70522583</v>
      </c>
      <c r="D31" s="71">
        <f>IFERROR(VLOOKUP($A31,'PAU Performance'!$A:$F,6,FALSE),"")</f>
        <v>9.7328136237224427</v>
      </c>
      <c r="E31" s="51">
        <f>IFERROR(D31/$D$53*Savings!$C$8*Savings!$C$16,"")</f>
        <v>-1.3263011934042152E-3</v>
      </c>
      <c r="F31" s="88">
        <f t="shared" si="0"/>
        <v>-244443.49276960117</v>
      </c>
      <c r="G31" s="53">
        <f>IFERROR(F31*Savings!$C$9*Savings!$C$16/$F$53,"")</f>
        <v>-183587.52585888936</v>
      </c>
      <c r="H31" s="20">
        <f>IFERROR(VLOOKUP(A31,'PAU Performance'!A:C,3,FALSE),"")</f>
        <v>6.09595E-2</v>
      </c>
      <c r="I31" s="21">
        <f>H31/$H$53*Savings!$C$8*Savings!$C$17</f>
        <v>-2.309615494478653E-3</v>
      </c>
      <c r="J31" s="88">
        <f t="shared" si="1"/>
        <v>-425672.90237903601</v>
      </c>
      <c r="K31" s="53">
        <f>IFERROR(J31*Savings!$C$9*Savings!$C$17/$J$53,"")</f>
        <v>-429691.88885172049</v>
      </c>
      <c r="L31" s="88">
        <f t="shared" si="2"/>
        <v>-613279.41471060982</v>
      </c>
      <c r="M31" s="70">
        <f t="shared" si="4"/>
        <v>-3.3275306714242526E-3</v>
      </c>
    </row>
    <row r="32" spans="1:13" ht="15.75" customHeight="1" x14ac:dyDescent="0.2">
      <c r="A32" s="22">
        <v>210037</v>
      </c>
      <c r="B32" s="22" t="s">
        <v>91</v>
      </c>
      <c r="C32" s="118">
        <f>IFERROR(VLOOKUP(A32,'[7]FY24 Revenue Split'!$A$4:$F$57,4,0),"")</f>
        <v>289195333.10398871</v>
      </c>
      <c r="D32" s="71">
        <f>IFERROR(VLOOKUP($A32,'PAU Performance'!$A:$F,6,FALSE),"")</f>
        <v>8.3689095755139178</v>
      </c>
      <c r="E32" s="51">
        <f>IFERROR(D32/$D$53*Savings!$C$8*Savings!$C$16,"")</f>
        <v>-1.1404404919911381E-3</v>
      </c>
      <c r="F32" s="88">
        <f t="shared" si="0"/>
        <v>-329810.06796665397</v>
      </c>
      <c r="G32" s="53">
        <f>IFERROR(F32*Savings!$C$9*Savings!$C$16/$F$53,"")</f>
        <v>-247701.47773342553</v>
      </c>
      <c r="H32" s="20">
        <f>IFERROR(VLOOKUP(A32,'PAU Performance'!A:C,3,FALSE),"")</f>
        <v>4.7545799999999999E-2</v>
      </c>
      <c r="I32" s="21">
        <f>H32/$H$53*Savings!$C$8*Savings!$C$17</f>
        <v>-1.8014011987858029E-3</v>
      </c>
      <c r="J32" s="88">
        <f t="shared" si="1"/>
        <v>-520956.81973678485</v>
      </c>
      <c r="K32" s="53">
        <f>IFERROR(J32*Savings!$C$9*Savings!$C$17/$J$53,"")</f>
        <v>-525875.42836719879</v>
      </c>
      <c r="L32" s="88">
        <f t="shared" si="2"/>
        <v>-773576.90610062436</v>
      </c>
      <c r="M32" s="70">
        <f t="shared" si="4"/>
        <v>-2.6749287334538762E-3</v>
      </c>
    </row>
    <row r="33" spans="1:13" ht="15.75" customHeight="1" x14ac:dyDescent="0.2">
      <c r="A33" s="22">
        <v>210038</v>
      </c>
      <c r="B33" s="22" t="s">
        <v>92</v>
      </c>
      <c r="C33" s="118">
        <f>IFERROR(VLOOKUP(A33,'[7]FY24 Revenue Split'!$A$4:$F$57,4,0),"")</f>
        <v>268984437.69158345</v>
      </c>
      <c r="D33" s="71">
        <f>IFERROR(VLOOKUP($A33,'PAU Performance'!$A:$F,6,FALSE),"")</f>
        <v>26.031431307375065</v>
      </c>
      <c r="E33" s="51">
        <f>IFERROR(D33/$D$53*Savings!$C$8*Savings!$C$16,"")</f>
        <v>-3.5473317114426218E-3</v>
      </c>
      <c r="F33" s="88">
        <f t="shared" si="0"/>
        <v>-954177.02570791601</v>
      </c>
      <c r="G33" s="53">
        <f>IFERROR(F33*Savings!$C$9*Savings!$C$16/$F$53,"")</f>
        <v>-716627.7874544214</v>
      </c>
      <c r="H33" s="20">
        <f>IFERROR(VLOOKUP(A33,'PAU Performance'!A:C,3,FALSE),"")</f>
        <v>5.4401699999999997E-2</v>
      </c>
      <c r="I33" s="21">
        <f>H33/$H$53*Savings!$C$8*Savings!$C$17</f>
        <v>-2.0611555089195179E-3</v>
      </c>
      <c r="J33" s="88">
        <f t="shared" si="1"/>
        <v>-554418.75556162605</v>
      </c>
      <c r="K33" s="53">
        <f>IFERROR(J33*Savings!$C$9*Savings!$C$17/$J$53,"")</f>
        <v>-559653.2947262089</v>
      </c>
      <c r="L33" s="88">
        <f t="shared" si="2"/>
        <v>-1276281.0821806304</v>
      </c>
      <c r="M33" s="70">
        <f t="shared" si="4"/>
        <v>-4.7448138380556037E-3</v>
      </c>
    </row>
    <row r="34" spans="1:13" ht="15.75" customHeight="1" x14ac:dyDescent="0.2">
      <c r="A34" s="22">
        <v>210039</v>
      </c>
      <c r="B34" s="22" t="s">
        <v>93</v>
      </c>
      <c r="C34" s="118">
        <f>IFERROR(VLOOKUP(A34,'[7]FY24 Revenue Split'!$A$4:$F$57,4,0),"")</f>
        <v>179940482.61116764</v>
      </c>
      <c r="D34" s="71">
        <f>IFERROR(VLOOKUP($A34,'PAU Performance'!$A:$F,6,FALSE),"")</f>
        <v>9.8380745237165108</v>
      </c>
      <c r="E34" s="51">
        <f>IFERROR(D34/$D$53*Savings!$C$8*Savings!$C$16,"")</f>
        <v>-1.3406452117609071E-3</v>
      </c>
      <c r="F34" s="88">
        <f t="shared" si="0"/>
        <v>-241236.34641460868</v>
      </c>
      <c r="G34" s="53">
        <f>IFERROR(F34*Savings!$C$9*Savings!$C$16/$F$53,"")</f>
        <v>-181178.82167245643</v>
      </c>
      <c r="H34" s="20">
        <f>IFERROR(VLOOKUP(A34,'PAU Performance'!A:C,3,FALSE),"")</f>
        <v>4.9656199999999998E-2</v>
      </c>
      <c r="I34" s="21">
        <f>H34/$H$53*Savings!$C$8*Savings!$C$17</f>
        <v>-1.8813594093936286E-3</v>
      </c>
      <c r="J34" s="88">
        <f t="shared" si="1"/>
        <v>-338532.72009135084</v>
      </c>
      <c r="K34" s="53">
        <f>IFERROR(J34*Savings!$C$9*Savings!$C$17/$J$53,"")</f>
        <v>-341728.97339994583</v>
      </c>
      <c r="L34" s="88">
        <f t="shared" si="2"/>
        <v>-522907.79507240222</v>
      </c>
      <c r="M34" s="70">
        <f t="shared" si="4"/>
        <v>-2.9060041825182312E-3</v>
      </c>
    </row>
    <row r="35" spans="1:13" ht="15.75" customHeight="1" x14ac:dyDescent="0.2">
      <c r="A35" s="22">
        <v>210040</v>
      </c>
      <c r="B35" s="22" t="s">
        <v>94</v>
      </c>
      <c r="C35" s="118">
        <f>IFERROR(VLOOKUP(A35,'[7]FY24 Revenue Split'!$A$4:$F$57,4,0),"")</f>
        <v>301542118.3628397</v>
      </c>
      <c r="D35" s="71">
        <f>IFERROR(VLOOKUP($A35,'PAU Performance'!$A:$F,6,FALSE),"")</f>
        <v>15.601546847868759</v>
      </c>
      <c r="E35" s="51">
        <f>IFERROR(D35/$D$53*Savings!$C$8*Savings!$C$16,"")</f>
        <v>-2.1260399102727341E-3</v>
      </c>
      <c r="F35" s="88">
        <f t="shared" si="0"/>
        <v>-641090.57826758188</v>
      </c>
      <c r="G35" s="53">
        <f>IFERROR(F35*Savings!$C$9*Savings!$C$16/$F$53,"")</f>
        <v>-481486.46454877791</v>
      </c>
      <c r="H35" s="20">
        <f>IFERROR(VLOOKUP(A35,'PAU Performance'!A:C,3,FALSE),"")</f>
        <v>8.2384299999999994E-2</v>
      </c>
      <c r="I35" s="21">
        <f>H35/$H$53*Savings!$C$8*Savings!$C$17</f>
        <v>-3.1213519760132169E-3</v>
      </c>
      <c r="J35" s="88">
        <f t="shared" si="1"/>
        <v>-941219.08700306108</v>
      </c>
      <c r="K35" s="53">
        <f>IFERROR(J35*Savings!$C$9*Savings!$C$17/$J$53,"")</f>
        <v>-950105.59764857416</v>
      </c>
      <c r="L35" s="88">
        <f t="shared" si="2"/>
        <v>-1431592.0621973521</v>
      </c>
      <c r="M35" s="70">
        <f t="shared" si="4"/>
        <v>-4.7475691620456999E-3</v>
      </c>
    </row>
    <row r="36" spans="1:13" ht="15.75" customHeight="1" x14ac:dyDescent="0.2">
      <c r="A36" s="22">
        <v>210043</v>
      </c>
      <c r="B36" s="22" t="s">
        <v>95</v>
      </c>
      <c r="C36" s="118">
        <f>IFERROR(VLOOKUP(A36,'[7]FY24 Revenue Split'!$A$4:$F$57,4,0),"")</f>
        <v>520032689.70072818</v>
      </c>
      <c r="D36" s="71">
        <f>IFERROR(VLOOKUP($A36,'PAU Performance'!$A:$F,6,FALSE),"")</f>
        <v>11.973127850824556</v>
      </c>
      <c r="E36" s="51">
        <f>IFERROR(D36/$D$53*Savings!$C$8*Savings!$C$16,"")</f>
        <v>-1.6315912716775469E-3</v>
      </c>
      <c r="F36" s="88">
        <f t="shared" si="0"/>
        <v>-848480.79750270629</v>
      </c>
      <c r="G36" s="53">
        <f>IFERROR(F36*Savings!$C$9*Savings!$C$16/$F$53,"")</f>
        <v>-637245.39601109258</v>
      </c>
      <c r="H36" s="20">
        <f>IFERROR(VLOOKUP(A36,'PAU Performance'!A:C,3,FALSE),"")</f>
        <v>8.3932499999999993E-2</v>
      </c>
      <c r="I36" s="21">
        <f>H36/$H$53*Savings!$C$8*Savings!$C$17</f>
        <v>-3.1800097194092723E-3</v>
      </c>
      <c r="J36" s="88">
        <f t="shared" si="1"/>
        <v>-1653709.0076588618</v>
      </c>
      <c r="K36" s="53">
        <f>IFERROR(J36*Savings!$C$9*Savings!$C$17/$J$53,"")</f>
        <v>-1669322.4848015043</v>
      </c>
      <c r="L36" s="88">
        <f t="shared" si="2"/>
        <v>-2306567.880812597</v>
      </c>
      <c r="M36" s="70">
        <f t="shared" si="4"/>
        <v>-4.435428630727033E-3</v>
      </c>
    </row>
    <row r="37" spans="1:13" ht="15.75" customHeight="1" x14ac:dyDescent="0.2">
      <c r="A37" s="22">
        <v>210044</v>
      </c>
      <c r="B37" s="22" t="s">
        <v>96</v>
      </c>
      <c r="C37" s="118">
        <f>IFERROR(VLOOKUP(A37,'[7]FY24 Revenue Split'!$A$4:$F$57,4,0),"")</f>
        <v>506164529.04853487</v>
      </c>
      <c r="D37" s="71">
        <f>IFERROR(VLOOKUP($A37,'PAU Performance'!$A:$F,6,FALSE),"")</f>
        <v>10.380361916577735</v>
      </c>
      <c r="E37" s="51">
        <f>IFERROR(D37/$D$53*Savings!$C$8*Savings!$C$16,"")</f>
        <v>-1.4145433098984134E-3</v>
      </c>
      <c r="F37" s="88">
        <f t="shared" si="0"/>
        <v>-715991.64827348618</v>
      </c>
      <c r="G37" s="53">
        <f>IFERROR(F37*Savings!$C$9*Savings!$C$16/$F$53,"")</f>
        <v>-537740.37407513324</v>
      </c>
      <c r="H37" s="20">
        <f>IFERROR(VLOOKUP(A37,'PAU Performance'!A:C,3,FALSE),"")</f>
        <v>4.1884600000000001E-2</v>
      </c>
      <c r="I37" s="21">
        <f>H37/$H$53*Savings!$C$8*Savings!$C$17</f>
        <v>-1.5869113286697007E-3</v>
      </c>
      <c r="J37" s="88">
        <f t="shared" si="1"/>
        <v>-803238.22531788377</v>
      </c>
      <c r="K37" s="53">
        <f>IFERROR(J37*Savings!$C$9*Savings!$C$17/$J$53,"")</f>
        <v>-810821.9910306026</v>
      </c>
      <c r="L37" s="88">
        <f t="shared" si="2"/>
        <v>-1348562.3651057358</v>
      </c>
      <c r="M37" s="70">
        <f t="shared" si="4"/>
        <v>-2.6642767078931869E-3</v>
      </c>
    </row>
    <row r="38" spans="1:13" ht="15.75" customHeight="1" x14ac:dyDescent="0.2">
      <c r="A38" s="22">
        <v>210045</v>
      </c>
      <c r="B38" s="22" t="s">
        <v>198</v>
      </c>
      <c r="C38" s="118">
        <f>IFERROR(VLOOKUP(A38,'[7]FY24 Revenue Split'!$A$4:$F$57,4,0),"")</f>
        <v>0</v>
      </c>
      <c r="D38" s="71">
        <f>IFERROR(VLOOKUP($A38,'PAU Performance'!$A:$F,6,FALSE),"")</f>
        <v>0</v>
      </c>
      <c r="E38" s="51">
        <f>IFERROR(D38/$D$53*Savings!$C$8*Savings!$C$16,"")</f>
        <v>0</v>
      </c>
      <c r="F38" s="88">
        <f t="shared" si="0"/>
        <v>0</v>
      </c>
      <c r="G38" s="53">
        <f>IFERROR(F38*Savings!$C$9*Savings!$C$16/$F$53,"")</f>
        <v>0</v>
      </c>
      <c r="H38" s="20" t="str">
        <f>IFERROR(VLOOKUP(A38,'PAU Performance'!A:C,3,FALSE),"")</f>
        <v/>
      </c>
      <c r="I38" s="21" t="e">
        <f>H38/$H$53*Savings!$C$8*Savings!$C$17</f>
        <v>#VALUE!</v>
      </c>
      <c r="J38" s="88" t="str">
        <f t="shared" si="1"/>
        <v/>
      </c>
      <c r="K38" s="53" t="str">
        <f>IFERROR(J38*Savings!$C$9*Savings!$C$17/$J$53,"")</f>
        <v/>
      </c>
      <c r="L38" s="88" t="str">
        <f t="shared" si="2"/>
        <v/>
      </c>
      <c r="M38" s="70">
        <v>0</v>
      </c>
    </row>
    <row r="39" spans="1:13" ht="15.75" customHeight="1" x14ac:dyDescent="0.2">
      <c r="A39" s="22">
        <v>210048</v>
      </c>
      <c r="B39" s="22" t="s">
        <v>98</v>
      </c>
      <c r="C39" s="118">
        <f>IFERROR(VLOOKUP(A39,'[7]FY24 Revenue Split'!$A$4:$F$57,4,0),"")</f>
        <v>358586017.90617651</v>
      </c>
      <c r="D39" s="71">
        <f>IFERROR(VLOOKUP($A39,'PAU Performance'!$A:$F,6,FALSE),"")</f>
        <v>7.4210069871992417</v>
      </c>
      <c r="E39" s="51">
        <f>IFERROR(D39/$D$53*Savings!$C$8*Savings!$C$16,"")</f>
        <v>-1.0112687660424945E-3</v>
      </c>
      <c r="F39" s="88">
        <f t="shared" si="0"/>
        <v>-362626.83984807093</v>
      </c>
      <c r="G39" s="53">
        <f>IFERROR(F39*Savings!$C$9*Savings!$C$16/$F$53,"")</f>
        <v>-272348.27805575402</v>
      </c>
      <c r="H39" s="20">
        <f>IFERROR(VLOOKUP(A39,'PAU Performance'!A:C,3,FALSE),"")</f>
        <v>7.2417400000000007E-2</v>
      </c>
      <c r="I39" s="21">
        <f>H39/$H$53*Savings!$C$8*Savings!$C$17</f>
        <v>-2.7437290186083951E-3</v>
      </c>
      <c r="J39" s="88">
        <f t="shared" si="1"/>
        <v>-983862.86299640604</v>
      </c>
      <c r="K39" s="53">
        <f>IFERROR(J39*Savings!$C$9*Savings!$C$17/$J$53,"")</f>
        <v>-993151.99442868656</v>
      </c>
      <c r="L39" s="88">
        <f t="shared" si="2"/>
        <v>-1265500.2724844406</v>
      </c>
      <c r="M39" s="70">
        <f t="shared" si="4"/>
        <v>-3.5291400369535791E-3</v>
      </c>
    </row>
    <row r="40" spans="1:13" ht="15.75" customHeight="1" x14ac:dyDescent="0.2">
      <c r="A40" s="22">
        <v>210049</v>
      </c>
      <c r="B40" s="22" t="s">
        <v>99</v>
      </c>
      <c r="C40" s="118">
        <f>IFERROR(VLOOKUP(A40,'[7]FY24 Revenue Split'!$A$4:$F$57,4,0),"")</f>
        <v>442899244.6762622</v>
      </c>
      <c r="D40" s="71">
        <f>IFERROR(VLOOKUP($A40,'PAU Performance'!$A:$F,6,FALSE),"")</f>
        <v>10.981712848841997</v>
      </c>
      <c r="E40" s="51">
        <f>IFERROR(D40/$D$53*Savings!$C$8*Savings!$C$16,"")</f>
        <v>-1.4964900613673672E-3</v>
      </c>
      <c r="F40" s="88">
        <f t="shared" si="0"/>
        <v>-662794.31784514023</v>
      </c>
      <c r="G40" s="53">
        <f>IFERROR(F40*Savings!$C$9*Savings!$C$16/$F$53,"")</f>
        <v>-497786.90194551065</v>
      </c>
      <c r="H40" s="20">
        <f>IFERROR(VLOOKUP(A40,'PAU Performance'!A:C,3,FALSE),"")</f>
        <v>6.8746100000000004E-2</v>
      </c>
      <c r="I40" s="21">
        <f>H40/$H$53*Savings!$C$8*Savings!$C$17</f>
        <v>-2.6046318907631946E-3</v>
      </c>
      <c r="J40" s="88">
        <f t="shared" si="1"/>
        <v>-1153589.4970787235</v>
      </c>
      <c r="K40" s="53">
        <f>IFERROR(J40*Savings!$C$9*Savings!$C$17/$J$53,"")</f>
        <v>-1164481.1008380391</v>
      </c>
      <c r="L40" s="88">
        <f t="shared" si="2"/>
        <v>-1662268.0027835497</v>
      </c>
      <c r="M40" s="70">
        <f t="shared" si="4"/>
        <v>-3.7531515864259075E-3</v>
      </c>
    </row>
    <row r="41" spans="1:13" s="10" customFormat="1" ht="15.75" customHeight="1" x14ac:dyDescent="0.2">
      <c r="A41" s="22">
        <v>210051</v>
      </c>
      <c r="B41" s="22" t="s">
        <v>100</v>
      </c>
      <c r="C41" s="118">
        <f>IFERROR(VLOOKUP(A41,'[7]FY24 Revenue Split'!$A$4:$F$57,4,0),"")</f>
        <v>300037284.9478721</v>
      </c>
      <c r="D41" s="71">
        <f>IFERROR(VLOOKUP($A41,'PAU Performance'!$A:$F,6,FALSE),"")</f>
        <v>12.999824779413</v>
      </c>
      <c r="E41" s="51">
        <f>IFERROR(D41/$D$53*Savings!$C$8*Savings!$C$16,"")</f>
        <v>-1.7715003888450957E-3</v>
      </c>
      <c r="F41" s="88">
        <f t="shared" si="0"/>
        <v>-531516.1669531822</v>
      </c>
      <c r="G41" s="53">
        <f>IFERROR(F41*Savings!$C$9*Savings!$C$16/$F$53,"")</f>
        <v>-399191.39159457316</v>
      </c>
      <c r="H41" s="20">
        <f>IFERROR(VLOOKUP(A41,'PAU Performance'!A:C,3,FALSE),"")</f>
        <v>8.3318799999999998E-2</v>
      </c>
      <c r="I41" s="21">
        <f>H41/$H$53*Savings!$C$8*Savings!$C$17</f>
        <v>-3.1567580354393988E-3</v>
      </c>
      <c r="J41" s="88">
        <f t="shared" si="1"/>
        <v>-947145.11019061587</v>
      </c>
      <c r="K41" s="53">
        <f>IFERROR(J41*Savings!$C$9*Savings!$C$17/$J$53,"")</f>
        <v>-956087.57132509479</v>
      </c>
      <c r="L41" s="88">
        <f t="shared" si="2"/>
        <v>-1355278.9629196678</v>
      </c>
      <c r="M41" s="70">
        <f t="shared" si="4"/>
        <v>-4.5170351516650052E-3</v>
      </c>
    </row>
    <row r="42" spans="1:13" s="10" customFormat="1" ht="15.75" customHeight="1" x14ac:dyDescent="0.2">
      <c r="A42" s="22">
        <v>210055</v>
      </c>
      <c r="B42" s="22" t="s">
        <v>168</v>
      </c>
      <c r="C42" s="118">
        <f>IFERROR(VLOOKUP(A42,'[7]FY24 Revenue Split'!$A$4:$F$57,4,0),"")</f>
        <v>40869720.742262602</v>
      </c>
      <c r="D42" s="71">
        <f>IFERROR(VLOOKUP($A42,'PAU Performance'!$A:$F,6,FALSE),"")</f>
        <v>0</v>
      </c>
      <c r="E42" s="51">
        <f>IFERROR(D42/$D$53*Savings!$C$8*Savings!$C$16,"")</f>
        <v>0</v>
      </c>
      <c r="F42" s="88"/>
      <c r="G42" s="53">
        <f>IFERROR(F42*Savings!$C$9*Savings!$C$16/$F$53,"")</f>
        <v>0</v>
      </c>
      <c r="H42" s="20"/>
      <c r="I42" s="21"/>
      <c r="J42" s="88">
        <f t="shared" si="1"/>
        <v>0</v>
      </c>
      <c r="K42" s="53">
        <f>IFERROR(J42*Savings!$C$9*Savings!$C$17/$J$53,"")</f>
        <v>0</v>
      </c>
      <c r="L42" s="88">
        <f t="shared" si="2"/>
        <v>0</v>
      </c>
      <c r="M42" s="70">
        <f t="shared" si="4"/>
        <v>0</v>
      </c>
    </row>
    <row r="43" spans="1:13" ht="15.75" customHeight="1" x14ac:dyDescent="0.2">
      <c r="A43" s="22">
        <v>210056</v>
      </c>
      <c r="B43" s="22" t="s">
        <v>101</v>
      </c>
      <c r="C43" s="118">
        <f>IFERROR(VLOOKUP(A43,'[7]FY24 Revenue Split'!$A$4:$F$57,4,0),"")</f>
        <v>310989150.36451924</v>
      </c>
      <c r="D43" s="71">
        <f>IFERROR(VLOOKUP($A43,'PAU Performance'!$A:$F,6,FALSE),"")</f>
        <v>20.508778734526828</v>
      </c>
      <c r="E43" s="51">
        <f>IFERROR(D43/$D$53*Savings!$C$8*Savings!$C$16,"")</f>
        <v>-2.7947537847193065E-3</v>
      </c>
      <c r="F43" s="88">
        <f t="shared" ref="F43:F51" si="5">IFERROR(E43*$C43,"")</f>
        <v>-869138.10498788161</v>
      </c>
      <c r="G43" s="53">
        <f>IFERROR(F43*Savings!$C$9*Savings!$C$16/$F$53,"")</f>
        <v>-652759.91811655182</v>
      </c>
      <c r="H43" s="20">
        <f>IFERROR(VLOOKUP(A43,'PAU Performance'!A:C,3,FALSE),"")</f>
        <v>7.8798000000000007E-2</v>
      </c>
      <c r="I43" s="21">
        <f>H43/$H$53*Savings!$C$8*Savings!$C$17</f>
        <v>-2.9854753030114901E-3</v>
      </c>
      <c r="J43" s="88">
        <f t="shared" si="1"/>
        <v>-928450.42791779886</v>
      </c>
      <c r="K43" s="53">
        <f>IFERROR(J43*Savings!$C$9*Savings!$C$17/$J$53,"")</f>
        <v>-937216.38339559687</v>
      </c>
      <c r="L43" s="88">
        <f t="shared" si="2"/>
        <v>-1589976.3015121487</v>
      </c>
      <c r="M43" s="70">
        <f t="shared" si="4"/>
        <v>-5.1126423531126152E-3</v>
      </c>
    </row>
    <row r="44" spans="1:13" ht="15.75" customHeight="1" x14ac:dyDescent="0.2">
      <c r="A44" s="22">
        <v>210057</v>
      </c>
      <c r="B44" s="22" t="s">
        <v>102</v>
      </c>
      <c r="C44" s="118">
        <f>IFERROR(VLOOKUP(A44,'[7]FY24 Revenue Split'!$A$4:$F$57,4,0),"")</f>
        <v>520762553.27869415</v>
      </c>
      <c r="D44" s="71">
        <f>IFERROR(VLOOKUP($A44,'PAU Performance'!$A:$F,6,FALSE),"")</f>
        <v>6.519145569629111</v>
      </c>
      <c r="E44" s="51">
        <f>IFERROR(D44/$D$53*Savings!$C$8*Savings!$C$16,"")</f>
        <v>-8.8837112095731079E-4</v>
      </c>
      <c r="F44" s="88">
        <f t="shared" si="5"/>
        <v>-462630.41320878483</v>
      </c>
      <c r="G44" s="53">
        <f>IFERROR(F44*Savings!$C$9*Savings!$C$16/$F$53,"")</f>
        <v>-347455.2420510932</v>
      </c>
      <c r="H44" s="20">
        <f>IFERROR(VLOOKUP(A44,'PAU Performance'!A:C,3,FALSE),"")</f>
        <v>6.4680500000000002E-2</v>
      </c>
      <c r="I44" s="21">
        <f>H44/$H$53*Savings!$C$8*Savings!$C$17</f>
        <v>-2.4505956412146841E-3</v>
      </c>
      <c r="J44" s="88">
        <f t="shared" si="1"/>
        <v>-1276178.4431725976</v>
      </c>
      <c r="K44" s="53">
        <f>IFERROR(J44*Savings!$C$9*Savings!$C$17/$J$53,"")</f>
        <v>-1288227.46924679</v>
      </c>
      <c r="L44" s="88">
        <f t="shared" si="2"/>
        <v>-1635682.7112978832</v>
      </c>
      <c r="M44" s="70">
        <f t="shared" si="4"/>
        <v>-3.140937651910087E-3</v>
      </c>
    </row>
    <row r="45" spans="1:13" ht="15.75" customHeight="1" x14ac:dyDescent="0.2">
      <c r="A45" s="22">
        <v>210058</v>
      </c>
      <c r="B45" s="22" t="s">
        <v>103</v>
      </c>
      <c r="C45" s="118">
        <f>IFERROR(VLOOKUP(A45,'[7]FY24 Revenue Split'!$A$4:$F$57,4,0),"")</f>
        <v>143429729.46377787</v>
      </c>
      <c r="D45" s="71">
        <f>IFERROR(VLOOKUP($A45,'PAU Performance'!$A:$F,6,FALSE),"")</f>
        <v>0</v>
      </c>
      <c r="E45" s="51">
        <f>IFERROR(D45/$D$53*Savings!$C$8*Savings!$C$16,"")</f>
        <v>0</v>
      </c>
      <c r="F45" s="88">
        <f t="shared" si="5"/>
        <v>0</v>
      </c>
      <c r="G45" s="53">
        <f>IFERROR(F45*Savings!$C$9*Savings!$C$16/$F$53,"")</f>
        <v>0</v>
      </c>
      <c r="H45" s="20" t="str">
        <f>IFERROR(VLOOKUP(A45,'PAU Performance'!A:C,3,FALSE),"")</f>
        <v>.</v>
      </c>
      <c r="I45" s="21" t="e">
        <f>H45/$H$53*Savings!$C$8*Savings!$C$17</f>
        <v>#VALUE!</v>
      </c>
      <c r="J45" s="88" t="str">
        <f t="shared" si="1"/>
        <v/>
      </c>
      <c r="K45" s="53" t="str">
        <f>IFERROR(J45*Savings!$C$9*Savings!$C$17/$J$53,"")</f>
        <v/>
      </c>
      <c r="L45" s="88" t="str">
        <f t="shared" si="2"/>
        <v/>
      </c>
      <c r="M45" s="70" t="e">
        <f t="shared" si="4"/>
        <v>#VALUE!</v>
      </c>
    </row>
    <row r="46" spans="1:13" ht="15.75" customHeight="1" x14ac:dyDescent="0.2">
      <c r="A46" s="22">
        <v>210060</v>
      </c>
      <c r="B46" s="22" t="s">
        <v>104</v>
      </c>
      <c r="C46" s="118">
        <f>IFERROR(VLOOKUP(A46,'[7]FY24 Revenue Split'!$A$4:$F$57,4,0),"")</f>
        <v>67382848.520545706</v>
      </c>
      <c r="D46" s="71">
        <f>IFERROR(VLOOKUP($A46,'PAU Performance'!$A:$F,6,FALSE),"")</f>
        <v>11.788721395758282</v>
      </c>
      <c r="E46" s="51">
        <f>IFERROR(D46/$D$53*Savings!$C$8*Savings!$C$16,"")</f>
        <v>-1.6064620016759401E-3</v>
      </c>
      <c r="F46" s="88">
        <f t="shared" si="5"/>
        <v>-108247.98571294252</v>
      </c>
      <c r="G46" s="53">
        <f>IFERROR(F46*Savings!$C$9*Savings!$C$16/$F$53,"")</f>
        <v>-81298.870553198503</v>
      </c>
      <c r="H46" s="20">
        <f>IFERROR(VLOOKUP(A46,'PAU Performance'!A:C,3,FALSE),"")</f>
        <v>3.9679300000000001E-2</v>
      </c>
      <c r="I46" s="21">
        <f>H46/$H$53*Savings!$C$8*Savings!$C$17</f>
        <v>-1.5033575749483974E-3</v>
      </c>
      <c r="J46" s="88">
        <f t="shared" si="1"/>
        <v>-101300.5157449628</v>
      </c>
      <c r="K46" s="53">
        <f>IFERROR(J46*Savings!$C$9*Savings!$C$17/$J$53,"")</f>
        <v>-102256.94355650446</v>
      </c>
      <c r="L46" s="88">
        <f t="shared" si="2"/>
        <v>-183555.81410970294</v>
      </c>
      <c r="M46" s="70">
        <f t="shared" si="4"/>
        <v>-2.724073234359259E-3</v>
      </c>
    </row>
    <row r="47" spans="1:13" ht="15.75" customHeight="1" x14ac:dyDescent="0.2">
      <c r="A47" s="22">
        <v>210061</v>
      </c>
      <c r="B47" s="22" t="s">
        <v>105</v>
      </c>
      <c r="C47" s="118">
        <f>IFERROR(VLOOKUP(A47,'[7]FY24 Revenue Split'!$A$4:$F$57,4,0),"")</f>
        <v>130991802.29107995</v>
      </c>
      <c r="D47" s="71">
        <f>IFERROR(VLOOKUP($A47,'PAU Performance'!$A:$F,6,FALSE),"")</f>
        <v>9.4338575114945389</v>
      </c>
      <c r="E47" s="51">
        <f>IFERROR(D47/$D$53*Savings!$C$8*Savings!$C$16,"")</f>
        <v>-1.2855621159131058E-3</v>
      </c>
      <c r="F47" s="88">
        <f t="shared" si="5"/>
        <v>-168398.09852059197</v>
      </c>
      <c r="G47" s="53">
        <f>IFERROR(F47*Savings!$C$9*Savings!$C$16/$F$53,"")</f>
        <v>-126474.17984604104</v>
      </c>
      <c r="H47" s="20">
        <f>IFERROR(VLOOKUP(A47,'PAU Performance'!A:C,3,FALSE),"")</f>
        <v>4.5165700000000003E-2</v>
      </c>
      <c r="I47" s="21">
        <f>H47/$H$53*Savings!$C$8*Savings!$C$17</f>
        <v>-1.7112246743981581E-3</v>
      </c>
      <c r="J47" s="88">
        <f t="shared" si="1"/>
        <v>-224156.4042243812</v>
      </c>
      <c r="K47" s="53">
        <f>IFERROR(J47*Savings!$C$9*Savings!$C$17/$J$53,"")</f>
        <v>-226272.77468467705</v>
      </c>
      <c r="L47" s="88">
        <f t="shared" si="2"/>
        <v>-352746.9545307181</v>
      </c>
      <c r="M47" s="70">
        <f t="shared" si="4"/>
        <v>-2.6928933594399353E-3</v>
      </c>
    </row>
    <row r="48" spans="1:13" ht="15.75" customHeight="1" x14ac:dyDescent="0.2">
      <c r="A48" s="22">
        <v>210062</v>
      </c>
      <c r="B48" s="22" t="s">
        <v>106</v>
      </c>
      <c r="C48" s="118">
        <f>IFERROR(VLOOKUP(A48,'[7]FY24 Revenue Split'!$A$4:$F$57,4,0),"")</f>
        <v>326791213.78018486</v>
      </c>
      <c r="D48" s="71">
        <f>IFERROR(VLOOKUP($A48,'PAU Performance'!$A:$F,6,FALSE),"")</f>
        <v>12.424290503907786</v>
      </c>
      <c r="E48" s="51">
        <f>IFERROR(D48/$D$53*Savings!$C$8*Savings!$C$16,"")</f>
        <v>-1.6930717015241883E-3</v>
      </c>
      <c r="F48" s="88">
        <f t="shared" si="5"/>
        <v>-553280.95635797235</v>
      </c>
      <c r="G48" s="53">
        <f>IFERROR(F48*Savings!$C$9*Savings!$C$16/$F$53,"")</f>
        <v>-415537.68002464139</v>
      </c>
      <c r="H48" s="20">
        <f>IFERROR(VLOOKUP(A48,'PAU Performance'!A:C,3,FALSE),"")</f>
        <v>7.2031800000000007E-2</v>
      </c>
      <c r="I48" s="21">
        <f>H48/$H$53*Savings!$C$8*Savings!$C$17</f>
        <v>-2.7291195199302403E-3</v>
      </c>
      <c r="J48" s="88">
        <f t="shared" si="1"/>
        <v>-891852.28046919859</v>
      </c>
      <c r="K48" s="53">
        <f>IFERROR(J48*Savings!$C$9*Savings!$C$17/$J$53,"")</f>
        <v>-900272.69490198488</v>
      </c>
      <c r="L48" s="88">
        <f t="shared" si="2"/>
        <v>-1315810.3749266262</v>
      </c>
      <c r="M48" s="70">
        <f t="shared" si="4"/>
        <v>-4.0264557902456406E-3</v>
      </c>
    </row>
    <row r="49" spans="1:14" ht="15.75" customHeight="1" x14ac:dyDescent="0.2">
      <c r="A49" s="22">
        <v>210063</v>
      </c>
      <c r="B49" s="22" t="s">
        <v>107</v>
      </c>
      <c r="C49" s="118">
        <f>IFERROR(VLOOKUP(A49,'[7]FY24 Revenue Split'!$A$4:$F$57,4,0),"")</f>
        <v>474406597.56226277</v>
      </c>
      <c r="D49" s="71">
        <f>IFERROR(VLOOKUP($A49,'PAU Performance'!$A:$F,6,FALSE),"")</f>
        <v>10.851994072400485</v>
      </c>
      <c r="E49" s="51">
        <f>IFERROR(D49/$D$53*Savings!$C$8*Savings!$C$16,"")</f>
        <v>-1.4788131413468325E-3</v>
      </c>
      <c r="F49" s="88">
        <f t="shared" si="5"/>
        <v>-701558.71081671235</v>
      </c>
      <c r="G49" s="53">
        <f>IFERROR(F49*Savings!$C$9*Savings!$C$16/$F$53,"")</f>
        <v>-526900.62027950783</v>
      </c>
      <c r="H49" s="20">
        <f>IFERROR(VLOOKUP(A49,'PAU Performance'!A:C,3,FALSE),"")</f>
        <v>5.7140400000000001E-2</v>
      </c>
      <c r="I49" s="21">
        <f>H49/$H$53*Savings!$C$8*Savings!$C$17</f>
        <v>-2.1649185639762143E-3</v>
      </c>
      <c r="J49" s="88">
        <f t="shared" si="1"/>
        <v>-1027051.6499353357</v>
      </c>
      <c r="K49" s="53">
        <f>IFERROR(J49*Savings!$C$9*Savings!$C$17/$J$53,"")</f>
        <v>-1036748.547869804</v>
      </c>
      <c r="L49" s="88">
        <f t="shared" si="2"/>
        <v>-1563649.1681493118</v>
      </c>
      <c r="M49" s="70">
        <f t="shared" si="4"/>
        <v>-3.2960105870873625E-3</v>
      </c>
    </row>
    <row r="50" spans="1:14" s="11" customFormat="1" ht="15.75" customHeight="1" x14ac:dyDescent="0.2">
      <c r="A50" s="22">
        <v>210064</v>
      </c>
      <c r="B50" s="22" t="s">
        <v>108</v>
      </c>
      <c r="C50" s="118">
        <f>IFERROR(VLOOKUP(A50,'[7]FY24 Revenue Split'!$A$4:$F$57,4,0),"")</f>
        <v>71163455.210322335</v>
      </c>
      <c r="D50" s="71">
        <f>IFERROR(VLOOKUP($A50,'PAU Performance'!$A:$F,6,FALSE),"")</f>
        <v>0</v>
      </c>
      <c r="E50" s="51">
        <f>IFERROR(D50/$D$53*Savings!$C$8*Savings!$C$16,"")</f>
        <v>0</v>
      </c>
      <c r="F50" s="88">
        <f t="shared" si="5"/>
        <v>0</v>
      </c>
      <c r="G50" s="53">
        <f>IFERROR(F50*Savings!$C$9*Savings!$C$16/$F$53,"")</f>
        <v>0</v>
      </c>
      <c r="H50" s="20">
        <f>IFERROR(VLOOKUP(A50,'PAU Performance'!A:C,3,FALSE),"")</f>
        <v>6.0126899999999997E-2</v>
      </c>
      <c r="I50" s="21">
        <f>H50/$H$53*Savings!$C$8*Savings!$C$17</f>
        <v>-2.2780701920942356E-3</v>
      </c>
      <c r="J50" s="88">
        <f t="shared" si="1"/>
        <v>-162115.34608106854</v>
      </c>
      <c r="K50" s="53">
        <f>IFERROR(J50*Savings!$C$9*Savings!$C$17/$J$53,"")</f>
        <v>-163645.95650816642</v>
      </c>
      <c r="L50" s="88">
        <f t="shared" si="2"/>
        <v>-163645.95650816642</v>
      </c>
      <c r="M50" s="70">
        <f t="shared" si="4"/>
        <v>-2.2995785691477975E-3</v>
      </c>
      <c r="N50" s="108"/>
    </row>
    <row r="51" spans="1:14" ht="15.75" customHeight="1" x14ac:dyDescent="0.2">
      <c r="A51" s="22">
        <v>210065</v>
      </c>
      <c r="B51" s="22" t="s">
        <v>109</v>
      </c>
      <c r="C51" s="118">
        <f>IFERROR(VLOOKUP(A51,'[7]FY24 Revenue Split'!$A$4:$F$57,4,0),"")</f>
        <v>155306535.11802444</v>
      </c>
      <c r="D51" s="71">
        <f>IFERROR(VLOOKUP($A51,'PAU Performance'!$A:$F,6,FALSE),"")</f>
        <v>6.7209848565268615</v>
      </c>
      <c r="E51" s="51">
        <f>IFERROR(D51/$D$53*Savings!$C$8*Savings!$C$16,"")</f>
        <v>-9.1587598208357952E-4</v>
      </c>
      <c r="F51" s="88">
        <f t="shared" si="5"/>
        <v>-142241.52537521857</v>
      </c>
      <c r="G51" s="53">
        <f>IFERROR(F51*Savings!$C$9*Savings!$C$16/$F$53,"")</f>
        <v>-106829.47384753739</v>
      </c>
      <c r="H51" s="20">
        <f>IFERROR(VLOOKUP(A51,'PAU Performance'!A:C,3,FALSE),"")</f>
        <v>7.7068999999999999E-2</v>
      </c>
      <c r="I51" s="21">
        <f>H51/$H$53*Savings!$C$8*Savings!$C$17</f>
        <v>-2.9199674627248475E-3</v>
      </c>
      <c r="J51" s="88">
        <f t="shared" si="1"/>
        <v>-453490.02929316525</v>
      </c>
      <c r="K51" s="53">
        <f>IFERROR(J51*Savings!$C$9*Savings!$C$17/$J$53,"")</f>
        <v>-457771.6508928499</v>
      </c>
      <c r="L51" s="88">
        <f t="shared" si="2"/>
        <v>-564601.12474038731</v>
      </c>
      <c r="M51" s="70">
        <f t="shared" si="4"/>
        <v>-3.6353983707853726E-3</v>
      </c>
    </row>
    <row r="52" spans="1:14" ht="12" customHeight="1" x14ac:dyDescent="0.2">
      <c r="A52" s="115"/>
      <c r="B52" s="115"/>
      <c r="C52" s="118" t="str">
        <f>IFERROR(VLOOKUP(A52,'[7]FY24 Revenue Split'!$A$4:$F$57,4,0),"")</f>
        <v/>
      </c>
      <c r="D52" s="71"/>
      <c r="E52" s="23"/>
      <c r="F52" s="89"/>
      <c r="G52" s="28"/>
      <c r="H52" s="20"/>
      <c r="I52" s="21"/>
      <c r="J52" s="24"/>
      <c r="K52" s="48"/>
      <c r="L52" s="15"/>
      <c r="M52" s="70"/>
    </row>
    <row r="53" spans="1:14" s="69" customFormat="1" ht="18.75" customHeight="1" x14ac:dyDescent="0.25">
      <c r="A53" s="77" t="s">
        <v>152</v>
      </c>
      <c r="B53" s="77" t="s">
        <v>152</v>
      </c>
      <c r="C53" s="120">
        <f>IFERROR(VLOOKUP(A53,'[7]FY24 Revenue Split'!$A$4:$F$57,4,0),"")</f>
        <v>20534253026.534958</v>
      </c>
      <c r="D53" s="82">
        <f>IFERROR(VLOOKUP($A53,'PAU Performance'!$A:$F,6,FALSE),"")</f>
        <v>11.73619430297108</v>
      </c>
      <c r="E53" s="83">
        <f>IFERROR($D53/$D53*Savings!$C$8*Savings!$C$16,"")</f>
        <v>-1.5993040770980035E-3</v>
      </c>
      <c r="F53" s="85">
        <f>SUM(F4:F51)</f>
        <v>-43726555.233391955</v>
      </c>
      <c r="G53" s="85">
        <f>SUM(G4:G51)</f>
        <v>-32840514.585499384</v>
      </c>
      <c r="H53" s="86">
        <f>IFERROR(VLOOKUP(A53,'PAU Performance'!A:C,3,FALSE),"")</f>
        <v>5.8084700000000003E-2</v>
      </c>
      <c r="I53" s="83">
        <f>H53/$H$53*Savings!$C$8*Savings!$C$17</f>
        <v>-2.2006959229019965E-3</v>
      </c>
      <c r="J53" s="78">
        <f>SUM(J4:J51)</f>
        <v>-44766979.919818483</v>
      </c>
      <c r="K53" s="79">
        <f>SUM(K4:K51)</f>
        <v>-45189646.915333442</v>
      </c>
      <c r="L53" s="78">
        <f>SUM(L4:L51)</f>
        <v>-78030161.500832796</v>
      </c>
      <c r="M53" s="80">
        <f>L53/C53</f>
        <v>-3.7999999999999978E-3</v>
      </c>
    </row>
    <row r="54" spans="1:14" ht="21.75" customHeight="1" x14ac:dyDescent="0.2">
      <c r="C54" s="119"/>
      <c r="D54" s="12"/>
      <c r="E54" s="16"/>
      <c r="F54" s="16"/>
      <c r="G54" s="93"/>
      <c r="H54" s="16"/>
      <c r="I54" s="16"/>
      <c r="J54" s="16"/>
      <c r="K54" s="49"/>
      <c r="L54" s="15"/>
    </row>
    <row r="55" spans="1:14" x14ac:dyDescent="0.2">
      <c r="A55" s="110" t="s">
        <v>199</v>
      </c>
      <c r="C55" s="12"/>
      <c r="D55" s="18"/>
      <c r="E55" s="16"/>
      <c r="F55" s="16"/>
      <c r="G55" s="18"/>
      <c r="H55" s="16"/>
      <c r="I55" s="16"/>
      <c r="J55" s="16"/>
      <c r="K55" s="68"/>
    </row>
    <row r="56" spans="1:14" x14ac:dyDescent="0.2">
      <c r="A56" s="13" t="s">
        <v>190</v>
      </c>
      <c r="C56" s="12"/>
      <c r="D56" s="18"/>
      <c r="E56" s="16"/>
      <c r="F56" s="16"/>
      <c r="G56" s="18"/>
      <c r="H56" s="16"/>
      <c r="I56" s="16"/>
      <c r="J56" s="16"/>
      <c r="K56" s="68"/>
    </row>
    <row r="57" spans="1:14" x14ac:dyDescent="0.2">
      <c r="A57" s="6" t="s">
        <v>111</v>
      </c>
      <c r="C57" s="12"/>
      <c r="D57" s="12"/>
      <c r="E57" s="16"/>
      <c r="F57" s="16"/>
      <c r="G57" s="18"/>
      <c r="H57" s="16"/>
      <c r="I57" s="16"/>
      <c r="J57" s="16"/>
      <c r="K57" s="49"/>
    </row>
    <row r="58" spans="1:14" x14ac:dyDescent="0.2">
      <c r="A58" s="7" t="s">
        <v>59</v>
      </c>
      <c r="G58" s="15"/>
    </row>
    <row r="59" spans="1:14" x14ac:dyDescent="0.2">
      <c r="A59" s="7" t="s">
        <v>201</v>
      </c>
      <c r="G59" s="15"/>
    </row>
    <row r="60" spans="1:14" s="69" customFormat="1" x14ac:dyDescent="0.2">
      <c r="A60" s="9"/>
      <c r="B60" s="9"/>
      <c r="C60" s="9"/>
      <c r="D60" s="9"/>
      <c r="K60" s="81"/>
    </row>
    <row r="61" spans="1:14" x14ac:dyDescent="0.2">
      <c r="G61" s="15"/>
      <c r="J61" s="46"/>
    </row>
  </sheetData>
  <autoFilter ref="A3:WUK51" xr:uid="{00000000-0009-0000-0000-000001000000}">
    <sortState xmlns:xlrd2="http://schemas.microsoft.com/office/spreadsheetml/2017/richdata2" ref="A4:WUK51">
      <sortCondition ref="A3:A51"/>
    </sortState>
  </autoFilter>
  <pageMargins left="0.25" right="0.25" top="0.5" bottom="0.5" header="0.3" footer="0.3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F55"/>
  <sheetViews>
    <sheetView zoomScaleNormal="100" workbookViewId="0">
      <pane ySplit="4" topLeftCell="A41" activePane="bottomLeft" state="frozen"/>
      <selection pane="bottomLeft" activeCell="C6" sqref="C6"/>
    </sheetView>
  </sheetViews>
  <sheetFormatPr defaultColWidth="9.140625" defaultRowHeight="15" x14ac:dyDescent="0.25"/>
  <cols>
    <col min="1" max="1" width="13" customWidth="1"/>
    <col min="2" max="2" width="23" customWidth="1"/>
    <col min="3" max="3" width="18" customWidth="1"/>
    <col min="4" max="5" width="8.7109375"/>
    <col min="6" max="6" width="15.28515625" customWidth="1"/>
    <col min="7" max="11" width="8.7109375" customWidth="1"/>
  </cols>
  <sheetData>
    <row r="1" spans="1:6" ht="19.5" customHeight="1" x14ac:dyDescent="0.3">
      <c r="A1" s="57" t="s">
        <v>203</v>
      </c>
    </row>
    <row r="2" spans="1:6" x14ac:dyDescent="0.25">
      <c r="A2" s="135"/>
      <c r="B2" s="135"/>
      <c r="C2" s="135"/>
    </row>
    <row r="3" spans="1:6" ht="60" x14ac:dyDescent="0.25">
      <c r="A3" s="58" t="s">
        <v>130</v>
      </c>
      <c r="B3" s="58" t="s">
        <v>58</v>
      </c>
      <c r="C3" s="59" t="s">
        <v>204</v>
      </c>
      <c r="D3" s="59" t="s">
        <v>186</v>
      </c>
      <c r="E3" s="59" t="s">
        <v>187</v>
      </c>
      <c r="F3" s="59" t="s">
        <v>185</v>
      </c>
    </row>
    <row r="4" spans="1:6" ht="45" x14ac:dyDescent="0.25">
      <c r="A4" s="60" t="s">
        <v>51</v>
      </c>
      <c r="B4" s="60" t="s">
        <v>53</v>
      </c>
      <c r="C4" s="61" t="s">
        <v>62</v>
      </c>
      <c r="D4" s="59" t="s">
        <v>55</v>
      </c>
      <c r="E4" s="59" t="s">
        <v>188</v>
      </c>
      <c r="F4" s="59" t="s">
        <v>189</v>
      </c>
    </row>
    <row r="5" spans="1:6" x14ac:dyDescent="0.25">
      <c r="A5" s="62">
        <v>210001</v>
      </c>
      <c r="B5" s="62" t="s">
        <v>67</v>
      </c>
      <c r="C5" s="84">
        <f>IFERROR(VLOOKUP(A5, '[3]4. PAU Readmissions Performance'!$A$9:$I$53,9,FALSE),"")</f>
        <v>6.3970899999999997E-2</v>
      </c>
      <c r="D5" s="95">
        <f>IFERROR(VLOOKUP($A5,'[3]5. PQI Avoid Admits Performance'!$A$10:$P$5216,16,FALSE),"")</f>
        <v>15.704774</v>
      </c>
      <c r="E5" s="95">
        <f>IFERROR(VLOOKUP($A5,'[3]6. PDI Avoid Admits Perform'!$A$9:$H$51,8,FALSE),"")</f>
        <v>1.2797745</v>
      </c>
      <c r="F5" s="92">
        <f>(D5*'Statewide PAU Revenue'!$C$53)+(E5*'Statewide PAU Revenue'!$D$53)</f>
        <v>15.60225618313309</v>
      </c>
    </row>
    <row r="6" spans="1:6" x14ac:dyDescent="0.25">
      <c r="A6" s="62">
        <v>210002</v>
      </c>
      <c r="B6" s="62" t="s">
        <v>60</v>
      </c>
      <c r="C6" s="84">
        <f>IFERROR(VLOOKUP(A6, '[3]4. PAU Readmissions Performance'!$A$9:$I$53,9,FALSE),"")</f>
        <v>4.2385100000000002E-2</v>
      </c>
      <c r="D6" s="95">
        <f>IFERROR(VLOOKUP($A6,'[3]5. PQI Avoid Admits Performance'!$A$10:$P$5216,16,FALSE),"")</f>
        <v>23.143492999999999</v>
      </c>
      <c r="E6" s="95">
        <f>IFERROR(VLOOKUP($A6,'[3]6. PDI Avoid Admits Perform'!$A$9:$H$51,8,FALSE),"")</f>
        <v>2.8419599999999998</v>
      </c>
      <c r="F6" s="92">
        <f>(D6*'Statewide PAU Revenue'!$C$53)+(E6*'Statewide PAU Revenue'!$D$53)</f>
        <v>22.999210926214726</v>
      </c>
    </row>
    <row r="7" spans="1:6" x14ac:dyDescent="0.25">
      <c r="A7" s="62">
        <v>210003</v>
      </c>
      <c r="B7" s="62" t="s">
        <v>131</v>
      </c>
      <c r="C7" s="84">
        <f>IFERROR(VLOOKUP(A7, '[3]4. PAU Readmissions Performance'!$A$9:$I$53,9,FALSE),"")</f>
        <v>6.8411299999999994E-2</v>
      </c>
      <c r="D7" s="95">
        <f>IFERROR(VLOOKUP($A7,'[3]5. PQI Avoid Admits Performance'!$A$10:$P$5216,16,FALSE),"")</f>
        <v>14.910527</v>
      </c>
      <c r="E7" s="95">
        <f>IFERROR(VLOOKUP($A7,'[3]6. PDI Avoid Admits Perform'!$A$9:$H$51,8,FALSE),"")</f>
        <v>0.1079439</v>
      </c>
      <c r="F7" s="92">
        <f>(D7*'Statewide PAU Revenue'!$C$53)+(E7*'Statewide PAU Revenue'!$D$53)</f>
        <v>14.805325713621928</v>
      </c>
    </row>
    <row r="8" spans="1:6" x14ac:dyDescent="0.25">
      <c r="A8" s="62">
        <v>210004</v>
      </c>
      <c r="B8" s="62" t="s">
        <v>68</v>
      </c>
      <c r="C8" s="84">
        <f>IFERROR(VLOOKUP(A8, '[3]4. PAU Readmissions Performance'!$A$9:$I$53,9,FALSE),"")</f>
        <v>6.4118999999999995E-2</v>
      </c>
      <c r="D8" s="95">
        <f>IFERROR(VLOOKUP($A8,'[3]5. PQI Avoid Admits Performance'!$A$10:$P$5216,16,FALSE),"")</f>
        <v>8.5272480000000002</v>
      </c>
      <c r="E8" s="95">
        <f>IFERROR(VLOOKUP($A8,'[3]6. PDI Avoid Admits Perform'!$A$9:$H$51,8,FALSE),"")</f>
        <v>0.38897900000000002</v>
      </c>
      <c r="F8" s="92">
        <f>(D8*'Statewide PAU Revenue'!$C$53)+(E8*'Statewide PAU Revenue'!$D$53)</f>
        <v>8.4694096915164767</v>
      </c>
    </row>
    <row r="9" spans="1:6" x14ac:dyDescent="0.25">
      <c r="A9" s="62">
        <v>210005</v>
      </c>
      <c r="B9" s="62" t="s">
        <v>69</v>
      </c>
      <c r="C9" s="84">
        <f>IFERROR(VLOOKUP(A9, '[3]4. PAU Readmissions Performance'!$A$9:$I$53,9,FALSE),"")</f>
        <v>6.9245699999999993E-2</v>
      </c>
      <c r="D9" s="95">
        <f>IFERROR(VLOOKUP($A9,'[3]5. PQI Avoid Admits Performance'!$A$10:$P$5216,16,FALSE),"")</f>
        <v>8.2912616999999997</v>
      </c>
      <c r="E9" s="95">
        <f>IFERROR(VLOOKUP($A9,'[3]6. PDI Avoid Admits Perform'!$A$9:$H$51,8,FALSE),"")</f>
        <v>0.61616230000000005</v>
      </c>
      <c r="F9" s="92">
        <f>(D9*'Statewide PAU Revenue'!$C$53)+(E9*'Statewide PAU Revenue'!$D$53)</f>
        <v>8.2367151168459039</v>
      </c>
    </row>
    <row r="10" spans="1:6" x14ac:dyDescent="0.25">
      <c r="A10" s="62">
        <v>210006</v>
      </c>
      <c r="B10" s="62" t="s">
        <v>70</v>
      </c>
      <c r="C10" s="84">
        <f>IFERROR(VLOOKUP(A10, '[3]4. PAU Readmissions Performance'!$A$9:$I$53,9,FALSE),"")</f>
        <v>9.9804400000000001E-2</v>
      </c>
      <c r="D10" s="95">
        <f>IFERROR(VLOOKUP($A10,'[3]5. PQI Avoid Admits Performance'!$A$10:$P$5216,16,FALSE),"")</f>
        <v>15.073791</v>
      </c>
      <c r="E10" s="95">
        <f>IFERROR(VLOOKUP($A10,'[3]6. PDI Avoid Admits Perform'!$A$9:$H$51,8,FALSE),"")</f>
        <v>0.1220202</v>
      </c>
      <c r="F10" s="92">
        <f>(D10*'Statewide PAU Revenue'!$C$53)+(E10*'Statewide PAU Revenue'!$D$53)</f>
        <v>14.967529443407889</v>
      </c>
    </row>
    <row r="11" spans="1:6" x14ac:dyDescent="0.25">
      <c r="A11" s="62">
        <v>210008</v>
      </c>
      <c r="B11" s="62" t="s">
        <v>71</v>
      </c>
      <c r="C11" s="84">
        <f>IFERROR(VLOOKUP(A11, '[3]4. PAU Readmissions Performance'!$A$9:$I$53,9,FALSE),"")</f>
        <v>3.3165300000000002E-2</v>
      </c>
      <c r="D11" s="95">
        <f>IFERROR(VLOOKUP($A11,'[3]5. PQI Avoid Admits Performance'!$A$10:$P$5216,16,FALSE),"")</f>
        <v>23.197831999999998</v>
      </c>
      <c r="E11" s="95">
        <f>IFERROR(VLOOKUP($A11,'[3]6. PDI Avoid Admits Perform'!$A$9:$H$51,8,FALSE),"")</f>
        <v>2.5752090999999999</v>
      </c>
      <c r="F11" s="92">
        <f>(D11*'Statewide PAU Revenue'!$C$53)+(E11*'Statewide PAU Revenue'!$D$53)</f>
        <v>23.051267954865885</v>
      </c>
    </row>
    <row r="12" spans="1:6" x14ac:dyDescent="0.25">
      <c r="A12" s="62">
        <v>210009</v>
      </c>
      <c r="B12" s="62" t="s">
        <v>72</v>
      </c>
      <c r="C12" s="84">
        <f>IFERROR(VLOOKUP(A12, '[3]4. PAU Readmissions Performance'!$A$9:$I$53,9,FALSE),"")</f>
        <v>5.1998700000000002E-2</v>
      </c>
      <c r="D12" s="95">
        <f>IFERROR(VLOOKUP($A12,'[3]5. PQI Avoid Admits Performance'!$A$10:$P$5216,16,FALSE),"")</f>
        <v>22.776187</v>
      </c>
      <c r="E12" s="95">
        <f>IFERROR(VLOOKUP($A12,'[3]6. PDI Avoid Admits Perform'!$A$9:$H$51,8,FALSE),"")</f>
        <v>2.5087921999999998</v>
      </c>
      <c r="F12" s="92">
        <f>(D12*'Statewide PAU Revenue'!$C$53)+(E12*'Statewide PAU Revenue'!$D$53)</f>
        <v>22.632147544852998</v>
      </c>
    </row>
    <row r="13" spans="1:6" x14ac:dyDescent="0.25">
      <c r="A13" s="62">
        <v>210010</v>
      </c>
      <c r="B13" s="62" t="s">
        <v>73</v>
      </c>
      <c r="C13" s="84" t="str">
        <f>IFERROR(VLOOKUP(A13, '[3]4. PAU Readmissions Performance'!$A$9:$I$53,9,FALSE),"")</f>
        <v/>
      </c>
      <c r="D13" s="95" t="str">
        <f>IFERROR(VLOOKUP($A13,'[3]5. PQI Avoid Admits Performance'!$A$10:$P$5216,16,FALSE),"")</f>
        <v/>
      </c>
      <c r="E13" s="95" t="str">
        <f>IFERROR(VLOOKUP($A13,'[3]6. PDI Avoid Admits Perform'!$A$9:$H$51,8,FALSE),"")</f>
        <v/>
      </c>
      <c r="F13" s="92">
        <v>0</v>
      </c>
    </row>
    <row r="14" spans="1:6" x14ac:dyDescent="0.25">
      <c r="A14" s="62">
        <v>210011</v>
      </c>
      <c r="B14" s="62" t="s">
        <v>132</v>
      </c>
      <c r="C14" s="84">
        <f>IFERROR(VLOOKUP(A14, '[3]4. PAU Readmissions Performance'!$A$9:$I$53,9,FALSE),"")</f>
        <v>6.8067299999999997E-2</v>
      </c>
      <c r="D14" s="95">
        <f>IFERROR(VLOOKUP($A14,'[3]5. PQI Avoid Admits Performance'!$A$10:$P$5216,16,FALSE),"")</f>
        <v>12.68055</v>
      </c>
      <c r="E14" s="95">
        <f>IFERROR(VLOOKUP($A14,'[3]6. PDI Avoid Admits Perform'!$A$9:$H$51,8,FALSE),"")</f>
        <v>1.4175470999999999</v>
      </c>
      <c r="F14" s="92">
        <f>(D14*'Statewide PAU Revenue'!$C$53)+(E14*'Statewide PAU Revenue'!$D$53)</f>
        <v>12.600504349483778</v>
      </c>
    </row>
    <row r="15" spans="1:6" x14ac:dyDescent="0.25">
      <c r="A15" s="62">
        <v>210012</v>
      </c>
      <c r="B15" s="62" t="s">
        <v>75</v>
      </c>
      <c r="C15" s="84">
        <f>IFERROR(VLOOKUP(A15, '[3]4. PAU Readmissions Performance'!$A$9:$I$53,9,FALSE),"")</f>
        <v>5.6847300000000003E-2</v>
      </c>
      <c r="D15" s="95">
        <f>IFERROR(VLOOKUP($A15,'[3]5. PQI Avoid Admits Performance'!$A$10:$P$5216,16,FALSE),"")</f>
        <v>17.873705000000001</v>
      </c>
      <c r="E15" s="95">
        <f>IFERROR(VLOOKUP($A15,'[3]6. PDI Avoid Admits Perform'!$A$9:$H$51,8,FALSE),"")</f>
        <v>1.6078409</v>
      </c>
      <c r="F15" s="92">
        <f>(D15*'Statewide PAU Revenue'!$C$53)+(E15*'Statewide PAU Revenue'!$D$53)</f>
        <v>17.758104241955895</v>
      </c>
    </row>
    <row r="16" spans="1:6" x14ac:dyDescent="0.25">
      <c r="A16" s="62">
        <v>210013</v>
      </c>
      <c r="B16" s="62" t="s">
        <v>76</v>
      </c>
      <c r="C16" s="84" t="str">
        <f>IFERROR(VLOOKUP(A16, '[3]4. PAU Readmissions Performance'!$A$9:$I$53,9,FALSE),"")</f>
        <v/>
      </c>
      <c r="D16" s="95" t="str">
        <f>IFERROR(VLOOKUP($A16,'[3]5. PQI Avoid Admits Performance'!$A$10:$P$5216,16,FALSE),"")</f>
        <v/>
      </c>
      <c r="E16" s="95" t="str">
        <f>IFERROR(VLOOKUP($A16,'[3]6. PDI Avoid Admits Perform'!$A$9:$H$51,8,FALSE),"")</f>
        <v/>
      </c>
      <c r="F16" s="92">
        <v>0</v>
      </c>
    </row>
    <row r="17" spans="1:6" x14ac:dyDescent="0.25">
      <c r="A17" s="62">
        <v>210015</v>
      </c>
      <c r="B17" s="62" t="s">
        <v>133</v>
      </c>
      <c r="C17" s="84">
        <f>IFERROR(VLOOKUP(A17, '[3]4. PAU Readmissions Performance'!$A$9:$I$53,9,FALSE),"")</f>
        <v>7.1417700000000001E-2</v>
      </c>
      <c r="D17" s="95">
        <f>IFERROR(VLOOKUP($A17,'[3]5. PQI Avoid Admits Performance'!$A$10:$P$5216,16,FALSE),"")</f>
        <v>17.992267999999999</v>
      </c>
      <c r="E17" s="95">
        <f>IFERROR(VLOOKUP($A17,'[3]6. PDI Avoid Admits Perform'!$A$9:$H$51,8,FALSE),"")</f>
        <v>1.1178376999999999</v>
      </c>
      <c r="F17" s="92">
        <f>(D17*'Statewide PAU Revenue'!$C$53)+(E17*'Statewide PAU Revenue'!$D$53)</f>
        <v>17.872342189588093</v>
      </c>
    </row>
    <row r="18" spans="1:6" x14ac:dyDescent="0.25">
      <c r="A18" s="62">
        <v>210016</v>
      </c>
      <c r="B18" s="62" t="s">
        <v>134</v>
      </c>
      <c r="C18" s="84">
        <f>IFERROR(VLOOKUP(A18, '[3]4. PAU Readmissions Performance'!$A$9:$I$53,9,FALSE),"")</f>
        <v>6.5881400000000007E-2</v>
      </c>
      <c r="D18" s="95">
        <f>IFERROR(VLOOKUP($A18,'[3]5. PQI Avoid Admits Performance'!$A$10:$P$5216,16,FALSE),"")</f>
        <v>8.8738299999999999</v>
      </c>
      <c r="E18" s="95">
        <f>IFERROR(VLOOKUP($A18,'[3]6. PDI Avoid Admits Perform'!$A$9:$H$51,8,FALSE),"")</f>
        <v>0.20963560000000001</v>
      </c>
      <c r="F18" s="92">
        <f>(D18*'Statewide PAU Revenue'!$C$53)+(E18*'Statewide PAU Revenue'!$D$53)</f>
        <v>8.8122539635641903</v>
      </c>
    </row>
    <row r="19" spans="1:6" x14ac:dyDescent="0.25">
      <c r="A19" s="62">
        <v>210017</v>
      </c>
      <c r="B19" s="62" t="s">
        <v>79</v>
      </c>
      <c r="C19" s="84">
        <f>IFERROR(VLOOKUP(A19, '[3]4. PAU Readmissions Performance'!$A$9:$I$53,9,FALSE),"")</f>
        <v>2.4863900000000001E-2</v>
      </c>
      <c r="D19" s="95">
        <f>IFERROR(VLOOKUP($A19,'[3]5. PQI Avoid Admits Performance'!$A$10:$P$5216,16,FALSE),"")</f>
        <v>8.7856898999999995</v>
      </c>
      <c r="E19" s="95">
        <f>IFERROR(VLOOKUP($A19,'[3]6. PDI Avoid Admits Perform'!$A$9:$H$51,8,FALSE),"")</f>
        <v>0.98984079999999997</v>
      </c>
      <c r="F19" s="92">
        <f>(D19*'Statewide PAU Revenue'!$C$53)+(E19*'Statewide PAU Revenue'!$D$53)</f>
        <v>8.7302851542073991</v>
      </c>
    </row>
    <row r="20" spans="1:6" x14ac:dyDescent="0.25">
      <c r="A20" s="62">
        <v>210018</v>
      </c>
      <c r="B20" s="62" t="s">
        <v>135</v>
      </c>
      <c r="C20" s="84">
        <f>IFERROR(VLOOKUP(A20, '[3]4. PAU Readmissions Performance'!$A$9:$I$53,9,FALSE),"")</f>
        <v>6.5028100000000005E-2</v>
      </c>
      <c r="D20" s="95">
        <f>IFERROR(VLOOKUP($A20,'[3]5. PQI Avoid Admits Performance'!$A$10:$P$5216,16,FALSE),"")</f>
        <v>6.2176133</v>
      </c>
      <c r="E20" s="95">
        <f>IFERROR(VLOOKUP($A20,'[3]6. PDI Avoid Admits Perform'!$A$9:$H$51,8,FALSE),"")</f>
        <v>0.68628849999999997</v>
      </c>
      <c r="F20" s="92">
        <f>(D20*'Statewide PAU Revenue'!$C$53)+(E20*'Statewide PAU Revenue'!$D$53)</f>
        <v>6.1783024256476091</v>
      </c>
    </row>
    <row r="21" spans="1:6" x14ac:dyDescent="0.25">
      <c r="A21" s="62">
        <v>210019</v>
      </c>
      <c r="B21" s="62" t="s">
        <v>136</v>
      </c>
      <c r="C21" s="84">
        <f>IFERROR(VLOOKUP(A21, '[3]4. PAU Readmissions Performance'!$A$9:$I$53,9,FALSE),"")</f>
        <v>5.8018899999999998E-2</v>
      </c>
      <c r="D21" s="95">
        <f>IFERROR(VLOOKUP($A21,'[3]5. PQI Avoid Admits Performance'!$A$10:$P$5216,16,FALSE),"")</f>
        <v>10.588544000000001</v>
      </c>
      <c r="E21" s="95">
        <f>IFERROR(VLOOKUP($A21,'[3]6. PDI Avoid Admits Perform'!$A$9:$H$51,8,FALSE),"")</f>
        <v>0.90463870000000002</v>
      </c>
      <c r="F21" s="92">
        <f>(D21*'Statewide PAU Revenue'!$C$53)+(E21*'Statewide PAU Revenue'!$D$53)</f>
        <v>10.519720924470471</v>
      </c>
    </row>
    <row r="22" spans="1:6" x14ac:dyDescent="0.25">
      <c r="A22" s="62">
        <v>210022</v>
      </c>
      <c r="B22" s="62" t="s">
        <v>81</v>
      </c>
      <c r="C22" s="84">
        <f>IFERROR(VLOOKUP(A22, '[3]4. PAU Readmissions Performance'!$A$9:$I$53,9,FALSE),"")</f>
        <v>6.6142599999999996E-2</v>
      </c>
      <c r="D22" s="95">
        <f>IFERROR(VLOOKUP($A22,'[3]5. PQI Avoid Admits Performance'!$A$10:$P$5216,16,FALSE),"")</f>
        <v>4.9347101999999996</v>
      </c>
      <c r="E22" s="95">
        <f>IFERROR(VLOOKUP($A22,'[3]6. PDI Avoid Admits Perform'!$A$9:$H$51,8,FALSE),"")</f>
        <v>0.16433800000000001</v>
      </c>
      <c r="F22" s="92">
        <f>(D22*'Statewide PAU Revenue'!$C$53)+(E22*'Statewide PAU Revenue'!$D$53)</f>
        <v>4.9008073812451975</v>
      </c>
    </row>
    <row r="23" spans="1:6" x14ac:dyDescent="0.25">
      <c r="A23" s="62">
        <v>210023</v>
      </c>
      <c r="B23" s="62" t="s">
        <v>137</v>
      </c>
      <c r="C23" s="84">
        <f>IFERROR(VLOOKUP(A23, '[3]4. PAU Readmissions Performance'!$A$9:$I$53,9,FALSE),"")</f>
        <v>5.4502700000000001E-2</v>
      </c>
      <c r="D23" s="95">
        <f>IFERROR(VLOOKUP($A23,'[3]5. PQI Avoid Admits Performance'!$A$10:$P$5216,16,FALSE),"")</f>
        <v>9.7958967000000001</v>
      </c>
      <c r="E23" s="95">
        <f>IFERROR(VLOOKUP($A23,'[3]6. PDI Avoid Admits Perform'!$A$9:$H$51,8,FALSE),"")</f>
        <v>0.53589880000000001</v>
      </c>
      <c r="F23" s="92">
        <f>(D23*'Statewide PAU Revenue'!$C$53)+(E23*'Statewide PAU Revenue'!$D$53)</f>
        <v>9.7300863151261439</v>
      </c>
    </row>
    <row r="24" spans="1:6" x14ac:dyDescent="0.25">
      <c r="A24" s="62">
        <v>210024</v>
      </c>
      <c r="B24" s="62" t="s">
        <v>138</v>
      </c>
      <c r="C24" s="84">
        <f>IFERROR(VLOOKUP(A24, '[3]4. PAU Readmissions Performance'!$A$9:$I$53,9,FALSE),"")</f>
        <v>6.8376999999999993E-2</v>
      </c>
      <c r="D24" s="95">
        <f>IFERROR(VLOOKUP($A24,'[3]5. PQI Avoid Admits Performance'!$A$10:$P$5216,16,FALSE),"")</f>
        <v>20.539864000000001</v>
      </c>
      <c r="E24" s="95">
        <f>IFERROR(VLOOKUP($A24,'[3]6. PDI Avoid Admits Perform'!$A$9:$H$51,8,FALSE),"")</f>
        <v>1.9729709</v>
      </c>
      <c r="F24" s="92">
        <f>(D24*'Statewide PAU Revenue'!$C$53)+(E24*'Statewide PAU Revenue'!$D$53)</f>
        <v>20.407909933269302</v>
      </c>
    </row>
    <row r="25" spans="1:6" x14ac:dyDescent="0.25">
      <c r="A25" s="62">
        <v>210027</v>
      </c>
      <c r="B25" s="62" t="s">
        <v>139</v>
      </c>
      <c r="C25" s="84">
        <f>IFERROR(VLOOKUP(A25, '[3]4. PAU Readmissions Performance'!$A$9:$I$53,9,FALSE),"")</f>
        <v>5.4031099999999999E-2</v>
      </c>
      <c r="D25" s="95">
        <f>IFERROR(VLOOKUP($A25,'[3]5. PQI Avoid Admits Performance'!$A$10:$P$5216,16,FALSE),"")</f>
        <v>15.558783</v>
      </c>
      <c r="E25" s="95">
        <f>IFERROR(VLOOKUP($A25,'[3]6. PDI Avoid Admits Perform'!$A$9:$H$51,8,FALSE),"")</f>
        <v>0.21813969999999999</v>
      </c>
      <c r="F25" s="92">
        <f>(D25*'Statewide PAU Revenue'!$C$53)+(E25*'Statewide PAU Revenue'!$D$53)</f>
        <v>15.449757744196697</v>
      </c>
    </row>
    <row r="26" spans="1:6" x14ac:dyDescent="0.25">
      <c r="A26" s="62">
        <v>210028</v>
      </c>
      <c r="B26" s="62" t="s">
        <v>140</v>
      </c>
      <c r="C26" s="84">
        <f>IFERROR(VLOOKUP(A26, '[3]4. PAU Readmissions Performance'!$A$9:$I$53,9,FALSE),"")</f>
        <v>4.7594699999999997E-2</v>
      </c>
      <c r="D26" s="95">
        <f>IFERROR(VLOOKUP($A26,'[3]5. PQI Avoid Admits Performance'!$A$10:$P$5216,16,FALSE),"")</f>
        <v>13.606533000000001</v>
      </c>
      <c r="E26" s="95">
        <f>IFERROR(VLOOKUP($A26,'[3]6. PDI Avoid Admits Perform'!$A$9:$H$51,8,FALSE),"")</f>
        <v>0.31208399999999997</v>
      </c>
      <c r="F26" s="92">
        <f>(D26*'Statewide PAU Revenue'!$C$53)+(E26*'Statewide PAU Revenue'!$D$53)</f>
        <v>13.512049954234316</v>
      </c>
    </row>
    <row r="27" spans="1:6" x14ac:dyDescent="0.25">
      <c r="A27" s="62">
        <v>210029</v>
      </c>
      <c r="B27" s="62" t="s">
        <v>141</v>
      </c>
      <c r="C27" s="84">
        <f>IFERROR(VLOOKUP(A27, '[3]4. PAU Readmissions Performance'!$A$9:$I$53,9,FALSE),"")</f>
        <v>5.4051099999999998E-2</v>
      </c>
      <c r="D27" s="95">
        <f>IFERROR(VLOOKUP($A27,'[3]5. PQI Avoid Admits Performance'!$A$10:$P$5216,16,FALSE),"")</f>
        <v>22.731755</v>
      </c>
      <c r="E27" s="95">
        <f>IFERROR(VLOOKUP($A27,'[3]6. PDI Avoid Admits Perform'!$A$9:$H$51,8,FALSE),"")</f>
        <v>1.7375351999999999</v>
      </c>
      <c r="F27" s="92">
        <f>(D27*'Statewide PAU Revenue'!$C$53)+(E27*'Statewide PAU Revenue'!$D$53)</f>
        <v>22.582550032559958</v>
      </c>
    </row>
    <row r="28" spans="1:6" x14ac:dyDescent="0.25">
      <c r="A28" s="62">
        <v>210030</v>
      </c>
      <c r="B28" s="62" t="s">
        <v>86</v>
      </c>
      <c r="C28" s="84">
        <f>IFERROR(VLOOKUP(A28, '[3]4. PAU Readmissions Performance'!$A$9:$I$53,9,FALSE),"")</f>
        <v>2.39913E-2</v>
      </c>
      <c r="D28" s="95">
        <f>IFERROR(VLOOKUP($A28,'[3]5. PQI Avoid Admits Performance'!$A$10:$P$5216,16,FALSE),"")</f>
        <v>6.5160416000000003</v>
      </c>
      <c r="E28" s="95">
        <f>IFERROR(VLOOKUP($A28,'[3]6. PDI Avoid Admits Perform'!$A$9:$H$51,8,FALSE),"")</f>
        <v>0.46003159999999998</v>
      </c>
      <c r="F28" s="92">
        <f>(D28*'Statewide PAU Revenue'!$C$53)+(E28*'Statewide PAU Revenue'!$D$53)</f>
        <v>6.4730018117404455</v>
      </c>
    </row>
    <row r="29" spans="1:6" x14ac:dyDescent="0.25">
      <c r="A29" s="62">
        <v>210032</v>
      </c>
      <c r="B29" s="62" t="s">
        <v>87</v>
      </c>
      <c r="C29" s="84">
        <f>IFERROR(VLOOKUP(A29, '[3]4. PAU Readmissions Performance'!$A$9:$I$53,9,FALSE),"")</f>
        <v>5.37809E-2</v>
      </c>
      <c r="D29" s="95">
        <f>IFERROR(VLOOKUP($A29,'[3]5. PQI Avoid Admits Performance'!$A$10:$P$5216,16,FALSE),"")</f>
        <v>15.666862</v>
      </c>
      <c r="E29" s="95">
        <f>IFERROR(VLOOKUP($A29,'[3]6. PDI Avoid Admits Perform'!$A$9:$H$51,8,FALSE),"")</f>
        <v>6.5545099999999995E-2</v>
      </c>
      <c r="F29" s="92">
        <f>(D29*'Statewide PAU Revenue'!$C$53)+(E29*'Statewide PAU Revenue'!$D$53)</f>
        <v>15.55598414875038</v>
      </c>
    </row>
    <row r="30" spans="1:6" x14ac:dyDescent="0.25">
      <c r="A30" s="62">
        <v>210033</v>
      </c>
      <c r="B30" s="62" t="s">
        <v>88</v>
      </c>
      <c r="C30" s="84">
        <f>IFERROR(VLOOKUP(A30, '[3]4. PAU Readmissions Performance'!$A$9:$I$53,9,FALSE),"")</f>
        <v>7.1864399999999995E-2</v>
      </c>
      <c r="D30" s="95">
        <f>IFERROR(VLOOKUP($A30,'[3]5. PQI Avoid Admits Performance'!$A$10:$P$5216,16,FALSE),"")</f>
        <v>12.095602</v>
      </c>
      <c r="E30" s="95">
        <f>IFERROR(VLOOKUP($A30,'[3]6. PDI Avoid Admits Perform'!$A$9:$H$51,8,FALSE),"")</f>
        <v>0.79048260000000004</v>
      </c>
      <c r="F30" s="92">
        <f>(D30*'Statewide PAU Revenue'!$C$53)+(E30*'Statewide PAU Revenue'!$D$53)</f>
        <v>12.015257029429446</v>
      </c>
    </row>
    <row r="31" spans="1:6" x14ac:dyDescent="0.25">
      <c r="A31" s="62">
        <v>210034</v>
      </c>
      <c r="B31" s="62" t="s">
        <v>142</v>
      </c>
      <c r="C31" s="84">
        <f>IFERROR(VLOOKUP(A31, '[3]4. PAU Readmissions Performance'!$A$9:$I$53,9,FALSE),"")</f>
        <v>7.8478900000000004E-2</v>
      </c>
      <c r="D31" s="95">
        <f>IFERROR(VLOOKUP($A31,'[3]5. PQI Avoid Admits Performance'!$A$10:$P$5216,16,FALSE),"")</f>
        <v>22.675896999999999</v>
      </c>
      <c r="E31" s="95">
        <f>IFERROR(VLOOKUP($A31,'[3]6. PDI Avoid Admits Perform'!$A$9:$H$51,8,FALSE),"")</f>
        <v>2.5755078</v>
      </c>
      <c r="F31" s="92">
        <f>(D31*'Statewide PAU Revenue'!$C$53)+(E31*'Statewide PAU Revenue'!$D$53)</f>
        <v>22.533044446073792</v>
      </c>
    </row>
    <row r="32" spans="1:6" x14ac:dyDescent="0.25">
      <c r="A32" s="62">
        <v>210035</v>
      </c>
      <c r="B32" s="62" t="s">
        <v>143</v>
      </c>
      <c r="C32" s="84">
        <f>IFERROR(VLOOKUP(A32, '[3]4. PAU Readmissions Performance'!$A$9:$I$53,9,FALSE),"")</f>
        <v>6.09595E-2</v>
      </c>
      <c r="D32" s="95">
        <f>IFERROR(VLOOKUP($A32,'[3]5. PQI Avoid Admits Performance'!$A$10:$P$5216,16,FALSE),"")</f>
        <v>9.8024793999999993</v>
      </c>
      <c r="E32" s="95">
        <f>IFERROR(VLOOKUP($A32,'[3]6. PDI Avoid Admits Perform'!$A$9:$H$51,8,FALSE),"")</f>
        <v>0</v>
      </c>
      <c r="F32" s="92">
        <f>(D32*'Statewide PAU Revenue'!$C$53)+(E32*'Statewide PAU Revenue'!$D$53)</f>
        <v>9.7328136237224427</v>
      </c>
    </row>
    <row r="33" spans="1:6" x14ac:dyDescent="0.25">
      <c r="A33" s="62">
        <v>210037</v>
      </c>
      <c r="B33" s="62" t="s">
        <v>91</v>
      </c>
      <c r="C33" s="84">
        <f>IFERROR(VLOOKUP(A33, '[3]4. PAU Readmissions Performance'!$A$9:$I$53,9,FALSE),"")</f>
        <v>4.7545799999999999E-2</v>
      </c>
      <c r="D33" s="95">
        <f>IFERROR(VLOOKUP($A33,'[3]5. PQI Avoid Admits Performance'!$A$10:$P$5216,16,FALSE),"")</f>
        <v>8.4255481000000003</v>
      </c>
      <c r="E33" s="95">
        <f>IFERROR(VLOOKUP($A33,'[3]6. PDI Avoid Admits Perform'!$A$9:$H$51,8,FALSE),"")</f>
        <v>0.45609739999999999</v>
      </c>
      <c r="F33" s="92">
        <f>(D33*'Statewide PAU Revenue'!$C$53)+(E33*'Statewide PAU Revenue'!$D$53)</f>
        <v>8.3689095755139178</v>
      </c>
    </row>
    <row r="34" spans="1:6" x14ac:dyDescent="0.25">
      <c r="A34" s="62">
        <v>210038</v>
      </c>
      <c r="B34" s="62" t="s">
        <v>92</v>
      </c>
      <c r="C34" s="84">
        <f>IFERROR(VLOOKUP(A34, '[3]4. PAU Readmissions Performance'!$A$9:$I$53,9,FALSE),"")</f>
        <v>5.4401699999999997E-2</v>
      </c>
      <c r="D34" s="95">
        <f>IFERROR(VLOOKUP($A34,'[3]5. PQI Avoid Admits Performance'!$A$10:$P$5216,16,FALSE),"")</f>
        <v>26.189411</v>
      </c>
      <c r="E34" s="95">
        <f>IFERROR(VLOOKUP($A34,'[3]6. PDI Avoid Admits Perform'!$A$9:$H$51,8,FALSE),"")</f>
        <v>3.9605237999999998</v>
      </c>
      <c r="F34" s="92">
        <f>(D34*'Statewide PAU Revenue'!$C$53)+(E34*'Statewide PAU Revenue'!$D$53)</f>
        <v>26.031431307375065</v>
      </c>
    </row>
    <row r="35" spans="1:6" x14ac:dyDescent="0.25">
      <c r="A35" s="62">
        <v>210039</v>
      </c>
      <c r="B35" s="62" t="s">
        <v>93</v>
      </c>
      <c r="C35" s="84">
        <f>IFERROR(VLOOKUP(A35, '[3]4. PAU Readmissions Performance'!$A$9:$I$53,9,FALSE),"")</f>
        <v>4.9656199999999998E-2</v>
      </c>
      <c r="D35" s="95">
        <f>IFERROR(VLOOKUP($A35,'[3]5. PQI Avoid Admits Performance'!$A$10:$P$5216,16,FALSE),"")</f>
        <v>9.9049710999999991</v>
      </c>
      <c r="E35" s="95">
        <f>IFERROR(VLOOKUP($A35,'[3]6. PDI Avoid Admits Perform'!$A$9:$H$51,8,FALSE),"")</f>
        <v>0.49213820000000003</v>
      </c>
      <c r="F35" s="92">
        <f>(D35*'Statewide PAU Revenue'!$C$53)+(E35*'Statewide PAU Revenue'!$D$53)</f>
        <v>9.8380745237165108</v>
      </c>
    </row>
    <row r="36" spans="1:6" x14ac:dyDescent="0.25">
      <c r="A36" s="62">
        <v>210040</v>
      </c>
      <c r="B36" s="62" t="s">
        <v>94</v>
      </c>
      <c r="C36" s="84">
        <f>IFERROR(VLOOKUP(A36, '[3]4. PAU Readmissions Performance'!$A$9:$I$53,9,FALSE),"")</f>
        <v>8.2384299999999994E-2</v>
      </c>
      <c r="D36" s="95">
        <f>IFERROR(VLOOKUP($A36,'[3]5. PQI Avoid Admits Performance'!$A$10:$P$5216,16,FALSE),"")</f>
        <v>15.703474999999999</v>
      </c>
      <c r="E36" s="95">
        <f>IFERROR(VLOOKUP($A36,'[3]6. PDI Avoid Admits Perform'!$A$9:$H$51,8,FALSE),"")</f>
        <v>1.3614455999999999</v>
      </c>
      <c r="F36" s="92">
        <f>(D36*'Statewide PAU Revenue'!$C$53)+(E36*'Statewide PAU Revenue'!$D$53)</f>
        <v>15.601546847868759</v>
      </c>
    </row>
    <row r="37" spans="1:6" x14ac:dyDescent="0.25">
      <c r="A37" s="62">
        <v>210043</v>
      </c>
      <c r="B37" s="62" t="s">
        <v>95</v>
      </c>
      <c r="C37" s="84">
        <f>IFERROR(VLOOKUP(A37, '[3]4. PAU Readmissions Performance'!$A$9:$I$53,9,FALSE),"")</f>
        <v>8.3932499999999993E-2</v>
      </c>
      <c r="D37" s="95">
        <f>IFERROR(VLOOKUP($A37,'[3]5. PQI Avoid Admits Performance'!$A$10:$P$5216,16,FALSE),"")</f>
        <v>12.048237</v>
      </c>
      <c r="E37" s="95">
        <f>IFERROR(VLOOKUP($A37,'[3]6. PDI Avoid Admits Perform'!$A$9:$H$51,8,FALSE),"")</f>
        <v>1.4798355999999999</v>
      </c>
      <c r="F37" s="92">
        <f>(D37*'Statewide PAU Revenue'!$C$53)+(E37*'Statewide PAU Revenue'!$D$53)</f>
        <v>11.973127850824556</v>
      </c>
    </row>
    <row r="38" spans="1:6" x14ac:dyDescent="0.25">
      <c r="A38" s="62">
        <v>210044</v>
      </c>
      <c r="B38" s="62" t="s">
        <v>96</v>
      </c>
      <c r="C38" s="84">
        <f>IFERROR(VLOOKUP(A38, '[3]4. PAU Readmissions Performance'!$A$9:$I$53,9,FALSE),"")</f>
        <v>4.1884600000000001E-2</v>
      </c>
      <c r="D38" s="95">
        <f>IFERROR(VLOOKUP($A38,'[3]5. PQI Avoid Admits Performance'!$A$10:$P$5216,16,FALSE),"")</f>
        <v>10.447319999999999</v>
      </c>
      <c r="E38" s="95">
        <f>IFERROR(VLOOKUP($A38,'[3]6. PDI Avoid Admits Perform'!$A$9:$H$51,8,FALSE),"")</f>
        <v>1.0258326</v>
      </c>
      <c r="F38" s="92">
        <f>(D38*'Statewide PAU Revenue'!$C$53)+(E38*'Statewide PAU Revenue'!$D$53)</f>
        <v>10.380361916577735</v>
      </c>
    </row>
    <row r="39" spans="1:6" x14ac:dyDescent="0.25">
      <c r="A39" s="62">
        <v>210045</v>
      </c>
      <c r="B39" s="62" t="s">
        <v>97</v>
      </c>
      <c r="C39" s="84" t="str">
        <f>IFERROR(VLOOKUP(A39, '[3]4. PAU Readmissions Performance'!$A$9:$I$53,9,FALSE),"")</f>
        <v/>
      </c>
      <c r="D39" s="95" t="str">
        <f>IFERROR(VLOOKUP($A39,'[3]5. PQI Avoid Admits Performance'!$A$10:$P$5216,16,FALSE),"")</f>
        <v/>
      </c>
      <c r="E39" s="95" t="str">
        <f>IFERROR(VLOOKUP($A39,'[3]6. PDI Avoid Admits Perform'!$A$9:$H$51,8,FALSE),"")</f>
        <v/>
      </c>
      <c r="F39" s="92">
        <v>0</v>
      </c>
    </row>
    <row r="40" spans="1:6" x14ac:dyDescent="0.25">
      <c r="A40" s="62">
        <v>210048</v>
      </c>
      <c r="B40" s="62" t="s">
        <v>144</v>
      </c>
      <c r="C40" s="84">
        <f>IFERROR(VLOOKUP(A40, '[3]4. PAU Readmissions Performance'!$A$9:$I$53,9,FALSE),"")</f>
        <v>7.2417400000000007E-2</v>
      </c>
      <c r="D40" s="95">
        <f>IFERROR(VLOOKUP($A40,'[3]5. PQI Avoid Admits Performance'!$A$10:$P$5216,16,FALSE),"")</f>
        <v>7.4712424000000004</v>
      </c>
      <c r="E40" s="95">
        <f>IFERROR(VLOOKUP($A40,'[3]6. PDI Avoid Admits Perform'!$A$9:$H$51,8,FALSE),"")</f>
        <v>0.4027559</v>
      </c>
      <c r="F40" s="92">
        <f>(D40*'Statewide PAU Revenue'!$C$53)+(E40*'Statewide PAU Revenue'!$D$53)</f>
        <v>7.4210069871992417</v>
      </c>
    </row>
    <row r="41" spans="1:6" x14ac:dyDescent="0.25">
      <c r="A41" s="62">
        <v>210049</v>
      </c>
      <c r="B41" s="62" t="s">
        <v>145</v>
      </c>
      <c r="C41" s="84">
        <f>IFERROR(VLOOKUP(A41, '[3]4. PAU Readmissions Performance'!$A$9:$I$53,9,FALSE),"")</f>
        <v>6.8746100000000004E-2</v>
      </c>
      <c r="D41" s="95">
        <f>IFERROR(VLOOKUP($A41,'[3]5. PQI Avoid Admits Performance'!$A$10:$P$5216,16,FALSE),"")</f>
        <v>11.056466</v>
      </c>
      <c r="E41" s="95">
        <f>IFERROR(VLOOKUP($A41,'[3]6. PDI Avoid Admits Perform'!$A$9:$H$51,8,FALSE),"")</f>
        <v>0.53815610000000003</v>
      </c>
      <c r="F41" s="92">
        <f>(D41*'Statewide PAU Revenue'!$C$53)+(E41*'Statewide PAU Revenue'!$D$53)</f>
        <v>10.981712848841997</v>
      </c>
    </row>
    <row r="42" spans="1:6" x14ac:dyDescent="0.25">
      <c r="A42" s="62">
        <v>210051</v>
      </c>
      <c r="B42" s="62" t="s">
        <v>100</v>
      </c>
      <c r="C42" s="84">
        <f>IFERROR(VLOOKUP(A42, '[3]4. PAU Readmissions Performance'!$A$9:$I$53,9,FALSE),"")</f>
        <v>8.3318799999999998E-2</v>
      </c>
      <c r="D42" s="95">
        <f>IFERROR(VLOOKUP($A42,'[3]5. PQI Avoid Admits Performance'!$A$10:$P$5216,16,FALSE),"")</f>
        <v>13.092279</v>
      </c>
      <c r="E42" s="95">
        <f>IFERROR(VLOOKUP($A42,'[3]6. PDI Avoid Admits Perform'!$A$9:$H$51,8,FALSE),"")</f>
        <v>8.3300399999999997E-2</v>
      </c>
      <c r="F42" s="92">
        <f>(D42*'Statewide PAU Revenue'!$C$53)+(E42*'Statewide PAU Revenue'!$D$53)</f>
        <v>12.999824779413</v>
      </c>
    </row>
    <row r="43" spans="1:6" x14ac:dyDescent="0.25">
      <c r="A43" s="62">
        <v>210055</v>
      </c>
      <c r="B43" s="62" t="s">
        <v>146</v>
      </c>
      <c r="C43" s="84" t="str">
        <f>IFERROR(VLOOKUP(A43, '[3]4. PAU Readmissions Performance'!$A$9:$I$53,9,FALSE),"")</f>
        <v/>
      </c>
      <c r="D43" s="95" t="str">
        <f>IFERROR(VLOOKUP($A43,'[3]5. PQI Avoid Admits Performance'!$A$10:$P$5216,16,FALSE),"")</f>
        <v/>
      </c>
      <c r="E43" s="95" t="str">
        <f>IFERROR(VLOOKUP($A43,'[3]6. PDI Avoid Admits Perform'!$A$9:$H$51,8,FALSE),"")</f>
        <v/>
      </c>
      <c r="F43" s="92">
        <v>0</v>
      </c>
    </row>
    <row r="44" spans="1:6" x14ac:dyDescent="0.25">
      <c r="A44" s="62">
        <v>210056</v>
      </c>
      <c r="B44" s="62" t="s">
        <v>147</v>
      </c>
      <c r="C44" s="84">
        <f>IFERROR(VLOOKUP(A44, '[3]4. PAU Readmissions Performance'!$A$9:$I$53,9,FALSE),"")</f>
        <v>7.8798000000000007E-2</v>
      </c>
      <c r="D44" s="95">
        <f>IFERROR(VLOOKUP($A44,'[3]5. PQI Avoid Admits Performance'!$A$10:$P$5216,16,FALSE),"")</f>
        <v>20.641082999999998</v>
      </c>
      <c r="E44" s="95">
        <f>IFERROR(VLOOKUP($A44,'[3]6. PDI Avoid Admits Perform'!$A$9:$H$51,8,FALSE),"")</f>
        <v>2.0249144000000001</v>
      </c>
      <c r="F44" s="92">
        <f>(D44*'Statewide PAU Revenue'!$C$53)+(E44*'Statewide PAU Revenue'!$D$53)</f>
        <v>20.508778734526828</v>
      </c>
    </row>
    <row r="45" spans="1:6" x14ac:dyDescent="0.25">
      <c r="A45" s="62">
        <v>210057</v>
      </c>
      <c r="B45" s="62" t="s">
        <v>102</v>
      </c>
      <c r="C45" s="84">
        <f>IFERROR(VLOOKUP(A45, '[3]4. PAU Readmissions Performance'!$A$9:$I$53,9,FALSE),"")</f>
        <v>6.4680500000000002E-2</v>
      </c>
      <c r="D45" s="95">
        <f>IFERROR(VLOOKUP($A45,'[3]5. PQI Avoid Admits Performance'!$A$10:$P$5216,16,FALSE),"")</f>
        <v>6.5612943000000001</v>
      </c>
      <c r="E45" s="95">
        <f>IFERROR(VLOOKUP($A45,'[3]6. PDI Avoid Admits Perform'!$A$9:$H$51,8,FALSE),"")</f>
        <v>0.63066259999999996</v>
      </c>
      <c r="F45" s="92">
        <f>(D45*'Statewide PAU Revenue'!$C$53)+(E45*'Statewide PAU Revenue'!$D$53)</f>
        <v>6.519145569629111</v>
      </c>
    </row>
    <row r="46" spans="1:6" x14ac:dyDescent="0.25">
      <c r="A46" s="62">
        <v>210058</v>
      </c>
      <c r="B46" s="62" t="s">
        <v>103</v>
      </c>
      <c r="C46" s="84" t="str">
        <f>IFERROR(VLOOKUP(A46, '[3]4. PAU Readmissions Performance'!$A$9:$I$53,9,FALSE),"")</f>
        <v>.</v>
      </c>
      <c r="D46" s="95" t="str">
        <f>IFERROR(VLOOKUP($A46,'[3]5. PQI Avoid Admits Performance'!$A$10:$P$5216,16,FALSE),"")</f>
        <v/>
      </c>
      <c r="E46" s="95" t="str">
        <f>IFERROR(VLOOKUP($A46,'[3]6. PDI Avoid Admits Perform'!$A$9:$H$51,8,FALSE),"")</f>
        <v/>
      </c>
      <c r="F46" s="92">
        <v>0</v>
      </c>
    </row>
    <row r="47" spans="1:6" x14ac:dyDescent="0.25">
      <c r="A47" s="62">
        <v>210060</v>
      </c>
      <c r="B47" s="62" t="s">
        <v>148</v>
      </c>
      <c r="C47" s="84">
        <f>IFERROR(VLOOKUP(A47, '[3]4. PAU Readmissions Performance'!$A$9:$I$53,9,FALSE),"")</f>
        <v>3.9679300000000001E-2</v>
      </c>
      <c r="D47" s="95">
        <f>IFERROR(VLOOKUP($A47,'[3]5. PQI Avoid Admits Performance'!$A$10:$P$5216,16,FALSE),"")</f>
        <v>11.873103</v>
      </c>
      <c r="E47" s="95">
        <f>IFERROR(VLOOKUP($A47,'[3]6. PDI Avoid Admits Perform'!$A$9:$H$51,8,FALSE),"")</f>
        <v>0</v>
      </c>
      <c r="F47" s="92">
        <f>(D47*'Statewide PAU Revenue'!$C$53)+(E47*'Statewide PAU Revenue'!$D$53)</f>
        <v>11.788721395758282</v>
      </c>
    </row>
    <row r="48" spans="1:6" x14ac:dyDescent="0.25">
      <c r="A48" s="62">
        <v>210061</v>
      </c>
      <c r="B48" s="62" t="s">
        <v>105</v>
      </c>
      <c r="C48" s="84">
        <f>IFERROR(VLOOKUP(A48, '[3]4. PAU Readmissions Performance'!$A$9:$I$53,9,FALSE),"")</f>
        <v>4.5165700000000003E-2</v>
      </c>
      <c r="D48" s="95">
        <f>IFERROR(VLOOKUP($A48,'[3]5. PQI Avoid Admits Performance'!$A$10:$P$5216,16,FALSE),"")</f>
        <v>9.4981437999999994</v>
      </c>
      <c r="E48" s="95">
        <f>IFERROR(VLOOKUP($A48,'[3]6. PDI Avoid Admits Perform'!$A$9:$H$51,8,FALSE),"")</f>
        <v>0.45259729999999998</v>
      </c>
      <c r="F48" s="92">
        <f>(D48*'Statewide PAU Revenue'!$C$53)+(E48*'Statewide PAU Revenue'!$D$53)</f>
        <v>9.4338575114945389</v>
      </c>
    </row>
    <row r="49" spans="1:6" x14ac:dyDescent="0.25">
      <c r="A49" s="62">
        <v>210062</v>
      </c>
      <c r="B49" s="62" t="s">
        <v>149</v>
      </c>
      <c r="C49" s="84">
        <f>IFERROR(VLOOKUP(A49, '[3]4. PAU Readmissions Performance'!$A$9:$I$53,9,FALSE),"")</f>
        <v>7.2031800000000007E-2</v>
      </c>
      <c r="D49" s="95">
        <f>IFERROR(VLOOKUP($A49,'[3]5. PQI Avoid Admits Performance'!$A$10:$P$5216,16,FALSE),"")</f>
        <v>12.512788</v>
      </c>
      <c r="E49" s="95">
        <f>IFERROR(VLOOKUP($A49,'[3]6. PDI Avoid Admits Perform'!$A$9:$H$51,8,FALSE),"")</f>
        <v>6.0549199999999997E-2</v>
      </c>
      <c r="F49" s="92">
        <f>(D49*'Statewide PAU Revenue'!$C$53)+(E49*'Statewide PAU Revenue'!$D$53)</f>
        <v>12.424290503907786</v>
      </c>
    </row>
    <row r="50" spans="1:6" x14ac:dyDescent="0.25">
      <c r="A50" s="62">
        <v>210063</v>
      </c>
      <c r="B50" s="62" t="s">
        <v>150</v>
      </c>
      <c r="C50" s="84">
        <f>IFERROR(VLOOKUP(A50, '[3]4. PAU Readmissions Performance'!$A$9:$I$53,9,FALSE),"")</f>
        <v>5.7140400000000001E-2</v>
      </c>
      <c r="D50" s="95">
        <f>IFERROR(VLOOKUP($A50,'[3]5. PQI Avoid Admits Performance'!$A$10:$P$5216,16,FALSE),"")</f>
        <v>10.922724000000001</v>
      </c>
      <c r="E50" s="95">
        <f>IFERROR(VLOOKUP($A50,'[3]6. PDI Avoid Admits Perform'!$A$9:$H$51,8,FALSE),"")</f>
        <v>0.97051080000000001</v>
      </c>
      <c r="F50" s="92">
        <f>(D50*'Statewide PAU Revenue'!$C$53)+(E50*'Statewide PAU Revenue'!$D$53)</f>
        <v>10.851994072400485</v>
      </c>
    </row>
    <row r="51" spans="1:6" x14ac:dyDescent="0.25">
      <c r="A51" s="62">
        <v>210064</v>
      </c>
      <c r="B51" s="62" t="s">
        <v>108</v>
      </c>
      <c r="C51" s="84">
        <f>IFERROR(VLOOKUP(A51, '[3]4. PAU Readmissions Performance'!$A$9:$I$53,9,FALSE),"")</f>
        <v>6.0126899999999997E-2</v>
      </c>
      <c r="D51" s="95" t="str">
        <f>IFERROR(VLOOKUP($A51,'[3]5. PQI Avoid Admits Performance'!$A$10:$P$5216,16,FALSE),"")</f>
        <v/>
      </c>
      <c r="E51" s="95" t="str">
        <f>IFERROR(VLOOKUP($A51,'[3]6. PDI Avoid Admits Perform'!$A$9:$H$51,8,FALSE),"")</f>
        <v/>
      </c>
      <c r="F51" s="92">
        <v>0</v>
      </c>
    </row>
    <row r="52" spans="1:6" x14ac:dyDescent="0.25">
      <c r="A52" s="62">
        <v>210065</v>
      </c>
      <c r="B52" s="62" t="s">
        <v>109</v>
      </c>
      <c r="C52" s="84">
        <f>IFERROR(VLOOKUP(A52, '[3]4. PAU Readmissions Performance'!$A$9:$I$53,9,FALSE),"")</f>
        <v>7.7068999999999999E-2</v>
      </c>
      <c r="D52" s="95">
        <f>IFERROR(VLOOKUP($A52,'[3]5. PQI Avoid Admits Performance'!$A$10:$P$5216,16,FALSE),"")</f>
        <v>6.7649717999999996</v>
      </c>
      <c r="E52" s="95">
        <f>IFERROR(VLOOKUP($A52,'[3]6. PDI Avoid Admits Perform'!$A$9:$H$51,8,FALSE),"")</f>
        <v>0.57569020000000004</v>
      </c>
      <c r="F52" s="92">
        <f>(D52*'Statewide PAU Revenue'!$C$53)+(E52*'Statewide PAU Revenue'!$D$53)</f>
        <v>6.7209848565268615</v>
      </c>
    </row>
    <row r="53" spans="1:6" x14ac:dyDescent="0.25">
      <c r="A53" s="63" t="s">
        <v>151</v>
      </c>
      <c r="B53" s="63" t="s">
        <v>152</v>
      </c>
      <c r="C53" s="84">
        <f>IFERROR(VLOOKUP(A53, '[3]4. PAU Readmissions Performance'!$A$9:$I$53,9,FALSE),"")</f>
        <v>5.8084700000000003E-2</v>
      </c>
      <c r="D53" s="95">
        <f>IFERROR(VLOOKUP($A53,'[3]5. PQI Avoid Admits Performance'!$A$10:$P$5216,16,FALSE),"")</f>
        <v>11.814743</v>
      </c>
      <c r="E53" s="95">
        <f>IFERROR(VLOOKUP($A53,'[3]6. PDI Avoid Admits Perform'!$A$9:$H$51,8,FALSE),"")</f>
        <v>0.7623723</v>
      </c>
      <c r="F53" s="109">
        <f>(D53*'Statewide PAU Revenue'!$C$53)+(E53*'Statewide PAU Revenue'!$D$53)</f>
        <v>11.73619430297108</v>
      </c>
    </row>
    <row r="54" spans="1:6" x14ac:dyDescent="0.25">
      <c r="A54" s="87"/>
      <c r="B54" s="87"/>
      <c r="C54" s="87"/>
      <c r="D54" s="62"/>
      <c r="E54" s="62"/>
      <c r="F54" s="62"/>
    </row>
    <row r="55" spans="1:6" x14ac:dyDescent="0.25">
      <c r="F55" s="113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WE53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H44" sqref="H44"/>
    </sheetView>
  </sheetViews>
  <sheetFormatPr defaultColWidth="9.140625" defaultRowHeight="15" x14ac:dyDescent="0.25"/>
  <cols>
    <col min="1" max="1" width="13" customWidth="1"/>
    <col min="2" max="2" width="23" customWidth="1"/>
    <col min="3" max="3" width="20" customWidth="1"/>
    <col min="4" max="4" width="12.140625" customWidth="1"/>
    <col min="5" max="5" width="27" customWidth="1"/>
    <col min="6" max="6" width="18" style="116" bestFit="1" customWidth="1"/>
    <col min="7" max="7" width="18" customWidth="1"/>
    <col min="8" max="8" width="16.28515625" bestFit="1" customWidth="1"/>
    <col min="10" max="10" width="10.5703125" customWidth="1"/>
    <col min="12" max="13" width="20.42578125" bestFit="1" customWidth="1"/>
  </cols>
  <sheetData>
    <row r="1" spans="1:13" x14ac:dyDescent="0.25">
      <c r="A1" t="s">
        <v>205</v>
      </c>
    </row>
    <row r="2" spans="1:13" ht="30" x14ac:dyDescent="0.25">
      <c r="A2" s="99" t="s">
        <v>130</v>
      </c>
      <c r="B2" s="99" t="s">
        <v>58</v>
      </c>
      <c r="C2" s="99" t="s">
        <v>153</v>
      </c>
      <c r="D2" s="99" t="s">
        <v>155</v>
      </c>
      <c r="E2" s="99" t="s">
        <v>154</v>
      </c>
      <c r="F2" s="117" t="s">
        <v>128</v>
      </c>
      <c r="G2" s="99" t="s">
        <v>157</v>
      </c>
      <c r="H2" s="99" t="s">
        <v>129</v>
      </c>
      <c r="I2" s="101" t="s">
        <v>1</v>
      </c>
      <c r="J2" s="101" t="s">
        <v>169</v>
      </c>
      <c r="K2" s="101" t="s">
        <v>170</v>
      </c>
      <c r="L2" s="101" t="s">
        <v>178</v>
      </c>
      <c r="M2" s="101" t="s">
        <v>179</v>
      </c>
    </row>
    <row r="3" spans="1:13" x14ac:dyDescent="0.25">
      <c r="A3" s="62">
        <v>210001</v>
      </c>
      <c r="B3" s="62" t="s">
        <v>67</v>
      </c>
      <c r="C3" s="75">
        <f>IFERROR(VLOOKUP(A3,'[4]Summary - All Payers'!$A$7:$X$51,17,FALSE),0)</f>
        <v>27493450.969999999</v>
      </c>
      <c r="D3" s="75">
        <f>IFERROR(VLOOKUP(A3,'[4]Summary - All Payers'!$A$7:$X$51,18,FALSE),0)</f>
        <v>151116.59</v>
      </c>
      <c r="E3" s="75">
        <f>IFERROR(VLOOKUP(A3,'[4]Summary - All Payers'!$A$7:$X$50,16,FALSE),0)</f>
        <v>31172793.329999998</v>
      </c>
      <c r="F3" s="75">
        <f>IFERROR(VLOOKUP(A3,'[4]Summary - All Payers'!$A$7:$X$50,19,FALSE),0)</f>
        <v>58817360.890000001</v>
      </c>
      <c r="G3" s="94">
        <f>SUM(C3:D3)</f>
        <v>27644567.559999999</v>
      </c>
      <c r="H3" s="75">
        <f>IFERROR(VLOOKUP(A3,'[4]Summary - All Payers'!$A$7:$X$51,20,FALSE),0)</f>
        <v>472490320.82999998</v>
      </c>
      <c r="I3" s="105"/>
      <c r="J3" s="105"/>
      <c r="K3" s="105"/>
      <c r="L3" s="106"/>
      <c r="M3" s="106"/>
    </row>
    <row r="4" spans="1:13" x14ac:dyDescent="0.25">
      <c r="A4" s="62">
        <v>210002</v>
      </c>
      <c r="B4" s="62" t="s">
        <v>60</v>
      </c>
      <c r="C4" s="75">
        <f>IFERROR(VLOOKUP(A4,'[4]Summary - All Payers'!$A$7:$X$51,17,FALSE),0)</f>
        <v>40327760.439999998</v>
      </c>
      <c r="D4" s="75">
        <f>IFERROR(VLOOKUP(A4,'[4]Summary - All Payers'!$A$7:$X$51,18,FALSE),0)</f>
        <v>772215.8</v>
      </c>
      <c r="E4" s="75">
        <f>IFERROR(VLOOKUP(A4,'[4]Summary - All Payers'!$A$7:$X$50,16,FALSE),0)</f>
        <v>99639042.349999994</v>
      </c>
      <c r="F4" s="75">
        <f>IFERROR(VLOOKUP(A4,'[4]Summary - All Payers'!$A$7:$X$50,19,FALSE),0)</f>
        <v>140739018.59</v>
      </c>
      <c r="G4" s="94">
        <f t="shared" ref="G4:G50" si="0">SUM(C4:D4)</f>
        <v>41099976.239999995</v>
      </c>
      <c r="H4" s="75">
        <f>IFERROR(VLOOKUP(A4,'[4]Summary - All Payers'!$A$7:$X$51,20,FALSE),0)</f>
        <v>2160701910.3200002</v>
      </c>
      <c r="I4" s="105"/>
      <c r="J4" s="105"/>
      <c r="K4" s="105"/>
      <c r="L4" s="106"/>
      <c r="M4" s="106"/>
    </row>
    <row r="5" spans="1:13" x14ac:dyDescent="0.25">
      <c r="A5" s="62">
        <v>210003</v>
      </c>
      <c r="B5" s="62" t="s">
        <v>131</v>
      </c>
      <c r="C5" s="75">
        <f>IFERROR(VLOOKUP(A5,'[4]Summary - All Payers'!$A$7:$X$51,17,FALSE),0)</f>
        <v>17408244.420000002</v>
      </c>
      <c r="D5" s="75" t="str">
        <f>IFERROR(VLOOKUP(A5,'[4]Summary - All Payers'!$A$7:$X$51,18,FALSE),0)</f>
        <v xml:space="preserve"> </v>
      </c>
      <c r="E5" s="75">
        <f>IFERROR(VLOOKUP(A5,'[4]Summary - All Payers'!$A$7:$X$50,16,FALSE),0)</f>
        <v>24983821.59</v>
      </c>
      <c r="F5" s="75">
        <f>IFERROR(VLOOKUP(A5,'[4]Summary - All Payers'!$A$7:$X$50,19,FALSE),0)</f>
        <v>42392066.009999998</v>
      </c>
      <c r="G5" s="94">
        <f t="shared" si="0"/>
        <v>17408244.420000002</v>
      </c>
      <c r="H5" s="75">
        <f>IFERROR(VLOOKUP(A5,'[4]Summary - All Payers'!$A$7:$X$51,20,FALSE),0)</f>
        <v>410389527.82999998</v>
      </c>
      <c r="I5" s="105"/>
      <c r="J5" s="105"/>
      <c r="K5" s="105"/>
      <c r="L5" s="106"/>
      <c r="M5" s="106"/>
    </row>
    <row r="6" spans="1:13" x14ac:dyDescent="0.25">
      <c r="A6" s="62">
        <v>210004</v>
      </c>
      <c r="B6" s="62" t="s">
        <v>68</v>
      </c>
      <c r="C6" s="75">
        <f>IFERROR(VLOOKUP(A6,'[4]Summary - All Payers'!$A$7:$X$51,17,FALSE),0)</f>
        <v>29000581.18</v>
      </c>
      <c r="D6" s="75">
        <f>IFERROR(VLOOKUP(A6,'[4]Summary - All Payers'!$A$7:$X$51,18,FALSE),0)</f>
        <v>133395.37</v>
      </c>
      <c r="E6" s="75">
        <f>IFERROR(VLOOKUP(A6,'[4]Summary - All Payers'!$A$7:$X$50,16,FALSE),0)</f>
        <v>38925158.369999997</v>
      </c>
      <c r="F6" s="75">
        <f>IFERROR(VLOOKUP(A6,'[4]Summary - All Payers'!$A$7:$X$50,19,FALSE),0)</f>
        <v>68059134.920000002</v>
      </c>
      <c r="G6" s="94">
        <f t="shared" si="0"/>
        <v>29133976.550000001</v>
      </c>
      <c r="H6" s="75">
        <f>IFERROR(VLOOKUP(A6,'[4]Summary - All Payers'!$A$7:$X$51,20,FALSE),0)</f>
        <v>578946746.45000005</v>
      </c>
      <c r="I6" s="105"/>
      <c r="J6" s="105"/>
      <c r="K6" s="105"/>
      <c r="L6" s="106"/>
      <c r="M6" s="106"/>
    </row>
    <row r="7" spans="1:13" x14ac:dyDescent="0.25">
      <c r="A7" s="62">
        <v>210005</v>
      </c>
      <c r="B7" s="62" t="s">
        <v>69</v>
      </c>
      <c r="C7" s="75">
        <f>IFERROR(VLOOKUP(A7,'[4]Summary - All Payers'!$A$7:$X$51,17,FALSE),0)</f>
        <v>20032858.199999999</v>
      </c>
      <c r="D7" s="75">
        <f>IFERROR(VLOOKUP(A7,'[4]Summary - All Payers'!$A$7:$X$51,18,FALSE),0)</f>
        <v>148478.12</v>
      </c>
      <c r="E7" s="75">
        <f>IFERROR(VLOOKUP(A7,'[4]Summary - All Payers'!$A$7:$X$50,16,FALSE),0)</f>
        <v>30293100.699999999</v>
      </c>
      <c r="F7" s="75">
        <f>IFERROR(VLOOKUP(A7,'[4]Summary - All Payers'!$A$7:$X$50,19,FALSE),0)</f>
        <v>50474437.020000003</v>
      </c>
      <c r="G7" s="94">
        <f t="shared" si="0"/>
        <v>20181336.32</v>
      </c>
      <c r="H7" s="75">
        <f>IFERROR(VLOOKUP(A7,'[4]Summary - All Payers'!$A$7:$X$51,20,FALSE),0)</f>
        <v>415246120.25</v>
      </c>
      <c r="I7" s="105"/>
      <c r="J7" s="105"/>
      <c r="K7" s="105"/>
      <c r="L7" s="106"/>
      <c r="M7" s="106"/>
    </row>
    <row r="8" spans="1:13" x14ac:dyDescent="0.25">
      <c r="A8" s="62">
        <v>210006</v>
      </c>
      <c r="B8" s="62" t="s">
        <v>70</v>
      </c>
      <c r="C8" s="75">
        <f>IFERROR(VLOOKUP(A8,'[4]Summary - All Payers'!$A$7:$X$51,17,FALSE),0)</f>
        <v>9802440.8300000001</v>
      </c>
      <c r="D8" s="75" t="str">
        <f>IFERROR(VLOOKUP(A8,'[4]Summary - All Payers'!$A$7:$X$51,18,FALSE),0)</f>
        <v xml:space="preserve"> </v>
      </c>
      <c r="E8" s="75">
        <f>IFERROR(VLOOKUP(A8,'[4]Summary - All Payers'!$A$7:$X$50,16,FALSE),0)</f>
        <v>11310554.279999999</v>
      </c>
      <c r="F8" s="75">
        <f>IFERROR(VLOOKUP(A8,'[4]Summary - All Payers'!$A$7:$X$50,19,FALSE),0)</f>
        <v>21112995.109999999</v>
      </c>
      <c r="G8" s="94">
        <f t="shared" si="0"/>
        <v>9802440.8300000001</v>
      </c>
      <c r="H8" s="75">
        <f>IFERROR(VLOOKUP(A8,'[4]Summary - All Payers'!$A$7:$X$51,20,FALSE),0)</f>
        <v>115566910.67</v>
      </c>
      <c r="I8" s="105"/>
      <c r="J8" s="105"/>
      <c r="K8" s="105"/>
      <c r="L8" s="106"/>
      <c r="M8" s="106"/>
    </row>
    <row r="9" spans="1:13" x14ac:dyDescent="0.25">
      <c r="A9" s="62">
        <v>210008</v>
      </c>
      <c r="B9" s="62" t="s">
        <v>71</v>
      </c>
      <c r="C9" s="75">
        <f>IFERROR(VLOOKUP(A9,'[4]Summary - All Payers'!$A$7:$X$51,17,FALSE),0)</f>
        <v>15348158.76</v>
      </c>
      <c r="D9" s="75">
        <f>IFERROR(VLOOKUP(A9,'[4]Summary - All Payers'!$A$7:$X$51,18,FALSE),0)</f>
        <v>14766.87</v>
      </c>
      <c r="E9" s="75">
        <f>IFERROR(VLOOKUP(A9,'[4]Summary - All Payers'!$A$7:$X$50,16,FALSE),0)</f>
        <v>18984131.809999999</v>
      </c>
      <c r="F9" s="75">
        <f>IFERROR(VLOOKUP(A9,'[4]Summary - All Payers'!$A$7:$X$50,19,FALSE),0)</f>
        <v>34347057.439999998</v>
      </c>
      <c r="G9" s="94">
        <f t="shared" si="0"/>
        <v>15362925.629999999</v>
      </c>
      <c r="H9" s="75">
        <f>IFERROR(VLOOKUP(A9,'[4]Summary - All Payers'!$A$7:$X$51,20,FALSE),0)</f>
        <v>666378362.04999995</v>
      </c>
      <c r="I9" s="105"/>
      <c r="J9" s="105"/>
      <c r="K9" s="105"/>
      <c r="L9" s="106"/>
      <c r="M9" s="106"/>
    </row>
    <row r="10" spans="1:13" x14ac:dyDescent="0.25">
      <c r="A10" s="62">
        <v>210009</v>
      </c>
      <c r="B10" s="62" t="s">
        <v>72</v>
      </c>
      <c r="C10" s="75">
        <f>IFERROR(VLOOKUP(A10,'[4]Summary - All Payers'!$A$7:$X$51,17,FALSE),0)</f>
        <v>75473871.409999996</v>
      </c>
      <c r="D10" s="75">
        <f>IFERROR(VLOOKUP(A10,'[4]Summary - All Payers'!$A$7:$X$51,18,FALSE),0)</f>
        <v>2271437.4700000002</v>
      </c>
      <c r="E10" s="75">
        <f>IFERROR(VLOOKUP(A10,'[4]Summary - All Payers'!$A$7:$X$50,16,FALSE),0)</f>
        <v>177446232.44</v>
      </c>
      <c r="F10" s="75">
        <f>IFERROR(VLOOKUP(A10,'[4]Summary - All Payers'!$A$7:$X$50,19,FALSE),0)</f>
        <v>255191541.31999999</v>
      </c>
      <c r="G10" s="94">
        <f t="shared" si="0"/>
        <v>77745308.879999995</v>
      </c>
      <c r="H10" s="75">
        <f>IFERROR(VLOOKUP(A10,'[4]Summary - All Payers'!$A$7:$X$51,20,FALSE),0)</f>
        <v>3006600541.0999999</v>
      </c>
      <c r="I10" s="105"/>
      <c r="J10" s="105"/>
      <c r="K10" s="105"/>
      <c r="L10" s="106"/>
      <c r="M10" s="106"/>
    </row>
    <row r="11" spans="1:13" x14ac:dyDescent="0.25">
      <c r="A11" s="62">
        <v>210010</v>
      </c>
      <c r="B11" s="62" t="s">
        <v>73</v>
      </c>
      <c r="C11" s="75">
        <f>IFERROR(VLOOKUP(A11,'[4]Summary - All Payers'!$A$7:$X$51,17,FALSE),0)</f>
        <v>0</v>
      </c>
      <c r="D11" s="75">
        <f>IFERROR(VLOOKUP(A11,'[4]Summary - All Payers'!$A$7:$X$51,18,FALSE),0)</f>
        <v>0</v>
      </c>
      <c r="E11" s="75">
        <f>IFERROR(VLOOKUP(A11,'[4]Summary - All Payers'!$A$7:$X$50,16,FALSE),0)</f>
        <v>0</v>
      </c>
      <c r="F11" s="75">
        <f>IFERROR(VLOOKUP(A11,'[4]Summary - All Payers'!$A$7:$X$50,19,FALSE),0)</f>
        <v>0</v>
      </c>
      <c r="G11" s="94">
        <f t="shared" si="0"/>
        <v>0</v>
      </c>
      <c r="H11" s="75">
        <f>IFERROR(VLOOKUP(A11,'[4]Summary - All Payers'!$A$7:$X$51,20,FALSE),0)</f>
        <v>0</v>
      </c>
      <c r="I11" s="105"/>
      <c r="J11" s="105"/>
      <c r="K11" s="105"/>
      <c r="L11" s="106"/>
      <c r="M11" s="106"/>
    </row>
    <row r="12" spans="1:13" x14ac:dyDescent="0.25">
      <c r="A12" s="62">
        <v>210011</v>
      </c>
      <c r="B12" s="62" t="s">
        <v>132</v>
      </c>
      <c r="C12" s="75">
        <f>IFERROR(VLOOKUP(A12,'[4]Summary - All Payers'!$A$7:$X$51,17,FALSE),0)</f>
        <v>24604252.559999999</v>
      </c>
      <c r="D12" s="75">
        <f>IFERROR(VLOOKUP(A12,'[4]Summary - All Payers'!$A$7:$X$51,18,FALSE),0)</f>
        <v>320123.01</v>
      </c>
      <c r="E12" s="75">
        <f>IFERROR(VLOOKUP(A12,'[4]Summary - All Payers'!$A$7:$X$50,16,FALSE),0)</f>
        <v>41140727.469999999</v>
      </c>
      <c r="F12" s="75">
        <f>IFERROR(VLOOKUP(A12,'[4]Summary - All Payers'!$A$7:$X$50,19,FALSE),0)</f>
        <v>66065103.039999999</v>
      </c>
      <c r="G12" s="94">
        <f t="shared" si="0"/>
        <v>24924375.57</v>
      </c>
      <c r="H12" s="75">
        <f>IFERROR(VLOOKUP(A12,'[4]Summary - All Payers'!$A$7:$X$51,20,FALSE),0)</f>
        <v>514181587.23000002</v>
      </c>
      <c r="I12" s="105"/>
      <c r="J12" s="105"/>
      <c r="K12" s="105"/>
      <c r="L12" s="106"/>
      <c r="M12" s="106"/>
    </row>
    <row r="13" spans="1:13" x14ac:dyDescent="0.25">
      <c r="A13" s="62">
        <v>210012</v>
      </c>
      <c r="B13" s="62" t="s">
        <v>75</v>
      </c>
      <c r="C13" s="75">
        <f>IFERROR(VLOOKUP(A13,'[4]Summary - All Payers'!$A$7:$X$51,17,FALSE),0)</f>
        <v>33656528.57</v>
      </c>
      <c r="D13" s="75">
        <f>IFERROR(VLOOKUP(A13,'[4]Summary - All Payers'!$A$7:$X$51,18,FALSE),0)</f>
        <v>870873.78</v>
      </c>
      <c r="E13" s="75">
        <f>IFERROR(VLOOKUP(A13,'[4]Summary - All Payers'!$A$7:$X$50,16,FALSE),0)</f>
        <v>61462804.109999999</v>
      </c>
      <c r="F13" s="75">
        <f>IFERROR(VLOOKUP(A13,'[4]Summary - All Payers'!$A$7:$X$50,19,FALSE),0)</f>
        <v>95990206.459999993</v>
      </c>
      <c r="G13" s="94">
        <f t="shared" si="0"/>
        <v>34527402.350000001</v>
      </c>
      <c r="H13" s="75">
        <f>IFERROR(VLOOKUP(A13,'[4]Summary - All Payers'!$A$7:$X$51,20,FALSE),0)</f>
        <v>959586781.16999996</v>
      </c>
      <c r="I13" s="105"/>
      <c r="J13" s="105"/>
      <c r="K13" s="105"/>
      <c r="L13" s="106"/>
      <c r="M13" s="106"/>
    </row>
    <row r="14" spans="1:13" x14ac:dyDescent="0.25">
      <c r="A14" s="62">
        <v>210013</v>
      </c>
      <c r="B14" s="62" t="s">
        <v>76</v>
      </c>
      <c r="C14" s="75">
        <f>IFERROR(VLOOKUP(A14,'[4]Summary - All Payers'!$A$7:$X$51,17,FALSE),0)</f>
        <v>0</v>
      </c>
      <c r="D14" s="75">
        <f>IFERROR(VLOOKUP(A14,'[4]Summary - All Payers'!$A$7:$X$51,18,FALSE),0)</f>
        <v>0</v>
      </c>
      <c r="E14" s="75">
        <f>IFERROR(VLOOKUP(A14,'[4]Summary - All Payers'!$A$7:$X$50,16,FALSE),0)</f>
        <v>0</v>
      </c>
      <c r="F14" s="75">
        <f>IFERROR(VLOOKUP(A14,'[4]Summary - All Payers'!$A$7:$X$50,19,FALSE),0)</f>
        <v>0</v>
      </c>
      <c r="G14" s="94">
        <f t="shared" si="0"/>
        <v>0</v>
      </c>
      <c r="H14" s="75">
        <f>IFERROR(VLOOKUP(A14,'[4]Summary - All Payers'!$A$7:$X$51,20,FALSE),0)</f>
        <v>0</v>
      </c>
      <c r="I14" s="105"/>
      <c r="J14" s="105"/>
      <c r="K14" s="105"/>
      <c r="L14" s="106"/>
      <c r="M14" s="106"/>
    </row>
    <row r="15" spans="1:13" x14ac:dyDescent="0.25">
      <c r="A15" s="62">
        <v>210015</v>
      </c>
      <c r="B15" s="62" t="s">
        <v>133</v>
      </c>
      <c r="C15" s="75">
        <f>IFERROR(VLOOKUP(A15,'[4]Summary - All Payers'!$A$7:$X$51,17,FALSE),0)</f>
        <v>39220403.899999999</v>
      </c>
      <c r="D15" s="75">
        <f>IFERROR(VLOOKUP(A15,'[4]Summary - All Payers'!$A$7:$X$51,18,FALSE),0)</f>
        <v>9911.25</v>
      </c>
      <c r="E15" s="75">
        <f>IFERROR(VLOOKUP(A15,'[4]Summary - All Payers'!$A$7:$X$50,16,FALSE),0)</f>
        <v>47033063.090000004</v>
      </c>
      <c r="F15" s="75">
        <f>IFERROR(VLOOKUP(A15,'[4]Summary - All Payers'!$A$7:$X$50,19,FALSE),0)</f>
        <v>86263378.239999995</v>
      </c>
      <c r="G15" s="94">
        <f t="shared" si="0"/>
        <v>39230315.149999999</v>
      </c>
      <c r="H15" s="75">
        <f>IFERROR(VLOOKUP(A15,'[4]Summary - All Payers'!$A$7:$X$51,20,FALSE),0)</f>
        <v>670779222.67999995</v>
      </c>
      <c r="I15" s="105"/>
      <c r="J15" s="105"/>
      <c r="K15" s="105"/>
      <c r="L15" s="106"/>
      <c r="M15" s="106"/>
    </row>
    <row r="16" spans="1:13" x14ac:dyDescent="0.25">
      <c r="A16" s="62">
        <v>210016</v>
      </c>
      <c r="B16" s="62" t="s">
        <v>134</v>
      </c>
      <c r="C16" s="75">
        <f>IFERROR(VLOOKUP(A16,'[4]Summary - All Payers'!$A$7:$X$51,17,FALSE),0)</f>
        <v>25028241.149999999</v>
      </c>
      <c r="D16" s="75" t="str">
        <f>IFERROR(VLOOKUP(A16,'[4]Summary - All Payers'!$A$7:$X$51,18,FALSE),0)</f>
        <v xml:space="preserve"> </v>
      </c>
      <c r="E16" s="75">
        <f>IFERROR(VLOOKUP(A16,'[4]Summary - All Payers'!$A$7:$X$50,16,FALSE),0)</f>
        <v>27014815.739999998</v>
      </c>
      <c r="F16" s="75">
        <f>IFERROR(VLOOKUP(A16,'[4]Summary - All Payers'!$A$7:$X$50,19,FALSE),0)</f>
        <v>52043056.890000001</v>
      </c>
      <c r="G16" s="94">
        <f t="shared" si="0"/>
        <v>25028241.149999999</v>
      </c>
      <c r="H16" s="75">
        <f>IFERROR(VLOOKUP(A16,'[4]Summary - All Payers'!$A$7:$X$51,20,FALSE),0)</f>
        <v>351085471.69</v>
      </c>
      <c r="I16" s="105"/>
      <c r="J16" s="105"/>
      <c r="K16" s="105"/>
      <c r="L16" s="106"/>
      <c r="M16" s="106"/>
    </row>
    <row r="17" spans="1:13" x14ac:dyDescent="0.25">
      <c r="A17" s="62">
        <v>210017</v>
      </c>
      <c r="B17" s="62" t="s">
        <v>79</v>
      </c>
      <c r="C17" s="75">
        <f>IFERROR(VLOOKUP(A17,'[4]Summary - All Payers'!$A$7:$X$51,17,FALSE),0)</f>
        <v>3863985.6</v>
      </c>
      <c r="D17" s="75">
        <f>IFERROR(VLOOKUP(A17,'[4]Summary - All Payers'!$A$7:$X$51,18,FALSE),0)</f>
        <v>39995.480000000003</v>
      </c>
      <c r="E17" s="75">
        <f>IFERROR(VLOOKUP(A17,'[4]Summary - All Payers'!$A$7:$X$50,16,FALSE),0)</f>
        <v>2345755.5699999998</v>
      </c>
      <c r="F17" s="75">
        <f>IFERROR(VLOOKUP(A17,'[4]Summary - All Payers'!$A$7:$X$50,19,FALSE),0)</f>
        <v>6249736.6500000004</v>
      </c>
      <c r="G17" s="94">
        <f t="shared" si="0"/>
        <v>3903981.08</v>
      </c>
      <c r="H17" s="75">
        <f>IFERROR(VLOOKUP(A17,'[4]Summary - All Payers'!$A$7:$X$51,20,FALSE),0)</f>
        <v>90287181.680000007</v>
      </c>
      <c r="I17" s="105"/>
      <c r="J17" s="105"/>
      <c r="K17" s="105"/>
      <c r="L17" s="106"/>
      <c r="M17" s="106"/>
    </row>
    <row r="18" spans="1:13" x14ac:dyDescent="0.25">
      <c r="A18" s="62">
        <v>210018</v>
      </c>
      <c r="B18" s="62" t="s">
        <v>135</v>
      </c>
      <c r="C18" s="75">
        <f>IFERROR(VLOOKUP(A18,'[4]Summary - All Payers'!$A$7:$X$51,17,FALSE),0)</f>
        <v>9114745.9800000004</v>
      </c>
      <c r="D18" s="75">
        <f>IFERROR(VLOOKUP(A18,'[4]Summary - All Payers'!$A$7:$X$51,18,FALSE),0)</f>
        <v>63323.05</v>
      </c>
      <c r="E18" s="75">
        <f>IFERROR(VLOOKUP(A18,'[4]Summary - All Payers'!$A$7:$X$50,16,FALSE),0)</f>
        <v>16414638.91</v>
      </c>
      <c r="F18" s="75">
        <f>IFERROR(VLOOKUP(A18,'[4]Summary - All Payers'!$A$7:$X$50,19,FALSE),0)</f>
        <v>25592707.940000001</v>
      </c>
      <c r="G18" s="94">
        <f t="shared" si="0"/>
        <v>9178069.0300000012</v>
      </c>
      <c r="H18" s="75">
        <f>IFERROR(VLOOKUP(A18,'[4]Summary - All Payers'!$A$7:$X$51,20,FALSE),0)</f>
        <v>217189598</v>
      </c>
      <c r="I18" s="105"/>
      <c r="J18" s="105"/>
      <c r="K18" s="105"/>
      <c r="L18" s="106"/>
      <c r="M18" s="106"/>
    </row>
    <row r="19" spans="1:13" x14ac:dyDescent="0.25">
      <c r="A19" s="62">
        <v>210019</v>
      </c>
      <c r="B19" s="62" t="s">
        <v>136</v>
      </c>
      <c r="C19" s="75">
        <f>IFERROR(VLOOKUP(A19,'[4]Summary - All Payers'!$A$7:$X$51,17,FALSE),0)</f>
        <v>18367060.829999998</v>
      </c>
      <c r="D19" s="75">
        <f>IFERROR(VLOOKUP(A19,'[4]Summary - All Payers'!$A$7:$X$51,18,FALSE),0)</f>
        <v>109768.31</v>
      </c>
      <c r="E19" s="75">
        <f>IFERROR(VLOOKUP(A19,'[4]Summary - All Payers'!$A$7:$X$50,16,FALSE),0)</f>
        <v>32962569.079999998</v>
      </c>
      <c r="F19" s="75">
        <f>IFERROR(VLOOKUP(A19,'[4]Summary - All Payers'!$A$7:$X$50,19,FALSE),0)</f>
        <v>51439398.219999999</v>
      </c>
      <c r="G19" s="94">
        <f t="shared" si="0"/>
        <v>18476829.139999997</v>
      </c>
      <c r="H19" s="75">
        <f>IFERROR(VLOOKUP(A19,'[4]Summary - All Payers'!$A$7:$X$51,20,FALSE),0)</f>
        <v>574388930.39999998</v>
      </c>
      <c r="I19" s="105"/>
      <c r="J19" s="105"/>
      <c r="K19" s="105"/>
      <c r="L19" s="106"/>
      <c r="M19" s="106"/>
    </row>
    <row r="20" spans="1:13" x14ac:dyDescent="0.25">
      <c r="A20" s="62">
        <v>210022</v>
      </c>
      <c r="B20" s="62" t="s">
        <v>81</v>
      </c>
      <c r="C20" s="75">
        <f>IFERROR(VLOOKUP(A20,'[4]Summary - All Payers'!$A$7:$X$51,17,FALSE),0)</f>
        <v>17306740.829999998</v>
      </c>
      <c r="D20" s="75">
        <f>IFERROR(VLOOKUP(A20,'[4]Summary - All Payers'!$A$7:$X$51,18,FALSE),0)</f>
        <v>7172.01</v>
      </c>
      <c r="E20" s="75">
        <f>IFERROR(VLOOKUP(A20,'[4]Summary - All Payers'!$A$7:$X$50,16,FALSE),0)</f>
        <v>32237418.84</v>
      </c>
      <c r="F20" s="75">
        <f>IFERROR(VLOOKUP(A20,'[4]Summary - All Payers'!$A$7:$X$50,19,FALSE),0)</f>
        <v>49551331.68</v>
      </c>
      <c r="G20" s="94">
        <f t="shared" si="0"/>
        <v>17313912.84</v>
      </c>
      <c r="H20" s="75">
        <f>IFERROR(VLOOKUP(A20,'[4]Summary - All Payers'!$A$7:$X$51,20,FALSE),0)</f>
        <v>416084129.26999998</v>
      </c>
      <c r="I20" s="105"/>
      <c r="J20" s="105"/>
      <c r="K20" s="105"/>
      <c r="L20" s="106"/>
      <c r="M20" s="106"/>
    </row>
    <row r="21" spans="1:13" x14ac:dyDescent="0.25">
      <c r="A21" s="62">
        <v>210023</v>
      </c>
      <c r="B21" s="62" t="s">
        <v>137</v>
      </c>
      <c r="C21" s="75">
        <f>IFERROR(VLOOKUP(A21,'[4]Summary - All Payers'!$A$7:$X$51,17,FALSE),0)</f>
        <v>40905396.420000002</v>
      </c>
      <c r="D21" s="75">
        <f>IFERROR(VLOOKUP(A21,'[4]Summary - All Payers'!$A$7:$X$51,18,FALSE),0)</f>
        <v>198752.64000000001</v>
      </c>
      <c r="E21" s="75">
        <f>IFERROR(VLOOKUP(A21,'[4]Summary - All Payers'!$A$7:$X$50,16,FALSE),0)</f>
        <v>46346050.990000002</v>
      </c>
      <c r="F21" s="75">
        <f>IFERROR(VLOOKUP(A21,'[4]Summary - All Payers'!$A$7:$X$50,19,FALSE),0)</f>
        <v>87450200.049999997</v>
      </c>
      <c r="G21" s="94">
        <f t="shared" si="0"/>
        <v>41104149.060000002</v>
      </c>
      <c r="H21" s="75">
        <f>IFERROR(VLOOKUP(A21,'[4]Summary - All Payers'!$A$7:$X$51,20,FALSE),0)</f>
        <v>731826865.49000001</v>
      </c>
      <c r="I21" s="105"/>
      <c r="J21" s="105"/>
      <c r="K21" s="105"/>
      <c r="L21" s="106"/>
      <c r="M21" s="106"/>
    </row>
    <row r="22" spans="1:13" x14ac:dyDescent="0.25">
      <c r="A22" s="62">
        <v>210024</v>
      </c>
      <c r="B22" s="62" t="s">
        <v>138</v>
      </c>
      <c r="C22" s="75">
        <f>IFERROR(VLOOKUP(A22,'[4]Summary - All Payers'!$A$7:$X$51,17,FALSE),0)</f>
        <v>28266334.300000001</v>
      </c>
      <c r="D22" s="75" t="str">
        <f>IFERROR(VLOOKUP(A22,'[4]Summary - All Payers'!$A$7:$X$51,18,FALSE),0)</f>
        <v xml:space="preserve"> </v>
      </c>
      <c r="E22" s="75">
        <f>IFERROR(VLOOKUP(A22,'[4]Summary - All Payers'!$A$7:$X$50,16,FALSE),0)</f>
        <v>33218957.609999999</v>
      </c>
      <c r="F22" s="75">
        <f>IFERROR(VLOOKUP(A22,'[4]Summary - All Payers'!$A$7:$X$50,19,FALSE),0)</f>
        <v>61485291.909999996</v>
      </c>
      <c r="G22" s="94">
        <f t="shared" si="0"/>
        <v>28266334.300000001</v>
      </c>
      <c r="H22" s="75">
        <f>IFERROR(VLOOKUP(A22,'[4]Summary - All Payers'!$A$7:$X$51,20,FALSE),0)</f>
        <v>498023976.82999998</v>
      </c>
      <c r="I22" s="105"/>
      <c r="J22" s="105"/>
      <c r="K22" s="105"/>
      <c r="L22" s="106"/>
      <c r="M22" s="106"/>
    </row>
    <row r="23" spans="1:13" x14ac:dyDescent="0.25">
      <c r="A23" s="62">
        <v>210027</v>
      </c>
      <c r="B23" s="62" t="s">
        <v>139</v>
      </c>
      <c r="C23" s="75">
        <f>IFERROR(VLOOKUP(A23,'[4]Summary - All Payers'!$A$7:$X$51,17,FALSE),0)</f>
        <v>18760057.050000001</v>
      </c>
      <c r="D23" s="75" t="str">
        <f>IFERROR(VLOOKUP(A23,'[4]Summary - All Payers'!$A$7:$X$51,18,FALSE),0)</f>
        <v xml:space="preserve"> </v>
      </c>
      <c r="E23" s="75">
        <f>IFERROR(VLOOKUP(A23,'[4]Summary - All Payers'!$A$7:$X$50,16,FALSE),0)</f>
        <v>21252548.91</v>
      </c>
      <c r="F23" s="75">
        <f>IFERROR(VLOOKUP(A23,'[4]Summary - All Payers'!$A$7:$X$50,19,FALSE),0)</f>
        <v>40012605.960000001</v>
      </c>
      <c r="G23" s="94">
        <f t="shared" si="0"/>
        <v>18760057.050000001</v>
      </c>
      <c r="H23" s="75">
        <f>IFERROR(VLOOKUP(A23,'[4]Summary - All Payers'!$A$7:$X$51,20,FALSE),0)</f>
        <v>387310015.88999999</v>
      </c>
      <c r="I23" s="105"/>
      <c r="J23" s="105"/>
      <c r="K23" s="105"/>
      <c r="L23" s="106"/>
      <c r="M23" s="106"/>
    </row>
    <row r="24" spans="1:13" x14ac:dyDescent="0.25">
      <c r="A24" s="62">
        <v>210028</v>
      </c>
      <c r="B24" s="62" t="s">
        <v>140</v>
      </c>
      <c r="C24" s="75">
        <f>IFERROR(VLOOKUP(A24,'[4]Summary - All Payers'!$A$7:$X$51,17,FALSE),0)</f>
        <v>14490846.199999999</v>
      </c>
      <c r="D24" s="75">
        <f>IFERROR(VLOOKUP(A24,'[4]Summary - All Payers'!$A$7:$X$51,18,FALSE),0)</f>
        <v>19315.080000000002</v>
      </c>
      <c r="E24" s="75">
        <f>IFERROR(VLOOKUP(A24,'[4]Summary - All Payers'!$A$7:$X$50,16,FALSE),0)</f>
        <v>11451744.32</v>
      </c>
      <c r="F24" s="75">
        <f>IFERROR(VLOOKUP(A24,'[4]Summary - All Payers'!$A$7:$X$50,19,FALSE),0)</f>
        <v>25961905.600000001</v>
      </c>
      <c r="G24" s="94">
        <f t="shared" si="0"/>
        <v>14510161.279999999</v>
      </c>
      <c r="H24" s="75">
        <f>IFERROR(VLOOKUP(A24,'[4]Summary - All Payers'!$A$7:$X$51,20,FALSE),0)</f>
        <v>229145423.69</v>
      </c>
      <c r="I24" s="105"/>
      <c r="J24" s="105"/>
      <c r="K24" s="105"/>
      <c r="L24" s="106"/>
      <c r="M24" s="106"/>
    </row>
    <row r="25" spans="1:13" x14ac:dyDescent="0.25">
      <c r="A25" s="62">
        <v>210029</v>
      </c>
      <c r="B25" s="62" t="s">
        <v>141</v>
      </c>
      <c r="C25" s="75">
        <f>IFERROR(VLOOKUP(A25,'[4]Summary - All Payers'!$A$7:$X$51,17,FALSE),0)</f>
        <v>38189100.399999999</v>
      </c>
      <c r="D25" s="75">
        <f>IFERROR(VLOOKUP(A25,'[4]Summary - All Payers'!$A$7:$X$51,18,FALSE),0)</f>
        <v>50057.58</v>
      </c>
      <c r="E25" s="75">
        <f>IFERROR(VLOOKUP(A25,'[4]Summary - All Payers'!$A$7:$X$50,16,FALSE),0)</f>
        <v>49095214.82</v>
      </c>
      <c r="F25" s="75">
        <f>IFERROR(VLOOKUP(A25,'[4]Summary - All Payers'!$A$7:$X$50,19,FALSE),0)</f>
        <v>87334372.799999997</v>
      </c>
      <c r="G25" s="94">
        <f t="shared" si="0"/>
        <v>38239157.979999997</v>
      </c>
      <c r="H25" s="75">
        <f>IFERROR(VLOOKUP(A25,'[4]Summary - All Payers'!$A$7:$X$51,20,FALSE),0)</f>
        <v>805427349.48000002</v>
      </c>
      <c r="I25" s="105"/>
      <c r="J25" s="105"/>
      <c r="K25" s="105"/>
      <c r="L25" s="106"/>
      <c r="M25" s="106"/>
    </row>
    <row r="26" spans="1:13" x14ac:dyDescent="0.25">
      <c r="A26" s="62">
        <v>210030</v>
      </c>
      <c r="B26" s="62" t="s">
        <v>86</v>
      </c>
      <c r="C26" s="75">
        <f>IFERROR(VLOOKUP(A26,'[4]Summary - All Payers'!$A$7:$X$51,17,FALSE),0)</f>
        <v>2589332.81</v>
      </c>
      <c r="D26" s="75" t="str">
        <f>IFERROR(VLOOKUP(A26,'[4]Summary - All Payers'!$A$7:$X$51,18,FALSE),0)</f>
        <v xml:space="preserve"> </v>
      </c>
      <c r="E26" s="75">
        <f>IFERROR(VLOOKUP(A26,'[4]Summary - All Payers'!$A$7:$X$50,16,FALSE),0)</f>
        <v>1120645.9099999999</v>
      </c>
      <c r="F26" s="75">
        <f>IFERROR(VLOOKUP(A26,'[4]Summary - All Payers'!$A$7:$X$50,19,FALSE),0)</f>
        <v>3709978.72</v>
      </c>
      <c r="G26" s="94">
        <f t="shared" si="0"/>
        <v>2589332.81</v>
      </c>
      <c r="H26" s="75">
        <f>IFERROR(VLOOKUP(A26,'[4]Summary - All Payers'!$A$7:$X$51,20,FALSE),0)</f>
        <v>52843103.469999999</v>
      </c>
      <c r="I26" s="105"/>
      <c r="J26" s="105"/>
      <c r="K26" s="105"/>
      <c r="L26" s="106"/>
      <c r="M26" s="106"/>
    </row>
    <row r="27" spans="1:13" x14ac:dyDescent="0.25">
      <c r="A27" s="62">
        <v>210032</v>
      </c>
      <c r="B27" s="62" t="s">
        <v>87</v>
      </c>
      <c r="C27" s="75">
        <f>IFERROR(VLOOKUP(A27,'[4]Summary - All Payers'!$A$7:$X$51,17,FALSE),0)</f>
        <v>14194029.32</v>
      </c>
      <c r="D27" s="75" t="str">
        <f>IFERROR(VLOOKUP(A27,'[4]Summary - All Payers'!$A$7:$X$51,18,FALSE),0)</f>
        <v xml:space="preserve"> </v>
      </c>
      <c r="E27" s="75">
        <f>IFERROR(VLOOKUP(A27,'[4]Summary - All Payers'!$A$7:$X$50,16,FALSE),0)</f>
        <v>12001843.25</v>
      </c>
      <c r="F27" s="75">
        <f>IFERROR(VLOOKUP(A27,'[4]Summary - All Payers'!$A$7:$X$50,19,FALSE),0)</f>
        <v>26195872.57</v>
      </c>
      <c r="G27" s="94">
        <f t="shared" si="0"/>
        <v>14194029.32</v>
      </c>
      <c r="H27" s="75">
        <f>IFERROR(VLOOKUP(A27,'[4]Summary - All Payers'!$A$7:$X$51,20,FALSE),0)</f>
        <v>196955156.5</v>
      </c>
      <c r="I27" s="105"/>
      <c r="J27" s="105"/>
      <c r="K27" s="105"/>
      <c r="L27" s="106"/>
      <c r="M27" s="106"/>
    </row>
    <row r="28" spans="1:13" x14ac:dyDescent="0.25">
      <c r="A28" s="62">
        <v>210033</v>
      </c>
      <c r="B28" s="62" t="s">
        <v>88</v>
      </c>
      <c r="C28" s="75">
        <f>IFERROR(VLOOKUP(A28,'[4]Summary - All Payers'!$A$7:$X$51,17,FALSE),0)</f>
        <v>24048511.960000001</v>
      </c>
      <c r="D28" s="75">
        <f>IFERROR(VLOOKUP(A28,'[4]Summary - All Payers'!$A$7:$X$51,18,FALSE),0)</f>
        <v>48686.78</v>
      </c>
      <c r="E28" s="75">
        <f>IFERROR(VLOOKUP(A28,'[4]Summary - All Payers'!$A$7:$X$50,16,FALSE),0)</f>
        <v>20524978.68</v>
      </c>
      <c r="F28" s="75">
        <f>IFERROR(VLOOKUP(A28,'[4]Summary - All Payers'!$A$7:$X$50,19,FALSE),0)</f>
        <v>44622177.420000002</v>
      </c>
      <c r="G28" s="94">
        <f t="shared" si="0"/>
        <v>24097198.740000002</v>
      </c>
      <c r="H28" s="75">
        <f>IFERROR(VLOOKUP(A28,'[4]Summary - All Payers'!$A$7:$X$51,20,FALSE),0)</f>
        <v>279058075.01999998</v>
      </c>
      <c r="I28" s="105"/>
      <c r="J28" s="105"/>
      <c r="K28" s="105"/>
      <c r="L28" s="106"/>
      <c r="M28" s="106"/>
    </row>
    <row r="29" spans="1:13" x14ac:dyDescent="0.25">
      <c r="A29" s="62">
        <v>210034</v>
      </c>
      <c r="B29" s="62" t="s">
        <v>142</v>
      </c>
      <c r="C29" s="75">
        <f>IFERROR(VLOOKUP(A29,'[4]Summary - All Payers'!$A$7:$X$51,17,FALSE),0)</f>
        <v>14015208.359999999</v>
      </c>
      <c r="D29" s="75" t="str">
        <f>IFERROR(VLOOKUP(A29,'[4]Summary - All Payers'!$A$7:$X$51,18,FALSE),0)</f>
        <v xml:space="preserve"> </v>
      </c>
      <c r="E29" s="75">
        <f>IFERROR(VLOOKUP(A29,'[4]Summary - All Payers'!$A$7:$X$50,16,FALSE),0)</f>
        <v>18463374.030000001</v>
      </c>
      <c r="F29" s="75">
        <f>IFERROR(VLOOKUP(A29,'[4]Summary - All Payers'!$A$7:$X$50,19,FALSE),0)</f>
        <v>32478582.390000001</v>
      </c>
      <c r="G29" s="94">
        <f t="shared" si="0"/>
        <v>14015208.359999999</v>
      </c>
      <c r="H29" s="75">
        <f>IFERROR(VLOOKUP(A29,'[4]Summary - All Payers'!$A$7:$X$51,20,FALSE),0)</f>
        <v>218983119.30000001</v>
      </c>
      <c r="I29" s="105"/>
      <c r="J29" s="105"/>
      <c r="K29" s="105"/>
      <c r="L29" s="106"/>
      <c r="M29" s="106"/>
    </row>
    <row r="30" spans="1:13" x14ac:dyDescent="0.25">
      <c r="A30" s="62">
        <v>210035</v>
      </c>
      <c r="B30" s="62" t="s">
        <v>143</v>
      </c>
      <c r="C30" s="75">
        <f>IFERROR(VLOOKUP(A30,'[4]Summary - All Payers'!$A$7:$X$51,17,FALSE),0)</f>
        <v>10972917.949999999</v>
      </c>
      <c r="D30" s="75">
        <f>IFERROR(VLOOKUP(A30,'[4]Summary - All Payers'!$A$7:$X$51,18,FALSE),0)</f>
        <v>12034.74</v>
      </c>
      <c r="E30" s="75">
        <f>IFERROR(VLOOKUP(A30,'[4]Summary - All Payers'!$A$7:$X$50,16,FALSE),0)</f>
        <v>14113876.810000001</v>
      </c>
      <c r="F30" s="75">
        <f>IFERROR(VLOOKUP(A30,'[4]Summary - All Payers'!$A$7:$X$50,19,FALSE),0)</f>
        <v>25098829.5</v>
      </c>
      <c r="G30" s="94">
        <f t="shared" si="0"/>
        <v>10984952.689999999</v>
      </c>
      <c r="H30" s="75">
        <f>IFERROR(VLOOKUP(A30,'[4]Summary - All Payers'!$A$7:$X$51,20,FALSE),0)</f>
        <v>185108418.94999999</v>
      </c>
      <c r="I30" s="105"/>
      <c r="J30" s="105"/>
      <c r="K30" s="105"/>
      <c r="L30" s="106"/>
      <c r="M30" s="106"/>
    </row>
    <row r="31" spans="1:13" x14ac:dyDescent="0.25">
      <c r="A31" s="62">
        <v>210037</v>
      </c>
      <c r="B31" s="62" t="s">
        <v>91</v>
      </c>
      <c r="C31" s="75">
        <f>IFERROR(VLOOKUP(A31,'[4]Summary - All Payers'!$A$7:$X$51,17,FALSE),0)</f>
        <v>13445622.119999999</v>
      </c>
      <c r="D31" s="75">
        <f>IFERROR(VLOOKUP(A31,'[4]Summary - All Payers'!$A$7:$X$51,18,FALSE),0)</f>
        <v>42904.95</v>
      </c>
      <c r="E31" s="75">
        <f>IFERROR(VLOOKUP(A31,'[4]Summary - All Payers'!$A$7:$X$50,16,FALSE),0)</f>
        <v>15470556.529999999</v>
      </c>
      <c r="F31" s="75">
        <f>IFERROR(VLOOKUP(A31,'[4]Summary - All Payers'!$A$7:$X$50,19,FALSE),0)</f>
        <v>28959083.600000001</v>
      </c>
      <c r="G31" s="94">
        <f t="shared" si="0"/>
        <v>13488527.069999998</v>
      </c>
      <c r="H31" s="75">
        <f>IFERROR(VLOOKUP(A31,'[4]Summary - All Payers'!$A$7:$X$51,20,FALSE),0)</f>
        <v>293645542.57999998</v>
      </c>
      <c r="I31" s="105"/>
      <c r="J31" s="105"/>
      <c r="K31" s="105"/>
      <c r="L31" s="106"/>
      <c r="M31" s="106"/>
    </row>
    <row r="32" spans="1:13" x14ac:dyDescent="0.25">
      <c r="A32" s="62">
        <v>210038</v>
      </c>
      <c r="B32" s="62" t="s">
        <v>92</v>
      </c>
      <c r="C32" s="75">
        <f>IFERROR(VLOOKUP(A32,'[4]Summary - All Payers'!$A$7:$X$51,17,FALSE),0)</f>
        <v>18202065.199999999</v>
      </c>
      <c r="D32" s="75" t="str">
        <f>IFERROR(VLOOKUP(A32,'[4]Summary - All Payers'!$A$7:$X$51,18,FALSE),0)</f>
        <v xml:space="preserve"> </v>
      </c>
      <c r="E32" s="75">
        <f>IFERROR(VLOOKUP(A32,'[4]Summary - All Payers'!$A$7:$X$50,16,FALSE),0)</f>
        <v>15216588.07</v>
      </c>
      <c r="F32" s="75">
        <f>IFERROR(VLOOKUP(A32,'[4]Summary - All Payers'!$A$7:$X$50,19,FALSE),0)</f>
        <v>33418653.27</v>
      </c>
      <c r="G32" s="94">
        <f t="shared" si="0"/>
        <v>18202065.199999999</v>
      </c>
      <c r="H32" s="75">
        <f>IFERROR(VLOOKUP(A32,'[4]Summary - All Payers'!$A$7:$X$51,20,FALSE),0)</f>
        <v>276842327.23000002</v>
      </c>
      <c r="I32" s="105"/>
      <c r="J32" s="105"/>
      <c r="K32" s="105"/>
      <c r="L32" s="106"/>
      <c r="M32" s="106"/>
    </row>
    <row r="33" spans="1:13" x14ac:dyDescent="0.25">
      <c r="A33" s="62">
        <v>210039</v>
      </c>
      <c r="B33" s="62" t="s">
        <v>93</v>
      </c>
      <c r="C33" s="75">
        <f>IFERROR(VLOOKUP(A33,'[4]Summary - All Payers'!$A$7:$X$51,17,FALSE),0)</f>
        <v>10889908.41</v>
      </c>
      <c r="D33" s="75">
        <f>IFERROR(VLOOKUP(A33,'[4]Summary - All Payers'!$A$7:$X$51,18,FALSE),0)</f>
        <v>40902.21</v>
      </c>
      <c r="E33" s="75">
        <f>IFERROR(VLOOKUP(A33,'[4]Summary - All Payers'!$A$7:$X$50,16,FALSE),0)</f>
        <v>8879788.0899999999</v>
      </c>
      <c r="F33" s="75">
        <f>IFERROR(VLOOKUP(A33,'[4]Summary - All Payers'!$A$7:$X$50,19,FALSE),0)</f>
        <v>19810598.710000001</v>
      </c>
      <c r="G33" s="94">
        <f t="shared" si="0"/>
        <v>10930810.620000001</v>
      </c>
      <c r="H33" s="75">
        <f>IFERROR(VLOOKUP(A33,'[4]Summary - All Payers'!$A$7:$X$51,20,FALSE),0)</f>
        <v>178117521.80000001</v>
      </c>
      <c r="I33" s="105"/>
      <c r="J33" s="105"/>
      <c r="K33" s="105"/>
      <c r="L33" s="106"/>
      <c r="M33" s="106"/>
    </row>
    <row r="34" spans="1:13" x14ac:dyDescent="0.25">
      <c r="A34" s="62">
        <v>210040</v>
      </c>
      <c r="B34" s="62" t="s">
        <v>94</v>
      </c>
      <c r="C34" s="75">
        <f>IFERROR(VLOOKUP(A34,'[4]Summary - All Payers'!$A$7:$X$51,17,FALSE),0)</f>
        <v>23258964.030000001</v>
      </c>
      <c r="D34" s="75" t="str">
        <f>IFERROR(VLOOKUP(A34,'[4]Summary - All Payers'!$A$7:$X$51,18,FALSE),0)</f>
        <v xml:space="preserve"> </v>
      </c>
      <c r="E34" s="75">
        <f>IFERROR(VLOOKUP(A34,'[4]Summary - All Payers'!$A$7:$X$50,16,FALSE),0)</f>
        <v>27114039.710000001</v>
      </c>
      <c r="F34" s="75">
        <f>IFERROR(VLOOKUP(A34,'[4]Summary - All Payers'!$A$7:$X$50,19,FALSE),0)</f>
        <v>50373003.740000002</v>
      </c>
      <c r="G34" s="94">
        <f t="shared" si="0"/>
        <v>23258964.030000001</v>
      </c>
      <c r="H34" s="75">
        <f>IFERROR(VLOOKUP(A34,'[4]Summary - All Payers'!$A$7:$X$51,20,FALSE),0)</f>
        <v>307479451.49000001</v>
      </c>
      <c r="I34" s="105"/>
      <c r="J34" s="105"/>
      <c r="K34" s="105"/>
      <c r="L34" s="106"/>
      <c r="M34" s="106"/>
    </row>
    <row r="35" spans="1:13" x14ac:dyDescent="0.25">
      <c r="A35" s="62">
        <v>210043</v>
      </c>
      <c r="B35" s="62" t="s">
        <v>95</v>
      </c>
      <c r="C35" s="75">
        <f>IFERROR(VLOOKUP(A35,'[4]Summary - All Payers'!$A$7:$X$51,17,FALSE),0)</f>
        <v>28477659.870000001</v>
      </c>
      <c r="D35" s="75">
        <f>IFERROR(VLOOKUP(A35,'[4]Summary - All Payers'!$A$7:$X$51,18,FALSE),0)</f>
        <v>324670.46000000002</v>
      </c>
      <c r="E35" s="75">
        <f>IFERROR(VLOOKUP(A35,'[4]Summary - All Payers'!$A$7:$X$50,16,FALSE),0)</f>
        <v>44628913.310000002</v>
      </c>
      <c r="F35" s="75">
        <f>IFERROR(VLOOKUP(A35,'[4]Summary - All Payers'!$A$7:$X$50,19,FALSE),0)</f>
        <v>73431243.640000001</v>
      </c>
      <c r="G35" s="94">
        <f t="shared" si="0"/>
        <v>28802330.330000002</v>
      </c>
      <c r="H35" s="75">
        <f>IFERROR(VLOOKUP(A35,'[4]Summary - All Payers'!$A$7:$X$51,20,FALSE),0)</f>
        <v>517160748.32999998</v>
      </c>
      <c r="I35" s="105"/>
      <c r="J35" s="105"/>
      <c r="K35" s="105"/>
      <c r="L35" s="106"/>
      <c r="M35" s="106"/>
    </row>
    <row r="36" spans="1:13" x14ac:dyDescent="0.25">
      <c r="A36" s="62">
        <v>210044</v>
      </c>
      <c r="B36" s="62" t="s">
        <v>96</v>
      </c>
      <c r="C36" s="75">
        <f>IFERROR(VLOOKUP(A36,'[4]Summary - All Payers'!$A$7:$X$51,17,FALSE),0)</f>
        <v>25391120.710000001</v>
      </c>
      <c r="D36" s="75">
        <f>IFERROR(VLOOKUP(A36,'[4]Summary - All Payers'!$A$7:$X$51,18,FALSE),0)</f>
        <v>332602.92</v>
      </c>
      <c r="E36" s="75">
        <f>IFERROR(VLOOKUP(A36,'[4]Summary - All Payers'!$A$7:$X$50,16,FALSE),0)</f>
        <v>25200295.600000001</v>
      </c>
      <c r="F36" s="75">
        <f>IFERROR(VLOOKUP(A36,'[4]Summary - All Payers'!$A$7:$X$50,19,FALSE),0)</f>
        <v>50924019.229999997</v>
      </c>
      <c r="G36" s="94">
        <f t="shared" si="0"/>
        <v>25723723.630000003</v>
      </c>
      <c r="H36" s="75">
        <f>IFERROR(VLOOKUP(A36,'[4]Summary - All Payers'!$A$7:$X$51,20,FALSE),0)</f>
        <v>506841761.38</v>
      </c>
      <c r="I36" s="105"/>
      <c r="J36" s="105"/>
      <c r="K36" s="105"/>
      <c r="L36" s="106"/>
      <c r="M36" s="106"/>
    </row>
    <row r="37" spans="1:13" x14ac:dyDescent="0.25">
      <c r="A37" s="62">
        <v>210045</v>
      </c>
      <c r="B37" s="62" t="s">
        <v>97</v>
      </c>
      <c r="C37" s="75">
        <f>IFERROR(VLOOKUP(A37,'[4]Summary - All Payers'!$A$7:$X$51,17,FALSE),0)</f>
        <v>0</v>
      </c>
      <c r="D37" s="75">
        <f>IFERROR(VLOOKUP(A37,'[4]Summary - All Payers'!$A$7:$X$51,18,FALSE),0)</f>
        <v>0</v>
      </c>
      <c r="E37" s="75">
        <f>IFERROR(VLOOKUP(A37,'[4]Summary - All Payers'!$A$7:$X$50,16,FALSE),0)</f>
        <v>0</v>
      </c>
      <c r="F37" s="75">
        <f>IFERROR(VLOOKUP(A37,'[4]Summary - All Payers'!$A$7:$X$50,19,FALSE),0)</f>
        <v>0</v>
      </c>
      <c r="G37" s="94">
        <f t="shared" si="0"/>
        <v>0</v>
      </c>
      <c r="H37" s="75">
        <f>IFERROR(VLOOKUP(A37,'[4]Summary - All Payers'!$A$7:$X$51,20,FALSE),0)</f>
        <v>0</v>
      </c>
      <c r="I37" s="105"/>
      <c r="J37" s="105"/>
      <c r="K37" s="105"/>
      <c r="L37" s="106"/>
      <c r="M37" s="106"/>
    </row>
    <row r="38" spans="1:13" x14ac:dyDescent="0.25">
      <c r="A38" s="62">
        <v>210048</v>
      </c>
      <c r="B38" s="62" t="s">
        <v>144</v>
      </c>
      <c r="C38" s="75">
        <f>IFERROR(VLOOKUP(A38,'[4]Summary - All Payers'!$A$7:$X$51,17,FALSE),0)</f>
        <v>18746381.5</v>
      </c>
      <c r="D38" s="75">
        <f>IFERROR(VLOOKUP(A38,'[4]Summary - All Payers'!$A$7:$X$51,18,FALSE),0)</f>
        <v>53188.07</v>
      </c>
      <c r="E38" s="75">
        <f>IFERROR(VLOOKUP(A38,'[4]Summary - All Payers'!$A$7:$X$50,16,FALSE),0)</f>
        <v>29715043.989999998</v>
      </c>
      <c r="F38" s="75">
        <f>IFERROR(VLOOKUP(A38,'[4]Summary - All Payers'!$A$7:$X$50,19,FALSE),0)</f>
        <v>48514613.560000002</v>
      </c>
      <c r="G38" s="94">
        <f t="shared" si="0"/>
        <v>18799569.57</v>
      </c>
      <c r="H38" s="75">
        <f>IFERROR(VLOOKUP(A38,'[4]Summary - All Payers'!$A$7:$X$51,20,FALSE),0)</f>
        <v>369798662.39999998</v>
      </c>
      <c r="I38" s="105"/>
      <c r="J38" s="105"/>
      <c r="K38" s="105"/>
      <c r="L38" s="106"/>
      <c r="M38" s="106"/>
    </row>
    <row r="39" spans="1:13" x14ac:dyDescent="0.25">
      <c r="A39" s="62">
        <v>210049</v>
      </c>
      <c r="B39" s="62" t="s">
        <v>145</v>
      </c>
      <c r="C39" s="75">
        <f>IFERROR(VLOOKUP(A39,'[4]Summary - All Payers'!$A$7:$X$51,17,FALSE),0)</f>
        <v>22828790.59</v>
      </c>
      <c r="D39" s="75">
        <f>IFERROR(VLOOKUP(A39,'[4]Summary - All Payers'!$A$7:$X$51,18,FALSE),0)</f>
        <v>39665.160000000003</v>
      </c>
      <c r="E39" s="75">
        <f>IFERROR(VLOOKUP(A39,'[4]Summary - All Payers'!$A$7:$X$50,16,FALSE),0)</f>
        <v>26004718.449999999</v>
      </c>
      <c r="F39" s="75">
        <f>IFERROR(VLOOKUP(A39,'[4]Summary - All Payers'!$A$7:$X$50,19,FALSE),0)</f>
        <v>48873174.200000003</v>
      </c>
      <c r="G39" s="94">
        <f t="shared" si="0"/>
        <v>22868455.75</v>
      </c>
      <c r="H39" s="75">
        <f>IFERROR(VLOOKUP(A39,'[4]Summary - All Payers'!$A$7:$X$51,20,FALSE),0)</f>
        <v>380230984.33999997</v>
      </c>
      <c r="I39" s="105"/>
      <c r="J39" s="105"/>
      <c r="K39" s="105"/>
      <c r="L39" s="106"/>
      <c r="M39" s="106"/>
    </row>
    <row r="40" spans="1:13" x14ac:dyDescent="0.25">
      <c r="A40" s="62">
        <v>210051</v>
      </c>
      <c r="B40" s="62" t="s">
        <v>100</v>
      </c>
      <c r="C40" s="75">
        <f>IFERROR(VLOOKUP(A40,'[4]Summary - All Payers'!$A$7:$X$51,17,FALSE),0)</f>
        <v>33552825.579999998</v>
      </c>
      <c r="D40" s="75" t="str">
        <f>IFERROR(VLOOKUP(A40,'[4]Summary - All Payers'!$A$7:$X$51,18,FALSE),0)</f>
        <v xml:space="preserve"> </v>
      </c>
      <c r="E40" s="75">
        <f>IFERROR(VLOOKUP(A40,'[4]Summary - All Payers'!$A$7:$X$50,16,FALSE),0)</f>
        <v>27141217.379999999</v>
      </c>
      <c r="F40" s="75">
        <f>IFERROR(VLOOKUP(A40,'[4]Summary - All Payers'!$A$7:$X$50,19,FALSE),0)</f>
        <v>60694042.960000001</v>
      </c>
      <c r="G40" s="94">
        <f t="shared" si="0"/>
        <v>33552825.579999998</v>
      </c>
      <c r="H40" s="75">
        <f>IFERROR(VLOOKUP(A40,'[4]Summary - All Payers'!$A$7:$X$51,20,FALSE),0)</f>
        <v>308144072.80000001</v>
      </c>
      <c r="I40" s="105"/>
      <c r="J40" s="105"/>
      <c r="K40" s="105"/>
      <c r="L40" s="106"/>
      <c r="M40" s="106"/>
    </row>
    <row r="41" spans="1:13" x14ac:dyDescent="0.25">
      <c r="A41" s="62">
        <v>210055</v>
      </c>
      <c r="B41" s="62" t="s">
        <v>146</v>
      </c>
      <c r="C41" s="75">
        <f>IFERROR(VLOOKUP(A41,'[4]Summary - All Payers'!$A$7:$X$51,17,FALSE),0)</f>
        <v>0</v>
      </c>
      <c r="D41" s="75">
        <f>IFERROR(VLOOKUP(A41,'[4]Summary - All Payers'!$A$7:$X$51,18,FALSE),0)</f>
        <v>0</v>
      </c>
      <c r="E41" s="75">
        <f>IFERROR(VLOOKUP(A41,'[4]Summary - All Payers'!$A$7:$X$50,16,FALSE),0)</f>
        <v>0</v>
      </c>
      <c r="F41" s="75">
        <f>IFERROR(VLOOKUP(A41,'[4]Summary - All Payers'!$A$7:$X$50,19,FALSE),0)</f>
        <v>0</v>
      </c>
      <c r="G41" s="94">
        <f t="shared" si="0"/>
        <v>0</v>
      </c>
      <c r="H41" s="75">
        <f>IFERROR(VLOOKUP(A41,'[4]Summary - All Payers'!$A$7:$X$51,20,FALSE),0)</f>
        <v>0</v>
      </c>
      <c r="I41" s="105"/>
      <c r="J41" s="105"/>
      <c r="K41" s="105"/>
      <c r="L41" s="106"/>
      <c r="M41" s="106"/>
    </row>
    <row r="42" spans="1:13" x14ac:dyDescent="0.25">
      <c r="A42" s="62">
        <v>210056</v>
      </c>
      <c r="B42" s="62" t="s">
        <v>147</v>
      </c>
      <c r="C42" s="75">
        <f>IFERROR(VLOOKUP(A42,'[4]Summary - All Payers'!$A$7:$X$51,17,FALSE),0)</f>
        <v>32652047.93</v>
      </c>
      <c r="D42" s="75">
        <f>IFERROR(VLOOKUP(A42,'[4]Summary - All Payers'!$A$7:$X$51,18,FALSE),0)</f>
        <v>11085.77</v>
      </c>
      <c r="E42" s="75">
        <f>IFERROR(VLOOKUP(A42,'[4]Summary - All Payers'!$A$7:$X$50,16,FALSE),0)</f>
        <v>28780675.77</v>
      </c>
      <c r="F42" s="75">
        <f>IFERROR(VLOOKUP(A42,'[4]Summary - All Payers'!$A$7:$X$50,19,FALSE),0)</f>
        <v>61443809.469999999</v>
      </c>
      <c r="G42" s="94">
        <f t="shared" si="0"/>
        <v>32663133.699999999</v>
      </c>
      <c r="H42" s="75">
        <f>IFERROR(VLOOKUP(A42,'[4]Summary - All Payers'!$A$7:$X$51,20,FALSE),0)</f>
        <v>318559526.25999999</v>
      </c>
      <c r="I42" s="105"/>
      <c r="J42" s="105"/>
      <c r="K42" s="105"/>
      <c r="L42" s="106"/>
      <c r="M42" s="106"/>
    </row>
    <row r="43" spans="1:13" x14ac:dyDescent="0.25">
      <c r="A43" s="62">
        <v>210057</v>
      </c>
      <c r="B43" s="62" t="s">
        <v>102</v>
      </c>
      <c r="C43" s="75">
        <f>IFERROR(VLOOKUP(A43,'[4]Summary - All Payers'!$A$7:$X$51,17,FALSE),0)</f>
        <v>19302224.41</v>
      </c>
      <c r="D43" s="75">
        <f>IFERROR(VLOOKUP(A43,'[4]Summary - All Payers'!$A$7:$X$51,18,FALSE),0)</f>
        <v>397798.91</v>
      </c>
      <c r="E43" s="75">
        <f>IFERROR(VLOOKUP(A43,'[4]Summary - All Payers'!$A$7:$X$50,16,FALSE),0)</f>
        <v>38154043.560000002</v>
      </c>
      <c r="F43" s="75">
        <f>IFERROR(VLOOKUP(A43,'[4]Summary - All Payers'!$A$7:$X$50,19,FALSE),0)</f>
        <v>57854066.880000003</v>
      </c>
      <c r="G43" s="94">
        <f t="shared" si="0"/>
        <v>19700023.32</v>
      </c>
      <c r="H43" s="75">
        <f>IFERROR(VLOOKUP(A43,'[4]Summary - All Payers'!$A$7:$X$51,20,FALSE),0)</f>
        <v>533060766.31999999</v>
      </c>
      <c r="I43" s="105"/>
      <c r="J43" s="105"/>
      <c r="K43" s="105"/>
      <c r="L43" s="106"/>
      <c r="M43" s="106"/>
    </row>
    <row r="44" spans="1:13" x14ac:dyDescent="0.25">
      <c r="A44" s="62">
        <v>210058</v>
      </c>
      <c r="B44" s="62" t="s">
        <v>103</v>
      </c>
      <c r="C44" s="75" t="str">
        <f>IFERROR(VLOOKUP(A44,'[4]Summary - All Payers'!$A$7:$X$51,17,FALSE),0)</f>
        <v xml:space="preserve"> </v>
      </c>
      <c r="D44" s="75" t="str">
        <f>IFERROR(VLOOKUP(A44,'[4]Summary - All Payers'!$A$7:$X$51,18,FALSE),0)</f>
        <v xml:space="preserve"> </v>
      </c>
      <c r="E44" s="75">
        <f>IFERROR(VLOOKUP(A44,'[4]Summary - All Payers'!$A$7:$X$50,16,FALSE),0)</f>
        <v>227802.33</v>
      </c>
      <c r="F44" s="75">
        <f>IFERROR(VLOOKUP(A44,'[4]Summary - All Payers'!$A$7:$X$50,19,FALSE),0)</f>
        <v>227802.33</v>
      </c>
      <c r="G44" s="94">
        <f t="shared" si="0"/>
        <v>0</v>
      </c>
      <c r="H44" s="75">
        <f>IFERROR(VLOOKUP(A44,'[4]Summary - All Payers'!$A$7:$X$51,20,FALSE),0)</f>
        <v>147205778.97999999</v>
      </c>
      <c r="I44" s="105"/>
      <c r="J44" s="105"/>
      <c r="K44" s="105"/>
      <c r="L44" s="106"/>
      <c r="M44" s="106"/>
    </row>
    <row r="45" spans="1:13" x14ac:dyDescent="0.25">
      <c r="A45" s="62">
        <v>210060</v>
      </c>
      <c r="B45" s="62" t="s">
        <v>148</v>
      </c>
      <c r="C45" s="75">
        <f>IFERROR(VLOOKUP(A45,'[4]Summary - All Payers'!$A$7:$X$51,17,FALSE),0)</f>
        <v>8189652.6399999997</v>
      </c>
      <c r="D45" s="75" t="str">
        <f>IFERROR(VLOOKUP(A45,'[4]Summary - All Payers'!$A$7:$X$51,18,FALSE),0)</f>
        <v xml:space="preserve"> </v>
      </c>
      <c r="E45" s="75">
        <f>IFERROR(VLOOKUP(A45,'[4]Summary - All Payers'!$A$7:$X$50,16,FALSE),0)</f>
        <v>2886293.5</v>
      </c>
      <c r="F45" s="75">
        <f>IFERROR(VLOOKUP(A45,'[4]Summary - All Payers'!$A$7:$X$50,19,FALSE),0)</f>
        <v>11075946.140000001</v>
      </c>
      <c r="G45" s="94">
        <f t="shared" si="0"/>
        <v>8189652.6399999997</v>
      </c>
      <c r="H45" s="75">
        <f>IFERROR(VLOOKUP(A45,'[4]Summary - All Payers'!$A$7:$X$51,20,FALSE),0)</f>
        <v>64966691.590000004</v>
      </c>
      <c r="I45" s="105"/>
      <c r="J45" s="105"/>
      <c r="K45" s="105"/>
      <c r="L45" s="106"/>
      <c r="M45" s="106"/>
    </row>
    <row r="46" spans="1:13" x14ac:dyDescent="0.25">
      <c r="A46" s="62">
        <v>210061</v>
      </c>
      <c r="B46" s="62" t="s">
        <v>105</v>
      </c>
      <c r="C46" s="75">
        <f>IFERROR(VLOOKUP(A46,'[4]Summary - All Payers'!$A$7:$X$51,17,FALSE),0)</f>
        <v>7801934.6900000004</v>
      </c>
      <c r="D46" s="75">
        <f>IFERROR(VLOOKUP(A46,'[4]Summary - All Payers'!$A$7:$X$51,18,FALSE),0)</f>
        <v>10046.06</v>
      </c>
      <c r="E46" s="75">
        <f>IFERROR(VLOOKUP(A46,'[4]Summary - All Payers'!$A$7:$X$50,16,FALSE),0)</f>
        <v>5235861.5199999996</v>
      </c>
      <c r="F46" s="75">
        <f>IFERROR(VLOOKUP(A46,'[4]Summary - All Payers'!$A$7:$X$50,19,FALSE),0)</f>
        <v>13047842.27</v>
      </c>
      <c r="G46" s="94">
        <f t="shared" si="0"/>
        <v>7811980.75</v>
      </c>
      <c r="H46" s="75">
        <f>IFERROR(VLOOKUP(A46,'[4]Summary - All Payers'!$A$7:$X$51,20,FALSE),0)</f>
        <v>130079320.42</v>
      </c>
      <c r="I46" s="105"/>
      <c r="J46" s="105"/>
      <c r="K46" s="105"/>
      <c r="L46" s="106"/>
      <c r="M46" s="106"/>
    </row>
    <row r="47" spans="1:13" x14ac:dyDescent="0.25">
      <c r="A47" s="62">
        <v>210062</v>
      </c>
      <c r="B47" s="62" t="s">
        <v>149</v>
      </c>
      <c r="C47" s="75">
        <f>IFERROR(VLOOKUP(A47,'[4]Summary - All Payers'!$A$7:$X$51,17,FALSE),0)</f>
        <v>25068380.68</v>
      </c>
      <c r="D47" s="75" t="str">
        <f>IFERROR(VLOOKUP(A47,'[4]Summary - All Payers'!$A$7:$X$51,18,FALSE),0)</f>
        <v xml:space="preserve"> </v>
      </c>
      <c r="E47" s="75">
        <f>IFERROR(VLOOKUP(A47,'[4]Summary - All Payers'!$A$7:$X$50,16,FALSE),0)</f>
        <v>24395678</v>
      </c>
      <c r="F47" s="75">
        <f>IFERROR(VLOOKUP(A47,'[4]Summary - All Payers'!$A$7:$X$50,19,FALSE),0)</f>
        <v>49464058.68</v>
      </c>
      <c r="G47" s="94">
        <f t="shared" si="0"/>
        <v>25068380.68</v>
      </c>
      <c r="H47" s="75">
        <f>IFERROR(VLOOKUP(A47,'[4]Summary - All Payers'!$A$7:$X$51,20,FALSE),0)</f>
        <v>327677280.29000002</v>
      </c>
      <c r="I47" s="105"/>
      <c r="J47" s="105"/>
      <c r="K47" s="105"/>
      <c r="L47" s="106"/>
      <c r="M47" s="106"/>
    </row>
    <row r="48" spans="1:13" x14ac:dyDescent="0.25">
      <c r="A48" s="62">
        <v>210063</v>
      </c>
      <c r="B48" s="62" t="s">
        <v>150</v>
      </c>
      <c r="C48" s="75">
        <f>IFERROR(VLOOKUP(A48,'[4]Summary - All Payers'!$A$7:$X$51,17,FALSE),0)</f>
        <v>16263062.77</v>
      </c>
      <c r="D48" s="75">
        <f>IFERROR(VLOOKUP(A48,'[4]Summary - All Payers'!$A$7:$X$51,18,FALSE),0)</f>
        <v>81588.06</v>
      </c>
      <c r="E48" s="75">
        <f>IFERROR(VLOOKUP(A48,'[4]Summary - All Payers'!$A$7:$X$50,16,FALSE),0)</f>
        <v>28543645.57</v>
      </c>
      <c r="F48" s="75">
        <f>IFERROR(VLOOKUP(A48,'[4]Summary - All Payers'!$A$7:$X$50,19,FALSE),0)</f>
        <v>44888296.399999999</v>
      </c>
      <c r="G48" s="94">
        <f t="shared" si="0"/>
        <v>16344650.83</v>
      </c>
      <c r="H48" s="75">
        <f>IFERROR(VLOOKUP(A48,'[4]Summary - All Payers'!$A$7:$X$51,20,FALSE),0)</f>
        <v>469047515.27999997</v>
      </c>
      <c r="I48" s="105"/>
      <c r="J48" s="105"/>
      <c r="K48" s="105"/>
      <c r="L48" s="106"/>
      <c r="M48" s="106"/>
    </row>
    <row r="49" spans="1:603" x14ac:dyDescent="0.25">
      <c r="A49" s="62">
        <v>210064</v>
      </c>
      <c r="B49" s="62" t="s">
        <v>108</v>
      </c>
      <c r="C49" s="75" t="str">
        <f>IFERROR(VLOOKUP(A49,'[4]Summary - All Payers'!$A$7:$X$51,17,FALSE),0)</f>
        <v xml:space="preserve"> </v>
      </c>
      <c r="D49" s="75" t="str">
        <f>IFERROR(VLOOKUP(A49,'[4]Summary - All Payers'!$A$7:$X$51,18,FALSE),0)</f>
        <v xml:space="preserve"> </v>
      </c>
      <c r="E49" s="75">
        <f>IFERROR(VLOOKUP(A49,'[4]Summary - All Payers'!$A$7:$X$50,16,FALSE),0)</f>
        <v>3284757.58</v>
      </c>
      <c r="F49" s="75">
        <f>IFERROR(VLOOKUP(A49,'[4]Summary - All Payers'!$A$7:$X$50,19,FALSE),0)</f>
        <v>3284757.58</v>
      </c>
      <c r="G49" s="94">
        <f t="shared" si="0"/>
        <v>0</v>
      </c>
      <c r="H49" s="75">
        <f>IFERROR(VLOOKUP(A49,'[4]Summary - All Payers'!$A$7:$X$51,20,FALSE),0)</f>
        <v>65858529.469999999</v>
      </c>
      <c r="I49" s="105"/>
      <c r="J49" s="105"/>
      <c r="K49" s="105"/>
      <c r="L49" s="106"/>
      <c r="M49" s="106"/>
    </row>
    <row r="50" spans="1:603" x14ac:dyDescent="0.25">
      <c r="A50" s="62">
        <v>210065</v>
      </c>
      <c r="B50" s="62" t="s">
        <v>109</v>
      </c>
      <c r="C50" s="75">
        <f>IFERROR(VLOOKUP(A50,'[4]Summary - All Payers'!$A$7:$X$51,17,FALSE),0)</f>
        <v>8721759.4499999993</v>
      </c>
      <c r="D50" s="75" t="str">
        <f>IFERROR(VLOOKUP(A50,'[4]Summary - All Payers'!$A$7:$X$51,18,FALSE),0)</f>
        <v xml:space="preserve"> </v>
      </c>
      <c r="E50" s="75">
        <f>IFERROR(VLOOKUP(A50,'[4]Summary - All Payers'!$A$7:$X$50,16,FALSE),0)</f>
        <v>10420086.140000001</v>
      </c>
      <c r="F50" s="75">
        <f>IFERROR(VLOOKUP(A50,'[4]Summary - All Payers'!$A$7:$X$50,19,FALSE),0)</f>
        <v>19141845.59</v>
      </c>
      <c r="G50" s="94">
        <f t="shared" si="0"/>
        <v>8721759.4499999993</v>
      </c>
      <c r="H50" s="75">
        <f>IFERROR(VLOOKUP(A50,'[4]Summary - All Payers'!$A$7:$X$51,20,FALSE),0)</f>
        <v>149555168.47</v>
      </c>
      <c r="I50" s="105"/>
      <c r="J50" s="105"/>
      <c r="K50" s="105"/>
      <c r="L50" s="106"/>
      <c r="M50" s="106"/>
    </row>
    <row r="51" spans="1:603" x14ac:dyDescent="0.25">
      <c r="A51" s="62"/>
      <c r="B51" s="62"/>
      <c r="C51" s="75"/>
      <c r="D51" s="75"/>
      <c r="E51" s="75"/>
      <c r="F51" s="75"/>
      <c r="G51" s="94"/>
      <c r="H51" s="100"/>
      <c r="I51" s="62"/>
      <c r="J51" s="107"/>
      <c r="K51" s="107"/>
      <c r="L51" s="62"/>
      <c r="M51" s="62"/>
    </row>
    <row r="52" spans="1:603" s="56" customFormat="1" x14ac:dyDescent="0.25">
      <c r="A52" s="90" t="s">
        <v>151</v>
      </c>
      <c r="B52" s="90" t="s">
        <v>151</v>
      </c>
      <c r="C52" s="91">
        <f>SUM(C3:C50)</f>
        <v>925273460.98000014</v>
      </c>
      <c r="D52" s="91">
        <f t="shared" ref="D52:H52" si="1">SUM(D3:D50)</f>
        <v>6575876.5</v>
      </c>
      <c r="E52" s="91">
        <f t="shared" si="1"/>
        <v>1282255868.1100001</v>
      </c>
      <c r="F52" s="91">
        <f>SUM(F3:F50)</f>
        <v>2214105205.5900006</v>
      </c>
      <c r="G52" s="91">
        <f>SUM(G3:G50)</f>
        <v>931849337.48000038</v>
      </c>
      <c r="H52" s="91">
        <f t="shared" si="1"/>
        <v>20548856495.669998</v>
      </c>
      <c r="I52" s="102">
        <f>F52/H52</f>
        <v>0.1077483414250594</v>
      </c>
      <c r="J52" s="103">
        <f>SUM(C52:D52)/H52</f>
        <v>4.534798993201189E-2</v>
      </c>
      <c r="K52" s="102">
        <f>E52/H52</f>
        <v>6.2400351493047498E-2</v>
      </c>
      <c r="L52" s="104">
        <f>J52/I52</f>
        <v>0.42086949397315876</v>
      </c>
      <c r="M52" s="104">
        <f>K52/I52</f>
        <v>0.57913050602684113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</row>
    <row r="53" spans="1:603" x14ac:dyDescent="0.25">
      <c r="C53" s="4">
        <f>1-D53</f>
        <v>0.99289304537813594</v>
      </c>
      <c r="D53" s="4">
        <f>D52/C52</f>
        <v>7.1069546218640953E-3</v>
      </c>
    </row>
  </sheetData>
  <autoFilter ref="A2:WE2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3C3F-19E7-4AB0-969B-EED2F075503D}">
  <sheetPr>
    <tabColor theme="7" tint="0.39997558519241921"/>
  </sheetPr>
  <dimension ref="A1:WUJ61"/>
  <sheetViews>
    <sheetView tabSelected="1" topLeftCell="B21" zoomScaleNormal="100" workbookViewId="0">
      <selection activeCell="C51" sqref="C51"/>
    </sheetView>
  </sheetViews>
  <sheetFormatPr defaultColWidth="9.28515625" defaultRowHeight="14.25" x14ac:dyDescent="0.2"/>
  <cols>
    <col min="1" max="1" width="11" style="9" customWidth="1"/>
    <col min="2" max="2" width="21" style="9" customWidth="1"/>
    <col min="3" max="3" width="19.5703125" style="9" bestFit="1" customWidth="1"/>
    <col min="4" max="4" width="17.85546875" style="9" customWidth="1"/>
    <col min="5" max="5" width="23" style="9" customWidth="1"/>
    <col min="6" max="6" width="18.7109375" style="9" customWidth="1"/>
    <col min="7" max="7" width="22.140625" style="9" customWidth="1"/>
    <col min="8" max="8" width="14.42578125" style="9" customWidth="1"/>
    <col min="9" max="10" width="16.140625" style="9" customWidth="1"/>
    <col min="11" max="11" width="15.85546875" style="50" bestFit="1" customWidth="1"/>
    <col min="12" max="12" width="14.85546875" style="9" customWidth="1"/>
    <col min="13" max="13" width="12.28515625" style="9" customWidth="1"/>
    <col min="14" max="14" width="16.42578125" style="9" customWidth="1"/>
    <col min="15" max="15" width="13.85546875" style="9" customWidth="1"/>
    <col min="16" max="16" width="23.42578125" style="9" bestFit="1" customWidth="1"/>
    <col min="17" max="17" width="14" style="9" customWidth="1"/>
    <col min="18" max="18" width="16.42578125" style="9" customWidth="1"/>
    <col min="19" max="19" width="11.7109375" style="9" bestFit="1" customWidth="1"/>
    <col min="20" max="222" width="9.28515625" style="9"/>
    <col min="223" max="223" width="11.7109375" style="9" customWidth="1"/>
    <col min="224" max="224" width="28.28515625" style="9" customWidth="1"/>
    <col min="225" max="225" width="25.7109375" style="9" customWidth="1"/>
    <col min="226" max="226" width="16" style="9" customWidth="1"/>
    <col min="227" max="227" width="16.7109375" style="9" customWidth="1"/>
    <col min="228" max="228" width="13.42578125" style="9" customWidth="1"/>
    <col min="229" max="229" width="14.28515625" style="9" customWidth="1"/>
    <col min="230" max="230" width="18.28515625" style="9" customWidth="1"/>
    <col min="231" max="231" width="17.42578125" style="9" bestFit="1" customWidth="1"/>
    <col min="232" max="232" width="18.28515625" style="9" bestFit="1" customWidth="1"/>
    <col min="233" max="478" width="9.28515625" style="9"/>
    <col min="479" max="479" width="11.7109375" style="9" customWidth="1"/>
    <col min="480" max="480" width="28.28515625" style="9" customWidth="1"/>
    <col min="481" max="481" width="25.7109375" style="9" customWidth="1"/>
    <col min="482" max="482" width="16" style="9" customWidth="1"/>
    <col min="483" max="483" width="16.7109375" style="9" customWidth="1"/>
    <col min="484" max="484" width="13.42578125" style="9" customWidth="1"/>
    <col min="485" max="485" width="14.28515625" style="9" customWidth="1"/>
    <col min="486" max="486" width="18.28515625" style="9" customWidth="1"/>
    <col min="487" max="487" width="17.42578125" style="9" bestFit="1" customWidth="1"/>
    <col min="488" max="488" width="18.28515625" style="9" bestFit="1" customWidth="1"/>
    <col min="489" max="734" width="9.28515625" style="9"/>
    <col min="735" max="735" width="11.7109375" style="9" customWidth="1"/>
    <col min="736" max="736" width="28.28515625" style="9" customWidth="1"/>
    <col min="737" max="737" width="25.7109375" style="9" customWidth="1"/>
    <col min="738" max="738" width="16" style="9" customWidth="1"/>
    <col min="739" max="739" width="16.7109375" style="9" customWidth="1"/>
    <col min="740" max="740" width="13.42578125" style="9" customWidth="1"/>
    <col min="741" max="741" width="14.28515625" style="9" customWidth="1"/>
    <col min="742" max="742" width="18.28515625" style="9" customWidth="1"/>
    <col min="743" max="743" width="17.42578125" style="9" bestFit="1" customWidth="1"/>
    <col min="744" max="744" width="18.28515625" style="9" bestFit="1" customWidth="1"/>
    <col min="745" max="990" width="9.28515625" style="9"/>
    <col min="991" max="991" width="11.7109375" style="9" customWidth="1"/>
    <col min="992" max="992" width="28.28515625" style="9" customWidth="1"/>
    <col min="993" max="993" width="25.7109375" style="9" customWidth="1"/>
    <col min="994" max="994" width="16" style="9" customWidth="1"/>
    <col min="995" max="995" width="16.7109375" style="9" customWidth="1"/>
    <col min="996" max="996" width="13.42578125" style="9" customWidth="1"/>
    <col min="997" max="997" width="14.28515625" style="9" customWidth="1"/>
    <col min="998" max="998" width="18.28515625" style="9" customWidth="1"/>
    <col min="999" max="999" width="17.42578125" style="9" bestFit="1" customWidth="1"/>
    <col min="1000" max="1000" width="18.28515625" style="9" bestFit="1" customWidth="1"/>
    <col min="1001" max="1246" width="9.28515625" style="9"/>
    <col min="1247" max="1247" width="11.7109375" style="9" customWidth="1"/>
    <col min="1248" max="1248" width="28.28515625" style="9" customWidth="1"/>
    <col min="1249" max="1249" width="25.7109375" style="9" customWidth="1"/>
    <col min="1250" max="1250" width="16" style="9" customWidth="1"/>
    <col min="1251" max="1251" width="16.7109375" style="9" customWidth="1"/>
    <col min="1252" max="1252" width="13.42578125" style="9" customWidth="1"/>
    <col min="1253" max="1253" width="14.28515625" style="9" customWidth="1"/>
    <col min="1254" max="1254" width="18.28515625" style="9" customWidth="1"/>
    <col min="1255" max="1255" width="17.42578125" style="9" bestFit="1" customWidth="1"/>
    <col min="1256" max="1256" width="18.28515625" style="9" bestFit="1" customWidth="1"/>
    <col min="1257" max="1502" width="9.28515625" style="9"/>
    <col min="1503" max="1503" width="11.7109375" style="9" customWidth="1"/>
    <col min="1504" max="1504" width="28.28515625" style="9" customWidth="1"/>
    <col min="1505" max="1505" width="25.7109375" style="9" customWidth="1"/>
    <col min="1506" max="1506" width="16" style="9" customWidth="1"/>
    <col min="1507" max="1507" width="16.7109375" style="9" customWidth="1"/>
    <col min="1508" max="1508" width="13.42578125" style="9" customWidth="1"/>
    <col min="1509" max="1509" width="14.28515625" style="9" customWidth="1"/>
    <col min="1510" max="1510" width="18.28515625" style="9" customWidth="1"/>
    <col min="1511" max="1511" width="17.42578125" style="9" bestFit="1" customWidth="1"/>
    <col min="1512" max="1512" width="18.28515625" style="9" bestFit="1" customWidth="1"/>
    <col min="1513" max="1758" width="9.28515625" style="9"/>
    <col min="1759" max="1759" width="11.7109375" style="9" customWidth="1"/>
    <col min="1760" max="1760" width="28.28515625" style="9" customWidth="1"/>
    <col min="1761" max="1761" width="25.7109375" style="9" customWidth="1"/>
    <col min="1762" max="1762" width="16" style="9" customWidth="1"/>
    <col min="1763" max="1763" width="16.7109375" style="9" customWidth="1"/>
    <col min="1764" max="1764" width="13.42578125" style="9" customWidth="1"/>
    <col min="1765" max="1765" width="14.28515625" style="9" customWidth="1"/>
    <col min="1766" max="1766" width="18.28515625" style="9" customWidth="1"/>
    <col min="1767" max="1767" width="17.42578125" style="9" bestFit="1" customWidth="1"/>
    <col min="1768" max="1768" width="18.28515625" style="9" bestFit="1" customWidth="1"/>
    <col min="1769" max="2014" width="9.28515625" style="9"/>
    <col min="2015" max="2015" width="11.7109375" style="9" customWidth="1"/>
    <col min="2016" max="2016" width="28.28515625" style="9" customWidth="1"/>
    <col min="2017" max="2017" width="25.7109375" style="9" customWidth="1"/>
    <col min="2018" max="2018" width="16" style="9" customWidth="1"/>
    <col min="2019" max="2019" width="16.7109375" style="9" customWidth="1"/>
    <col min="2020" max="2020" width="13.42578125" style="9" customWidth="1"/>
    <col min="2021" max="2021" width="14.28515625" style="9" customWidth="1"/>
    <col min="2022" max="2022" width="18.28515625" style="9" customWidth="1"/>
    <col min="2023" max="2023" width="17.42578125" style="9" bestFit="1" customWidth="1"/>
    <col min="2024" max="2024" width="18.28515625" style="9" bestFit="1" customWidth="1"/>
    <col min="2025" max="2270" width="9.28515625" style="9"/>
    <col min="2271" max="2271" width="11.7109375" style="9" customWidth="1"/>
    <col min="2272" max="2272" width="28.28515625" style="9" customWidth="1"/>
    <col min="2273" max="2273" width="25.7109375" style="9" customWidth="1"/>
    <col min="2274" max="2274" width="16" style="9" customWidth="1"/>
    <col min="2275" max="2275" width="16.7109375" style="9" customWidth="1"/>
    <col min="2276" max="2276" width="13.42578125" style="9" customWidth="1"/>
    <col min="2277" max="2277" width="14.28515625" style="9" customWidth="1"/>
    <col min="2278" max="2278" width="18.28515625" style="9" customWidth="1"/>
    <col min="2279" max="2279" width="17.42578125" style="9" bestFit="1" customWidth="1"/>
    <col min="2280" max="2280" width="18.28515625" style="9" bestFit="1" customWidth="1"/>
    <col min="2281" max="2526" width="9.28515625" style="9"/>
    <col min="2527" max="2527" width="11.7109375" style="9" customWidth="1"/>
    <col min="2528" max="2528" width="28.28515625" style="9" customWidth="1"/>
    <col min="2529" max="2529" width="25.7109375" style="9" customWidth="1"/>
    <col min="2530" max="2530" width="16" style="9" customWidth="1"/>
    <col min="2531" max="2531" width="16.7109375" style="9" customWidth="1"/>
    <col min="2532" max="2532" width="13.42578125" style="9" customWidth="1"/>
    <col min="2533" max="2533" width="14.28515625" style="9" customWidth="1"/>
    <col min="2534" max="2534" width="18.28515625" style="9" customWidth="1"/>
    <col min="2535" max="2535" width="17.42578125" style="9" bestFit="1" customWidth="1"/>
    <col min="2536" max="2536" width="18.28515625" style="9" bestFit="1" customWidth="1"/>
    <col min="2537" max="2782" width="9.28515625" style="9"/>
    <col min="2783" max="2783" width="11.7109375" style="9" customWidth="1"/>
    <col min="2784" max="2784" width="28.28515625" style="9" customWidth="1"/>
    <col min="2785" max="2785" width="25.7109375" style="9" customWidth="1"/>
    <col min="2786" max="2786" width="16" style="9" customWidth="1"/>
    <col min="2787" max="2787" width="16.7109375" style="9" customWidth="1"/>
    <col min="2788" max="2788" width="13.42578125" style="9" customWidth="1"/>
    <col min="2789" max="2789" width="14.28515625" style="9" customWidth="1"/>
    <col min="2790" max="2790" width="18.28515625" style="9" customWidth="1"/>
    <col min="2791" max="2791" width="17.42578125" style="9" bestFit="1" customWidth="1"/>
    <col min="2792" max="2792" width="18.28515625" style="9" bestFit="1" customWidth="1"/>
    <col min="2793" max="3038" width="9.28515625" style="9"/>
    <col min="3039" max="3039" width="11.7109375" style="9" customWidth="1"/>
    <col min="3040" max="3040" width="28.28515625" style="9" customWidth="1"/>
    <col min="3041" max="3041" width="25.7109375" style="9" customWidth="1"/>
    <col min="3042" max="3042" width="16" style="9" customWidth="1"/>
    <col min="3043" max="3043" width="16.7109375" style="9" customWidth="1"/>
    <col min="3044" max="3044" width="13.42578125" style="9" customWidth="1"/>
    <col min="3045" max="3045" width="14.28515625" style="9" customWidth="1"/>
    <col min="3046" max="3046" width="18.28515625" style="9" customWidth="1"/>
    <col min="3047" max="3047" width="17.42578125" style="9" bestFit="1" customWidth="1"/>
    <col min="3048" max="3048" width="18.28515625" style="9" bestFit="1" customWidth="1"/>
    <col min="3049" max="3294" width="9.28515625" style="9"/>
    <col min="3295" max="3295" width="11.7109375" style="9" customWidth="1"/>
    <col min="3296" max="3296" width="28.28515625" style="9" customWidth="1"/>
    <col min="3297" max="3297" width="25.7109375" style="9" customWidth="1"/>
    <col min="3298" max="3298" width="16" style="9" customWidth="1"/>
    <col min="3299" max="3299" width="16.7109375" style="9" customWidth="1"/>
    <col min="3300" max="3300" width="13.42578125" style="9" customWidth="1"/>
    <col min="3301" max="3301" width="14.28515625" style="9" customWidth="1"/>
    <col min="3302" max="3302" width="18.28515625" style="9" customWidth="1"/>
    <col min="3303" max="3303" width="17.42578125" style="9" bestFit="1" customWidth="1"/>
    <col min="3304" max="3304" width="18.28515625" style="9" bestFit="1" customWidth="1"/>
    <col min="3305" max="3550" width="9.28515625" style="9"/>
    <col min="3551" max="3551" width="11.7109375" style="9" customWidth="1"/>
    <col min="3552" max="3552" width="28.28515625" style="9" customWidth="1"/>
    <col min="3553" max="3553" width="25.7109375" style="9" customWidth="1"/>
    <col min="3554" max="3554" width="16" style="9" customWidth="1"/>
    <col min="3555" max="3555" width="16.7109375" style="9" customWidth="1"/>
    <col min="3556" max="3556" width="13.42578125" style="9" customWidth="1"/>
    <col min="3557" max="3557" width="14.28515625" style="9" customWidth="1"/>
    <col min="3558" max="3558" width="18.28515625" style="9" customWidth="1"/>
    <col min="3559" max="3559" width="17.42578125" style="9" bestFit="1" customWidth="1"/>
    <col min="3560" max="3560" width="18.28515625" style="9" bestFit="1" customWidth="1"/>
    <col min="3561" max="3806" width="9.28515625" style="9"/>
    <col min="3807" max="3807" width="11.7109375" style="9" customWidth="1"/>
    <col min="3808" max="3808" width="28.28515625" style="9" customWidth="1"/>
    <col min="3809" max="3809" width="25.7109375" style="9" customWidth="1"/>
    <col min="3810" max="3810" width="16" style="9" customWidth="1"/>
    <col min="3811" max="3811" width="16.7109375" style="9" customWidth="1"/>
    <col min="3812" max="3812" width="13.42578125" style="9" customWidth="1"/>
    <col min="3813" max="3813" width="14.28515625" style="9" customWidth="1"/>
    <col min="3814" max="3814" width="18.28515625" style="9" customWidth="1"/>
    <col min="3815" max="3815" width="17.42578125" style="9" bestFit="1" customWidth="1"/>
    <col min="3816" max="3816" width="18.28515625" style="9" bestFit="1" customWidth="1"/>
    <col min="3817" max="4062" width="9.28515625" style="9"/>
    <col min="4063" max="4063" width="11.7109375" style="9" customWidth="1"/>
    <col min="4064" max="4064" width="28.28515625" style="9" customWidth="1"/>
    <col min="4065" max="4065" width="25.7109375" style="9" customWidth="1"/>
    <col min="4066" max="4066" width="16" style="9" customWidth="1"/>
    <col min="4067" max="4067" width="16.7109375" style="9" customWidth="1"/>
    <col min="4068" max="4068" width="13.42578125" style="9" customWidth="1"/>
    <col min="4069" max="4069" width="14.28515625" style="9" customWidth="1"/>
    <col min="4070" max="4070" width="18.28515625" style="9" customWidth="1"/>
    <col min="4071" max="4071" width="17.42578125" style="9" bestFit="1" customWidth="1"/>
    <col min="4072" max="4072" width="18.28515625" style="9" bestFit="1" customWidth="1"/>
    <col min="4073" max="4318" width="9.28515625" style="9"/>
    <col min="4319" max="4319" width="11.7109375" style="9" customWidth="1"/>
    <col min="4320" max="4320" width="28.28515625" style="9" customWidth="1"/>
    <col min="4321" max="4321" width="25.7109375" style="9" customWidth="1"/>
    <col min="4322" max="4322" width="16" style="9" customWidth="1"/>
    <col min="4323" max="4323" width="16.7109375" style="9" customWidth="1"/>
    <col min="4324" max="4324" width="13.42578125" style="9" customWidth="1"/>
    <col min="4325" max="4325" width="14.28515625" style="9" customWidth="1"/>
    <col min="4326" max="4326" width="18.28515625" style="9" customWidth="1"/>
    <col min="4327" max="4327" width="17.42578125" style="9" bestFit="1" customWidth="1"/>
    <col min="4328" max="4328" width="18.28515625" style="9" bestFit="1" customWidth="1"/>
    <col min="4329" max="4574" width="9.28515625" style="9"/>
    <col min="4575" max="4575" width="11.7109375" style="9" customWidth="1"/>
    <col min="4576" max="4576" width="28.28515625" style="9" customWidth="1"/>
    <col min="4577" max="4577" width="25.7109375" style="9" customWidth="1"/>
    <col min="4578" max="4578" width="16" style="9" customWidth="1"/>
    <col min="4579" max="4579" width="16.7109375" style="9" customWidth="1"/>
    <col min="4580" max="4580" width="13.42578125" style="9" customWidth="1"/>
    <col min="4581" max="4581" width="14.28515625" style="9" customWidth="1"/>
    <col min="4582" max="4582" width="18.28515625" style="9" customWidth="1"/>
    <col min="4583" max="4583" width="17.42578125" style="9" bestFit="1" customWidth="1"/>
    <col min="4584" max="4584" width="18.28515625" style="9" bestFit="1" customWidth="1"/>
    <col min="4585" max="4830" width="9.28515625" style="9"/>
    <col min="4831" max="4831" width="11.7109375" style="9" customWidth="1"/>
    <col min="4832" max="4832" width="28.28515625" style="9" customWidth="1"/>
    <col min="4833" max="4833" width="25.7109375" style="9" customWidth="1"/>
    <col min="4834" max="4834" width="16" style="9" customWidth="1"/>
    <col min="4835" max="4835" width="16.7109375" style="9" customWidth="1"/>
    <col min="4836" max="4836" width="13.42578125" style="9" customWidth="1"/>
    <col min="4837" max="4837" width="14.28515625" style="9" customWidth="1"/>
    <col min="4838" max="4838" width="18.28515625" style="9" customWidth="1"/>
    <col min="4839" max="4839" width="17.42578125" style="9" bestFit="1" customWidth="1"/>
    <col min="4840" max="4840" width="18.28515625" style="9" bestFit="1" customWidth="1"/>
    <col min="4841" max="5086" width="9.28515625" style="9"/>
    <col min="5087" max="5087" width="11.7109375" style="9" customWidth="1"/>
    <col min="5088" max="5088" width="28.28515625" style="9" customWidth="1"/>
    <col min="5089" max="5089" width="25.7109375" style="9" customWidth="1"/>
    <col min="5090" max="5090" width="16" style="9" customWidth="1"/>
    <col min="5091" max="5091" width="16.7109375" style="9" customWidth="1"/>
    <col min="5092" max="5092" width="13.42578125" style="9" customWidth="1"/>
    <col min="5093" max="5093" width="14.28515625" style="9" customWidth="1"/>
    <col min="5094" max="5094" width="18.28515625" style="9" customWidth="1"/>
    <col min="5095" max="5095" width="17.42578125" style="9" bestFit="1" customWidth="1"/>
    <col min="5096" max="5096" width="18.28515625" style="9" bestFit="1" customWidth="1"/>
    <col min="5097" max="5342" width="9.28515625" style="9"/>
    <col min="5343" max="5343" width="11.7109375" style="9" customWidth="1"/>
    <col min="5344" max="5344" width="28.28515625" style="9" customWidth="1"/>
    <col min="5345" max="5345" width="25.7109375" style="9" customWidth="1"/>
    <col min="5346" max="5346" width="16" style="9" customWidth="1"/>
    <col min="5347" max="5347" width="16.7109375" style="9" customWidth="1"/>
    <col min="5348" max="5348" width="13.42578125" style="9" customWidth="1"/>
    <col min="5349" max="5349" width="14.28515625" style="9" customWidth="1"/>
    <col min="5350" max="5350" width="18.28515625" style="9" customWidth="1"/>
    <col min="5351" max="5351" width="17.42578125" style="9" bestFit="1" customWidth="1"/>
    <col min="5352" max="5352" width="18.28515625" style="9" bestFit="1" customWidth="1"/>
    <col min="5353" max="5598" width="9.28515625" style="9"/>
    <col min="5599" max="5599" width="11.7109375" style="9" customWidth="1"/>
    <col min="5600" max="5600" width="28.28515625" style="9" customWidth="1"/>
    <col min="5601" max="5601" width="25.7109375" style="9" customWidth="1"/>
    <col min="5602" max="5602" width="16" style="9" customWidth="1"/>
    <col min="5603" max="5603" width="16.7109375" style="9" customWidth="1"/>
    <col min="5604" max="5604" width="13.42578125" style="9" customWidth="1"/>
    <col min="5605" max="5605" width="14.28515625" style="9" customWidth="1"/>
    <col min="5606" max="5606" width="18.28515625" style="9" customWidth="1"/>
    <col min="5607" max="5607" width="17.42578125" style="9" bestFit="1" customWidth="1"/>
    <col min="5608" max="5608" width="18.28515625" style="9" bestFit="1" customWidth="1"/>
    <col min="5609" max="5854" width="9.28515625" style="9"/>
    <col min="5855" max="5855" width="11.7109375" style="9" customWidth="1"/>
    <col min="5856" max="5856" width="28.28515625" style="9" customWidth="1"/>
    <col min="5857" max="5857" width="25.7109375" style="9" customWidth="1"/>
    <col min="5858" max="5858" width="16" style="9" customWidth="1"/>
    <col min="5859" max="5859" width="16.7109375" style="9" customWidth="1"/>
    <col min="5860" max="5860" width="13.42578125" style="9" customWidth="1"/>
    <col min="5861" max="5861" width="14.28515625" style="9" customWidth="1"/>
    <col min="5862" max="5862" width="18.28515625" style="9" customWidth="1"/>
    <col min="5863" max="5863" width="17.42578125" style="9" bestFit="1" customWidth="1"/>
    <col min="5864" max="5864" width="18.28515625" style="9" bestFit="1" customWidth="1"/>
    <col min="5865" max="6110" width="9.28515625" style="9"/>
    <col min="6111" max="6111" width="11.7109375" style="9" customWidth="1"/>
    <col min="6112" max="6112" width="28.28515625" style="9" customWidth="1"/>
    <col min="6113" max="6113" width="25.7109375" style="9" customWidth="1"/>
    <col min="6114" max="6114" width="16" style="9" customWidth="1"/>
    <col min="6115" max="6115" width="16.7109375" style="9" customWidth="1"/>
    <col min="6116" max="6116" width="13.42578125" style="9" customWidth="1"/>
    <col min="6117" max="6117" width="14.28515625" style="9" customWidth="1"/>
    <col min="6118" max="6118" width="18.28515625" style="9" customWidth="1"/>
    <col min="6119" max="6119" width="17.42578125" style="9" bestFit="1" customWidth="1"/>
    <col min="6120" max="6120" width="18.28515625" style="9" bestFit="1" customWidth="1"/>
    <col min="6121" max="6366" width="9.28515625" style="9"/>
    <col min="6367" max="6367" width="11.7109375" style="9" customWidth="1"/>
    <col min="6368" max="6368" width="28.28515625" style="9" customWidth="1"/>
    <col min="6369" max="6369" width="25.7109375" style="9" customWidth="1"/>
    <col min="6370" max="6370" width="16" style="9" customWidth="1"/>
    <col min="6371" max="6371" width="16.7109375" style="9" customWidth="1"/>
    <col min="6372" max="6372" width="13.42578125" style="9" customWidth="1"/>
    <col min="6373" max="6373" width="14.28515625" style="9" customWidth="1"/>
    <col min="6374" max="6374" width="18.28515625" style="9" customWidth="1"/>
    <col min="6375" max="6375" width="17.42578125" style="9" bestFit="1" customWidth="1"/>
    <col min="6376" max="6376" width="18.28515625" style="9" bestFit="1" customWidth="1"/>
    <col min="6377" max="6622" width="9.28515625" style="9"/>
    <col min="6623" max="6623" width="11.7109375" style="9" customWidth="1"/>
    <col min="6624" max="6624" width="28.28515625" style="9" customWidth="1"/>
    <col min="6625" max="6625" width="25.7109375" style="9" customWidth="1"/>
    <col min="6626" max="6626" width="16" style="9" customWidth="1"/>
    <col min="6627" max="6627" width="16.7109375" style="9" customWidth="1"/>
    <col min="6628" max="6628" width="13.42578125" style="9" customWidth="1"/>
    <col min="6629" max="6629" width="14.28515625" style="9" customWidth="1"/>
    <col min="6630" max="6630" width="18.28515625" style="9" customWidth="1"/>
    <col min="6631" max="6631" width="17.42578125" style="9" bestFit="1" customWidth="1"/>
    <col min="6632" max="6632" width="18.28515625" style="9" bestFit="1" customWidth="1"/>
    <col min="6633" max="6878" width="9.28515625" style="9"/>
    <col min="6879" max="6879" width="11.7109375" style="9" customWidth="1"/>
    <col min="6880" max="6880" width="28.28515625" style="9" customWidth="1"/>
    <col min="6881" max="6881" width="25.7109375" style="9" customWidth="1"/>
    <col min="6882" max="6882" width="16" style="9" customWidth="1"/>
    <col min="6883" max="6883" width="16.7109375" style="9" customWidth="1"/>
    <col min="6884" max="6884" width="13.42578125" style="9" customWidth="1"/>
    <col min="6885" max="6885" width="14.28515625" style="9" customWidth="1"/>
    <col min="6886" max="6886" width="18.28515625" style="9" customWidth="1"/>
    <col min="6887" max="6887" width="17.42578125" style="9" bestFit="1" customWidth="1"/>
    <col min="6888" max="6888" width="18.28515625" style="9" bestFit="1" customWidth="1"/>
    <col min="6889" max="7134" width="9.28515625" style="9"/>
    <col min="7135" max="7135" width="11.7109375" style="9" customWidth="1"/>
    <col min="7136" max="7136" width="28.28515625" style="9" customWidth="1"/>
    <col min="7137" max="7137" width="25.7109375" style="9" customWidth="1"/>
    <col min="7138" max="7138" width="16" style="9" customWidth="1"/>
    <col min="7139" max="7139" width="16.7109375" style="9" customWidth="1"/>
    <col min="7140" max="7140" width="13.42578125" style="9" customWidth="1"/>
    <col min="7141" max="7141" width="14.28515625" style="9" customWidth="1"/>
    <col min="7142" max="7142" width="18.28515625" style="9" customWidth="1"/>
    <col min="7143" max="7143" width="17.42578125" style="9" bestFit="1" customWidth="1"/>
    <col min="7144" max="7144" width="18.28515625" style="9" bestFit="1" customWidth="1"/>
    <col min="7145" max="7390" width="9.28515625" style="9"/>
    <col min="7391" max="7391" width="11.7109375" style="9" customWidth="1"/>
    <col min="7392" max="7392" width="28.28515625" style="9" customWidth="1"/>
    <col min="7393" max="7393" width="25.7109375" style="9" customWidth="1"/>
    <col min="7394" max="7394" width="16" style="9" customWidth="1"/>
    <col min="7395" max="7395" width="16.7109375" style="9" customWidth="1"/>
    <col min="7396" max="7396" width="13.42578125" style="9" customWidth="1"/>
    <col min="7397" max="7397" width="14.28515625" style="9" customWidth="1"/>
    <col min="7398" max="7398" width="18.28515625" style="9" customWidth="1"/>
    <col min="7399" max="7399" width="17.42578125" style="9" bestFit="1" customWidth="1"/>
    <col min="7400" max="7400" width="18.28515625" style="9" bestFit="1" customWidth="1"/>
    <col min="7401" max="7646" width="9.28515625" style="9"/>
    <col min="7647" max="7647" width="11.7109375" style="9" customWidth="1"/>
    <col min="7648" max="7648" width="28.28515625" style="9" customWidth="1"/>
    <col min="7649" max="7649" width="25.7109375" style="9" customWidth="1"/>
    <col min="7650" max="7650" width="16" style="9" customWidth="1"/>
    <col min="7651" max="7651" width="16.7109375" style="9" customWidth="1"/>
    <col min="7652" max="7652" width="13.42578125" style="9" customWidth="1"/>
    <col min="7653" max="7653" width="14.28515625" style="9" customWidth="1"/>
    <col min="7654" max="7654" width="18.28515625" style="9" customWidth="1"/>
    <col min="7655" max="7655" width="17.42578125" style="9" bestFit="1" customWidth="1"/>
    <col min="7656" max="7656" width="18.28515625" style="9" bestFit="1" customWidth="1"/>
    <col min="7657" max="7902" width="9.28515625" style="9"/>
    <col min="7903" max="7903" width="11.7109375" style="9" customWidth="1"/>
    <col min="7904" max="7904" width="28.28515625" style="9" customWidth="1"/>
    <col min="7905" max="7905" width="25.7109375" style="9" customWidth="1"/>
    <col min="7906" max="7906" width="16" style="9" customWidth="1"/>
    <col min="7907" max="7907" width="16.7109375" style="9" customWidth="1"/>
    <col min="7908" max="7908" width="13.42578125" style="9" customWidth="1"/>
    <col min="7909" max="7909" width="14.28515625" style="9" customWidth="1"/>
    <col min="7910" max="7910" width="18.28515625" style="9" customWidth="1"/>
    <col min="7911" max="7911" width="17.42578125" style="9" bestFit="1" customWidth="1"/>
    <col min="7912" max="7912" width="18.28515625" style="9" bestFit="1" customWidth="1"/>
    <col min="7913" max="8158" width="9.28515625" style="9"/>
    <col min="8159" max="8159" width="11.7109375" style="9" customWidth="1"/>
    <col min="8160" max="8160" width="28.28515625" style="9" customWidth="1"/>
    <col min="8161" max="8161" width="25.7109375" style="9" customWidth="1"/>
    <col min="8162" max="8162" width="16" style="9" customWidth="1"/>
    <col min="8163" max="8163" width="16.7109375" style="9" customWidth="1"/>
    <col min="8164" max="8164" width="13.42578125" style="9" customWidth="1"/>
    <col min="8165" max="8165" width="14.28515625" style="9" customWidth="1"/>
    <col min="8166" max="8166" width="18.28515625" style="9" customWidth="1"/>
    <col min="8167" max="8167" width="17.42578125" style="9" bestFit="1" customWidth="1"/>
    <col min="8168" max="8168" width="18.28515625" style="9" bestFit="1" customWidth="1"/>
    <col min="8169" max="8414" width="9.28515625" style="9"/>
    <col min="8415" max="8415" width="11.7109375" style="9" customWidth="1"/>
    <col min="8416" max="8416" width="28.28515625" style="9" customWidth="1"/>
    <col min="8417" max="8417" width="25.7109375" style="9" customWidth="1"/>
    <col min="8418" max="8418" width="16" style="9" customWidth="1"/>
    <col min="8419" max="8419" width="16.7109375" style="9" customWidth="1"/>
    <col min="8420" max="8420" width="13.42578125" style="9" customWidth="1"/>
    <col min="8421" max="8421" width="14.28515625" style="9" customWidth="1"/>
    <col min="8422" max="8422" width="18.28515625" style="9" customWidth="1"/>
    <col min="8423" max="8423" width="17.42578125" style="9" bestFit="1" customWidth="1"/>
    <col min="8424" max="8424" width="18.28515625" style="9" bestFit="1" customWidth="1"/>
    <col min="8425" max="8670" width="9.28515625" style="9"/>
    <col min="8671" max="8671" width="11.7109375" style="9" customWidth="1"/>
    <col min="8672" max="8672" width="28.28515625" style="9" customWidth="1"/>
    <col min="8673" max="8673" width="25.7109375" style="9" customWidth="1"/>
    <col min="8674" max="8674" width="16" style="9" customWidth="1"/>
    <col min="8675" max="8675" width="16.7109375" style="9" customWidth="1"/>
    <col min="8676" max="8676" width="13.42578125" style="9" customWidth="1"/>
    <col min="8677" max="8677" width="14.28515625" style="9" customWidth="1"/>
    <col min="8678" max="8678" width="18.28515625" style="9" customWidth="1"/>
    <col min="8679" max="8679" width="17.42578125" style="9" bestFit="1" customWidth="1"/>
    <col min="8680" max="8680" width="18.28515625" style="9" bestFit="1" customWidth="1"/>
    <col min="8681" max="8926" width="9.28515625" style="9"/>
    <col min="8927" max="8927" width="11.7109375" style="9" customWidth="1"/>
    <col min="8928" max="8928" width="28.28515625" style="9" customWidth="1"/>
    <col min="8929" max="8929" width="25.7109375" style="9" customWidth="1"/>
    <col min="8930" max="8930" width="16" style="9" customWidth="1"/>
    <col min="8931" max="8931" width="16.7109375" style="9" customWidth="1"/>
    <col min="8932" max="8932" width="13.42578125" style="9" customWidth="1"/>
    <col min="8933" max="8933" width="14.28515625" style="9" customWidth="1"/>
    <col min="8934" max="8934" width="18.28515625" style="9" customWidth="1"/>
    <col min="8935" max="8935" width="17.42578125" style="9" bestFit="1" customWidth="1"/>
    <col min="8936" max="8936" width="18.28515625" style="9" bestFit="1" customWidth="1"/>
    <col min="8937" max="9182" width="9.28515625" style="9"/>
    <col min="9183" max="9183" width="11.7109375" style="9" customWidth="1"/>
    <col min="9184" max="9184" width="28.28515625" style="9" customWidth="1"/>
    <col min="9185" max="9185" width="25.7109375" style="9" customWidth="1"/>
    <col min="9186" max="9186" width="16" style="9" customWidth="1"/>
    <col min="9187" max="9187" width="16.7109375" style="9" customWidth="1"/>
    <col min="9188" max="9188" width="13.42578125" style="9" customWidth="1"/>
    <col min="9189" max="9189" width="14.28515625" style="9" customWidth="1"/>
    <col min="9190" max="9190" width="18.28515625" style="9" customWidth="1"/>
    <col min="9191" max="9191" width="17.42578125" style="9" bestFit="1" customWidth="1"/>
    <col min="9192" max="9192" width="18.28515625" style="9" bestFit="1" customWidth="1"/>
    <col min="9193" max="9438" width="9.28515625" style="9"/>
    <col min="9439" max="9439" width="11.7109375" style="9" customWidth="1"/>
    <col min="9440" max="9440" width="28.28515625" style="9" customWidth="1"/>
    <col min="9441" max="9441" width="25.7109375" style="9" customWidth="1"/>
    <col min="9442" max="9442" width="16" style="9" customWidth="1"/>
    <col min="9443" max="9443" width="16.7109375" style="9" customWidth="1"/>
    <col min="9444" max="9444" width="13.42578125" style="9" customWidth="1"/>
    <col min="9445" max="9445" width="14.28515625" style="9" customWidth="1"/>
    <col min="9446" max="9446" width="18.28515625" style="9" customWidth="1"/>
    <col min="9447" max="9447" width="17.42578125" style="9" bestFit="1" customWidth="1"/>
    <col min="9448" max="9448" width="18.28515625" style="9" bestFit="1" customWidth="1"/>
    <col min="9449" max="9694" width="9.28515625" style="9"/>
    <col min="9695" max="9695" width="11.7109375" style="9" customWidth="1"/>
    <col min="9696" max="9696" width="28.28515625" style="9" customWidth="1"/>
    <col min="9697" max="9697" width="25.7109375" style="9" customWidth="1"/>
    <col min="9698" max="9698" width="16" style="9" customWidth="1"/>
    <col min="9699" max="9699" width="16.7109375" style="9" customWidth="1"/>
    <col min="9700" max="9700" width="13.42578125" style="9" customWidth="1"/>
    <col min="9701" max="9701" width="14.28515625" style="9" customWidth="1"/>
    <col min="9702" max="9702" width="18.28515625" style="9" customWidth="1"/>
    <col min="9703" max="9703" width="17.42578125" style="9" bestFit="1" customWidth="1"/>
    <col min="9704" max="9704" width="18.28515625" style="9" bestFit="1" customWidth="1"/>
    <col min="9705" max="9950" width="9.28515625" style="9"/>
    <col min="9951" max="9951" width="11.7109375" style="9" customWidth="1"/>
    <col min="9952" max="9952" width="28.28515625" style="9" customWidth="1"/>
    <col min="9953" max="9953" width="25.7109375" style="9" customWidth="1"/>
    <col min="9954" max="9954" width="16" style="9" customWidth="1"/>
    <col min="9955" max="9955" width="16.7109375" style="9" customWidth="1"/>
    <col min="9956" max="9956" width="13.42578125" style="9" customWidth="1"/>
    <col min="9957" max="9957" width="14.28515625" style="9" customWidth="1"/>
    <col min="9958" max="9958" width="18.28515625" style="9" customWidth="1"/>
    <col min="9959" max="9959" width="17.42578125" style="9" bestFit="1" customWidth="1"/>
    <col min="9960" max="9960" width="18.28515625" style="9" bestFit="1" customWidth="1"/>
    <col min="9961" max="10206" width="9.28515625" style="9"/>
    <col min="10207" max="10207" width="11.7109375" style="9" customWidth="1"/>
    <col min="10208" max="10208" width="28.28515625" style="9" customWidth="1"/>
    <col min="10209" max="10209" width="25.7109375" style="9" customWidth="1"/>
    <col min="10210" max="10210" width="16" style="9" customWidth="1"/>
    <col min="10211" max="10211" width="16.7109375" style="9" customWidth="1"/>
    <col min="10212" max="10212" width="13.42578125" style="9" customWidth="1"/>
    <col min="10213" max="10213" width="14.28515625" style="9" customWidth="1"/>
    <col min="10214" max="10214" width="18.28515625" style="9" customWidth="1"/>
    <col min="10215" max="10215" width="17.42578125" style="9" bestFit="1" customWidth="1"/>
    <col min="10216" max="10216" width="18.28515625" style="9" bestFit="1" customWidth="1"/>
    <col min="10217" max="10462" width="9.28515625" style="9"/>
    <col min="10463" max="10463" width="11.7109375" style="9" customWidth="1"/>
    <col min="10464" max="10464" width="28.28515625" style="9" customWidth="1"/>
    <col min="10465" max="10465" width="25.7109375" style="9" customWidth="1"/>
    <col min="10466" max="10466" width="16" style="9" customWidth="1"/>
    <col min="10467" max="10467" width="16.7109375" style="9" customWidth="1"/>
    <col min="10468" max="10468" width="13.42578125" style="9" customWidth="1"/>
    <col min="10469" max="10469" width="14.28515625" style="9" customWidth="1"/>
    <col min="10470" max="10470" width="18.28515625" style="9" customWidth="1"/>
    <col min="10471" max="10471" width="17.42578125" style="9" bestFit="1" customWidth="1"/>
    <col min="10472" max="10472" width="18.28515625" style="9" bestFit="1" customWidth="1"/>
    <col min="10473" max="10718" width="9.28515625" style="9"/>
    <col min="10719" max="10719" width="11.7109375" style="9" customWidth="1"/>
    <col min="10720" max="10720" width="28.28515625" style="9" customWidth="1"/>
    <col min="10721" max="10721" width="25.7109375" style="9" customWidth="1"/>
    <col min="10722" max="10722" width="16" style="9" customWidth="1"/>
    <col min="10723" max="10723" width="16.7109375" style="9" customWidth="1"/>
    <col min="10724" max="10724" width="13.42578125" style="9" customWidth="1"/>
    <col min="10725" max="10725" width="14.28515625" style="9" customWidth="1"/>
    <col min="10726" max="10726" width="18.28515625" style="9" customWidth="1"/>
    <col min="10727" max="10727" width="17.42578125" style="9" bestFit="1" customWidth="1"/>
    <col min="10728" max="10728" width="18.28515625" style="9" bestFit="1" customWidth="1"/>
    <col min="10729" max="10974" width="9.28515625" style="9"/>
    <col min="10975" max="10975" width="11.7109375" style="9" customWidth="1"/>
    <col min="10976" max="10976" width="28.28515625" style="9" customWidth="1"/>
    <col min="10977" max="10977" width="25.7109375" style="9" customWidth="1"/>
    <col min="10978" max="10978" width="16" style="9" customWidth="1"/>
    <col min="10979" max="10979" width="16.7109375" style="9" customWidth="1"/>
    <col min="10980" max="10980" width="13.42578125" style="9" customWidth="1"/>
    <col min="10981" max="10981" width="14.28515625" style="9" customWidth="1"/>
    <col min="10982" max="10982" width="18.28515625" style="9" customWidth="1"/>
    <col min="10983" max="10983" width="17.42578125" style="9" bestFit="1" customWidth="1"/>
    <col min="10984" max="10984" width="18.28515625" style="9" bestFit="1" customWidth="1"/>
    <col min="10985" max="11230" width="9.28515625" style="9"/>
    <col min="11231" max="11231" width="11.7109375" style="9" customWidth="1"/>
    <col min="11232" max="11232" width="28.28515625" style="9" customWidth="1"/>
    <col min="11233" max="11233" width="25.7109375" style="9" customWidth="1"/>
    <col min="11234" max="11234" width="16" style="9" customWidth="1"/>
    <col min="11235" max="11235" width="16.7109375" style="9" customWidth="1"/>
    <col min="11236" max="11236" width="13.42578125" style="9" customWidth="1"/>
    <col min="11237" max="11237" width="14.28515625" style="9" customWidth="1"/>
    <col min="11238" max="11238" width="18.28515625" style="9" customWidth="1"/>
    <col min="11239" max="11239" width="17.42578125" style="9" bestFit="1" customWidth="1"/>
    <col min="11240" max="11240" width="18.28515625" style="9" bestFit="1" customWidth="1"/>
    <col min="11241" max="11486" width="9.28515625" style="9"/>
    <col min="11487" max="11487" width="11.7109375" style="9" customWidth="1"/>
    <col min="11488" max="11488" width="28.28515625" style="9" customWidth="1"/>
    <col min="11489" max="11489" width="25.7109375" style="9" customWidth="1"/>
    <col min="11490" max="11490" width="16" style="9" customWidth="1"/>
    <col min="11491" max="11491" width="16.7109375" style="9" customWidth="1"/>
    <col min="11492" max="11492" width="13.42578125" style="9" customWidth="1"/>
    <col min="11493" max="11493" width="14.28515625" style="9" customWidth="1"/>
    <col min="11494" max="11494" width="18.28515625" style="9" customWidth="1"/>
    <col min="11495" max="11495" width="17.42578125" style="9" bestFit="1" customWidth="1"/>
    <col min="11496" max="11496" width="18.28515625" style="9" bestFit="1" customWidth="1"/>
    <col min="11497" max="11742" width="9.28515625" style="9"/>
    <col min="11743" max="11743" width="11.7109375" style="9" customWidth="1"/>
    <col min="11744" max="11744" width="28.28515625" style="9" customWidth="1"/>
    <col min="11745" max="11745" width="25.7109375" style="9" customWidth="1"/>
    <col min="11746" max="11746" width="16" style="9" customWidth="1"/>
    <col min="11747" max="11747" width="16.7109375" style="9" customWidth="1"/>
    <col min="11748" max="11748" width="13.42578125" style="9" customWidth="1"/>
    <col min="11749" max="11749" width="14.28515625" style="9" customWidth="1"/>
    <col min="11750" max="11750" width="18.28515625" style="9" customWidth="1"/>
    <col min="11751" max="11751" width="17.42578125" style="9" bestFit="1" customWidth="1"/>
    <col min="11752" max="11752" width="18.28515625" style="9" bestFit="1" customWidth="1"/>
    <col min="11753" max="11998" width="9.28515625" style="9"/>
    <col min="11999" max="11999" width="11.7109375" style="9" customWidth="1"/>
    <col min="12000" max="12000" width="28.28515625" style="9" customWidth="1"/>
    <col min="12001" max="12001" width="25.7109375" style="9" customWidth="1"/>
    <col min="12002" max="12002" width="16" style="9" customWidth="1"/>
    <col min="12003" max="12003" width="16.7109375" style="9" customWidth="1"/>
    <col min="12004" max="12004" width="13.42578125" style="9" customWidth="1"/>
    <col min="12005" max="12005" width="14.28515625" style="9" customWidth="1"/>
    <col min="12006" max="12006" width="18.28515625" style="9" customWidth="1"/>
    <col min="12007" max="12007" width="17.42578125" style="9" bestFit="1" customWidth="1"/>
    <col min="12008" max="12008" width="18.28515625" style="9" bestFit="1" customWidth="1"/>
    <col min="12009" max="12254" width="9.28515625" style="9"/>
    <col min="12255" max="12255" width="11.7109375" style="9" customWidth="1"/>
    <col min="12256" max="12256" width="28.28515625" style="9" customWidth="1"/>
    <col min="12257" max="12257" width="25.7109375" style="9" customWidth="1"/>
    <col min="12258" max="12258" width="16" style="9" customWidth="1"/>
    <col min="12259" max="12259" width="16.7109375" style="9" customWidth="1"/>
    <col min="12260" max="12260" width="13.42578125" style="9" customWidth="1"/>
    <col min="12261" max="12261" width="14.28515625" style="9" customWidth="1"/>
    <col min="12262" max="12262" width="18.28515625" style="9" customWidth="1"/>
    <col min="12263" max="12263" width="17.42578125" style="9" bestFit="1" customWidth="1"/>
    <col min="12264" max="12264" width="18.28515625" style="9" bestFit="1" customWidth="1"/>
    <col min="12265" max="12510" width="9.28515625" style="9"/>
    <col min="12511" max="12511" width="11.7109375" style="9" customWidth="1"/>
    <col min="12512" max="12512" width="28.28515625" style="9" customWidth="1"/>
    <col min="12513" max="12513" width="25.7109375" style="9" customWidth="1"/>
    <col min="12514" max="12514" width="16" style="9" customWidth="1"/>
    <col min="12515" max="12515" width="16.7109375" style="9" customWidth="1"/>
    <col min="12516" max="12516" width="13.42578125" style="9" customWidth="1"/>
    <col min="12517" max="12517" width="14.28515625" style="9" customWidth="1"/>
    <col min="12518" max="12518" width="18.28515625" style="9" customWidth="1"/>
    <col min="12519" max="12519" width="17.42578125" style="9" bestFit="1" customWidth="1"/>
    <col min="12520" max="12520" width="18.28515625" style="9" bestFit="1" customWidth="1"/>
    <col min="12521" max="12766" width="9.28515625" style="9"/>
    <col min="12767" max="12767" width="11.7109375" style="9" customWidth="1"/>
    <col min="12768" max="12768" width="28.28515625" style="9" customWidth="1"/>
    <col min="12769" max="12769" width="25.7109375" style="9" customWidth="1"/>
    <col min="12770" max="12770" width="16" style="9" customWidth="1"/>
    <col min="12771" max="12771" width="16.7109375" style="9" customWidth="1"/>
    <col min="12772" max="12772" width="13.42578125" style="9" customWidth="1"/>
    <col min="12773" max="12773" width="14.28515625" style="9" customWidth="1"/>
    <col min="12774" max="12774" width="18.28515625" style="9" customWidth="1"/>
    <col min="12775" max="12775" width="17.42578125" style="9" bestFit="1" customWidth="1"/>
    <col min="12776" max="12776" width="18.28515625" style="9" bestFit="1" customWidth="1"/>
    <col min="12777" max="13022" width="9.28515625" style="9"/>
    <col min="13023" max="13023" width="11.7109375" style="9" customWidth="1"/>
    <col min="13024" max="13024" width="28.28515625" style="9" customWidth="1"/>
    <col min="13025" max="13025" width="25.7109375" style="9" customWidth="1"/>
    <col min="13026" max="13026" width="16" style="9" customWidth="1"/>
    <col min="13027" max="13027" width="16.7109375" style="9" customWidth="1"/>
    <col min="13028" max="13028" width="13.42578125" style="9" customWidth="1"/>
    <col min="13029" max="13029" width="14.28515625" style="9" customWidth="1"/>
    <col min="13030" max="13030" width="18.28515625" style="9" customWidth="1"/>
    <col min="13031" max="13031" width="17.42578125" style="9" bestFit="1" customWidth="1"/>
    <col min="13032" max="13032" width="18.28515625" style="9" bestFit="1" customWidth="1"/>
    <col min="13033" max="13278" width="9.28515625" style="9"/>
    <col min="13279" max="13279" width="11.7109375" style="9" customWidth="1"/>
    <col min="13280" max="13280" width="28.28515625" style="9" customWidth="1"/>
    <col min="13281" max="13281" width="25.7109375" style="9" customWidth="1"/>
    <col min="13282" max="13282" width="16" style="9" customWidth="1"/>
    <col min="13283" max="13283" width="16.7109375" style="9" customWidth="1"/>
    <col min="13284" max="13284" width="13.42578125" style="9" customWidth="1"/>
    <col min="13285" max="13285" width="14.28515625" style="9" customWidth="1"/>
    <col min="13286" max="13286" width="18.28515625" style="9" customWidth="1"/>
    <col min="13287" max="13287" width="17.42578125" style="9" bestFit="1" customWidth="1"/>
    <col min="13288" max="13288" width="18.28515625" style="9" bestFit="1" customWidth="1"/>
    <col min="13289" max="13534" width="9.28515625" style="9"/>
    <col min="13535" max="13535" width="11.7109375" style="9" customWidth="1"/>
    <col min="13536" max="13536" width="28.28515625" style="9" customWidth="1"/>
    <col min="13537" max="13537" width="25.7109375" style="9" customWidth="1"/>
    <col min="13538" max="13538" width="16" style="9" customWidth="1"/>
    <col min="13539" max="13539" width="16.7109375" style="9" customWidth="1"/>
    <col min="13540" max="13540" width="13.42578125" style="9" customWidth="1"/>
    <col min="13541" max="13541" width="14.28515625" style="9" customWidth="1"/>
    <col min="13542" max="13542" width="18.28515625" style="9" customWidth="1"/>
    <col min="13543" max="13543" width="17.42578125" style="9" bestFit="1" customWidth="1"/>
    <col min="13544" max="13544" width="18.28515625" style="9" bestFit="1" customWidth="1"/>
    <col min="13545" max="13790" width="9.28515625" style="9"/>
    <col min="13791" max="13791" width="11.7109375" style="9" customWidth="1"/>
    <col min="13792" max="13792" width="28.28515625" style="9" customWidth="1"/>
    <col min="13793" max="13793" width="25.7109375" style="9" customWidth="1"/>
    <col min="13794" max="13794" width="16" style="9" customWidth="1"/>
    <col min="13795" max="13795" width="16.7109375" style="9" customWidth="1"/>
    <col min="13796" max="13796" width="13.42578125" style="9" customWidth="1"/>
    <col min="13797" max="13797" width="14.28515625" style="9" customWidth="1"/>
    <col min="13798" max="13798" width="18.28515625" style="9" customWidth="1"/>
    <col min="13799" max="13799" width="17.42578125" style="9" bestFit="1" customWidth="1"/>
    <col min="13800" max="13800" width="18.28515625" style="9" bestFit="1" customWidth="1"/>
    <col min="13801" max="14046" width="9.28515625" style="9"/>
    <col min="14047" max="14047" width="11.7109375" style="9" customWidth="1"/>
    <col min="14048" max="14048" width="28.28515625" style="9" customWidth="1"/>
    <col min="14049" max="14049" width="25.7109375" style="9" customWidth="1"/>
    <col min="14050" max="14050" width="16" style="9" customWidth="1"/>
    <col min="14051" max="14051" width="16.7109375" style="9" customWidth="1"/>
    <col min="14052" max="14052" width="13.42578125" style="9" customWidth="1"/>
    <col min="14053" max="14053" width="14.28515625" style="9" customWidth="1"/>
    <col min="14054" max="14054" width="18.28515625" style="9" customWidth="1"/>
    <col min="14055" max="14055" width="17.42578125" style="9" bestFit="1" customWidth="1"/>
    <col min="14056" max="14056" width="18.28515625" style="9" bestFit="1" customWidth="1"/>
    <col min="14057" max="14302" width="9.28515625" style="9"/>
    <col min="14303" max="14303" width="11.7109375" style="9" customWidth="1"/>
    <col min="14304" max="14304" width="28.28515625" style="9" customWidth="1"/>
    <col min="14305" max="14305" width="25.7109375" style="9" customWidth="1"/>
    <col min="14306" max="14306" width="16" style="9" customWidth="1"/>
    <col min="14307" max="14307" width="16.7109375" style="9" customWidth="1"/>
    <col min="14308" max="14308" width="13.42578125" style="9" customWidth="1"/>
    <col min="14309" max="14309" width="14.28515625" style="9" customWidth="1"/>
    <col min="14310" max="14310" width="18.28515625" style="9" customWidth="1"/>
    <col min="14311" max="14311" width="17.42578125" style="9" bestFit="1" customWidth="1"/>
    <col min="14312" max="14312" width="18.28515625" style="9" bestFit="1" customWidth="1"/>
    <col min="14313" max="14558" width="9.28515625" style="9"/>
    <col min="14559" max="14559" width="11.7109375" style="9" customWidth="1"/>
    <col min="14560" max="14560" width="28.28515625" style="9" customWidth="1"/>
    <col min="14561" max="14561" width="25.7109375" style="9" customWidth="1"/>
    <col min="14562" max="14562" width="16" style="9" customWidth="1"/>
    <col min="14563" max="14563" width="16.7109375" style="9" customWidth="1"/>
    <col min="14564" max="14564" width="13.42578125" style="9" customWidth="1"/>
    <col min="14565" max="14565" width="14.28515625" style="9" customWidth="1"/>
    <col min="14566" max="14566" width="18.28515625" style="9" customWidth="1"/>
    <col min="14567" max="14567" width="17.42578125" style="9" bestFit="1" customWidth="1"/>
    <col min="14568" max="14568" width="18.28515625" style="9" bestFit="1" customWidth="1"/>
    <col min="14569" max="14814" width="9.28515625" style="9"/>
    <col min="14815" max="14815" width="11.7109375" style="9" customWidth="1"/>
    <col min="14816" max="14816" width="28.28515625" style="9" customWidth="1"/>
    <col min="14817" max="14817" width="25.7109375" style="9" customWidth="1"/>
    <col min="14818" max="14818" width="16" style="9" customWidth="1"/>
    <col min="14819" max="14819" width="16.7109375" style="9" customWidth="1"/>
    <col min="14820" max="14820" width="13.42578125" style="9" customWidth="1"/>
    <col min="14821" max="14821" width="14.28515625" style="9" customWidth="1"/>
    <col min="14822" max="14822" width="18.28515625" style="9" customWidth="1"/>
    <col min="14823" max="14823" width="17.42578125" style="9" bestFit="1" customWidth="1"/>
    <col min="14824" max="14824" width="18.28515625" style="9" bestFit="1" customWidth="1"/>
    <col min="14825" max="15070" width="9.28515625" style="9"/>
    <col min="15071" max="15071" width="11.7109375" style="9" customWidth="1"/>
    <col min="15072" max="15072" width="28.28515625" style="9" customWidth="1"/>
    <col min="15073" max="15073" width="25.7109375" style="9" customWidth="1"/>
    <col min="15074" max="15074" width="16" style="9" customWidth="1"/>
    <col min="15075" max="15075" width="16.7109375" style="9" customWidth="1"/>
    <col min="15076" max="15076" width="13.42578125" style="9" customWidth="1"/>
    <col min="15077" max="15077" width="14.28515625" style="9" customWidth="1"/>
    <col min="15078" max="15078" width="18.28515625" style="9" customWidth="1"/>
    <col min="15079" max="15079" width="17.42578125" style="9" bestFit="1" customWidth="1"/>
    <col min="15080" max="15080" width="18.28515625" style="9" bestFit="1" customWidth="1"/>
    <col min="15081" max="15326" width="9.28515625" style="9"/>
    <col min="15327" max="15327" width="11.7109375" style="9" customWidth="1"/>
    <col min="15328" max="15328" width="28.28515625" style="9" customWidth="1"/>
    <col min="15329" max="15329" width="25.7109375" style="9" customWidth="1"/>
    <col min="15330" max="15330" width="16" style="9" customWidth="1"/>
    <col min="15331" max="15331" width="16.7109375" style="9" customWidth="1"/>
    <col min="15332" max="15332" width="13.42578125" style="9" customWidth="1"/>
    <col min="15333" max="15333" width="14.28515625" style="9" customWidth="1"/>
    <col min="15334" max="15334" width="18.28515625" style="9" customWidth="1"/>
    <col min="15335" max="15335" width="17.42578125" style="9" bestFit="1" customWidth="1"/>
    <col min="15336" max="15336" width="18.28515625" style="9" bestFit="1" customWidth="1"/>
    <col min="15337" max="15582" width="9.28515625" style="9"/>
    <col min="15583" max="15583" width="11.7109375" style="9" customWidth="1"/>
    <col min="15584" max="15584" width="28.28515625" style="9" customWidth="1"/>
    <col min="15585" max="15585" width="25.7109375" style="9" customWidth="1"/>
    <col min="15586" max="15586" width="16" style="9" customWidth="1"/>
    <col min="15587" max="15587" width="16.7109375" style="9" customWidth="1"/>
    <col min="15588" max="15588" width="13.42578125" style="9" customWidth="1"/>
    <col min="15589" max="15589" width="14.28515625" style="9" customWidth="1"/>
    <col min="15590" max="15590" width="18.28515625" style="9" customWidth="1"/>
    <col min="15591" max="15591" width="17.42578125" style="9" bestFit="1" customWidth="1"/>
    <col min="15592" max="15592" width="18.28515625" style="9" bestFit="1" customWidth="1"/>
    <col min="15593" max="15838" width="9.28515625" style="9"/>
    <col min="15839" max="15839" width="11.7109375" style="9" customWidth="1"/>
    <col min="15840" max="15840" width="28.28515625" style="9" customWidth="1"/>
    <col min="15841" max="15841" width="25.7109375" style="9" customWidth="1"/>
    <col min="15842" max="15842" width="16" style="9" customWidth="1"/>
    <col min="15843" max="15843" width="16.7109375" style="9" customWidth="1"/>
    <col min="15844" max="15844" width="13.42578125" style="9" customWidth="1"/>
    <col min="15845" max="15845" width="14.28515625" style="9" customWidth="1"/>
    <col min="15846" max="15846" width="18.28515625" style="9" customWidth="1"/>
    <col min="15847" max="15847" width="17.42578125" style="9" bestFit="1" customWidth="1"/>
    <col min="15848" max="15848" width="18.28515625" style="9" bestFit="1" customWidth="1"/>
    <col min="15849" max="16094" width="9.28515625" style="9"/>
    <col min="16095" max="16095" width="11.7109375" style="9" customWidth="1"/>
    <col min="16096" max="16096" width="28.28515625" style="9" customWidth="1"/>
    <col min="16097" max="16097" width="25.7109375" style="9" customWidth="1"/>
    <col min="16098" max="16098" width="16" style="9" customWidth="1"/>
    <col min="16099" max="16099" width="16.7109375" style="9" customWidth="1"/>
    <col min="16100" max="16100" width="13.42578125" style="9" customWidth="1"/>
    <col min="16101" max="16101" width="14.28515625" style="9" customWidth="1"/>
    <col min="16102" max="16102" width="18.28515625" style="9" customWidth="1"/>
    <col min="16103" max="16103" width="17.42578125" style="9" bestFit="1" customWidth="1"/>
    <col min="16104" max="16104" width="18.28515625" style="9" bestFit="1" customWidth="1"/>
    <col min="16105" max="16384" width="9.28515625" style="9"/>
  </cols>
  <sheetData>
    <row r="1" spans="1:20" ht="47.25" customHeight="1" x14ac:dyDescent="0.2">
      <c r="A1" s="14" t="s">
        <v>202</v>
      </c>
      <c r="B1" s="10"/>
      <c r="C1" s="10"/>
      <c r="D1" s="10"/>
      <c r="E1" s="47"/>
      <c r="F1" s="47"/>
      <c r="G1" s="47"/>
      <c r="H1" s="47"/>
      <c r="I1" s="10"/>
      <c r="J1" s="10"/>
      <c r="K1" s="47"/>
    </row>
    <row r="2" spans="1:20" s="54" customFormat="1" ht="76.5" customHeight="1" x14ac:dyDescent="0.2">
      <c r="A2" s="52" t="s">
        <v>57</v>
      </c>
      <c r="B2" s="52" t="s">
        <v>58</v>
      </c>
      <c r="C2" s="52" t="s">
        <v>207</v>
      </c>
      <c r="D2" s="52" t="s">
        <v>206</v>
      </c>
      <c r="E2" s="52" t="s">
        <v>160</v>
      </c>
      <c r="F2" s="52" t="s">
        <v>161</v>
      </c>
      <c r="G2" s="52" t="s">
        <v>162</v>
      </c>
      <c r="H2" s="52" t="s">
        <v>208</v>
      </c>
      <c r="I2" s="52" t="s">
        <v>156</v>
      </c>
      <c r="J2" s="52" t="s">
        <v>126</v>
      </c>
      <c r="K2" s="52" t="s">
        <v>127</v>
      </c>
      <c r="L2" s="52" t="s">
        <v>159</v>
      </c>
      <c r="M2" s="52" t="s">
        <v>158</v>
      </c>
      <c r="N2" s="125" t="s">
        <v>212</v>
      </c>
      <c r="O2" s="125" t="s">
        <v>213</v>
      </c>
      <c r="P2" s="125" t="s">
        <v>214</v>
      </c>
      <c r="Q2" s="125" t="s">
        <v>215</v>
      </c>
      <c r="R2" s="125" t="s">
        <v>223</v>
      </c>
      <c r="S2" s="131" t="s">
        <v>221</v>
      </c>
    </row>
    <row r="3" spans="1:20" s="6" customFormat="1" ht="24" x14ac:dyDescent="0.2">
      <c r="A3" s="25" t="s">
        <v>51</v>
      </c>
      <c r="B3" s="25" t="s">
        <v>53</v>
      </c>
      <c r="C3" s="26" t="s">
        <v>62</v>
      </c>
      <c r="D3" s="26" t="s">
        <v>55</v>
      </c>
      <c r="E3" s="26" t="s">
        <v>191</v>
      </c>
      <c r="F3" s="27" t="s">
        <v>172</v>
      </c>
      <c r="G3" s="27" t="s">
        <v>193</v>
      </c>
      <c r="H3" s="26" t="s">
        <v>164</v>
      </c>
      <c r="I3" s="27" t="s">
        <v>192</v>
      </c>
      <c r="J3" s="27" t="s">
        <v>180</v>
      </c>
      <c r="K3" s="27" t="s">
        <v>194</v>
      </c>
      <c r="L3" s="27" t="s">
        <v>181</v>
      </c>
      <c r="M3" s="27" t="s">
        <v>182</v>
      </c>
      <c r="N3" s="123" t="s">
        <v>216</v>
      </c>
      <c r="O3" s="124" t="s">
        <v>217</v>
      </c>
      <c r="P3" s="122" t="s">
        <v>218</v>
      </c>
      <c r="Q3" s="122" t="s">
        <v>219</v>
      </c>
      <c r="R3" s="122" t="s">
        <v>220</v>
      </c>
      <c r="S3" s="132" t="s">
        <v>222</v>
      </c>
    </row>
    <row r="4" spans="1:20" ht="15.75" customHeight="1" x14ac:dyDescent="0.2">
      <c r="A4" s="19">
        <v>210030</v>
      </c>
      <c r="B4" s="19" t="s">
        <v>86</v>
      </c>
      <c r="C4" s="118">
        <f>VLOOKUP(A4,'[5]FY24 Revenue Split'!$A$4:$F$57,4,FALSE)</f>
        <v>50942798.915876739</v>
      </c>
      <c r="D4" s="71">
        <f>IFERROR(VLOOKUP($A4,'PAU Performance'!$A:$F,6,FALSE),"")</f>
        <v>6.4730018117404455</v>
      </c>
      <c r="E4" s="51">
        <f>IFERROR(D4/$D$53*Savings!$C$8*Savings!$C$16,"")</f>
        <v>-8.8208306043114151E-4</v>
      </c>
      <c r="F4" s="88">
        <f t="shared" ref="F4:F31" si="0">IFERROR(E4*$C4,"")</f>
        <v>-44935.779974644793</v>
      </c>
      <c r="G4" s="53">
        <f>IFERROR(F4*Savings!$C$9*Savings!$C$16/$F$53,"")</f>
        <v>-33748.69412400404</v>
      </c>
      <c r="H4" s="20">
        <f>IFERROR(VLOOKUP(A4,'PAU Performance'!A:C,3,FALSE),"")</f>
        <v>2.39913E-2</v>
      </c>
      <c r="I4" s="21">
        <f>H4/$H$53*Savings!$C$8*Savings!$C$17</f>
        <v>-9.0897527395542477E-4</v>
      </c>
      <c r="J4" s="88">
        <f t="shared" ref="J4:J51" si="1">IFERROR(I4*C4,"")</f>
        <v>-46305.744600615173</v>
      </c>
      <c r="K4" s="53">
        <f>IFERROR(J4*Savings!$C$9*Savings!$C$17/$J$53,"")</f>
        <v>-46742.939827554335</v>
      </c>
      <c r="L4" s="88">
        <f t="shared" ref="L4:L51" si="2">IFERROR(G4+K4,"")</f>
        <v>-80491.633951558382</v>
      </c>
      <c r="M4" s="70">
        <f t="shared" ref="M4:M28" si="3">L4/C4</f>
        <v>-1.5800394886915511E-3</v>
      </c>
      <c r="N4" s="128">
        <f t="shared" ref="N4:N32" si="4">IF(M4&lt;0,M4-$M$53,0)</f>
        <v>2.2199605113084487E-3</v>
      </c>
      <c r="O4" s="129">
        <f t="shared" ref="O4:O32" si="5">N4*C4</f>
        <v>113091.00192877321</v>
      </c>
      <c r="P4" s="129">
        <f>IF(((L4/$L$53)*(0-$O$53)+O4)&gt;0,0,((L4/$L$53)*(0-$O$53)+O4))</f>
        <v>0</v>
      </c>
      <c r="Q4" s="130">
        <f t="shared" ref="Q4:Q51" si="6">IFERROR(P4/C4,0)</f>
        <v>0</v>
      </c>
      <c r="R4" s="129">
        <f t="shared" ref="R4:R51" si="7">P4-L4</f>
        <v>80491.633951558382</v>
      </c>
      <c r="S4" s="128">
        <f t="shared" ref="S4:S51" si="8">ABS(M4-Q4)</f>
        <v>1.5800394886915511E-3</v>
      </c>
      <c r="T4" s="121"/>
    </row>
    <row r="5" spans="1:20" ht="15.75" customHeight="1" x14ac:dyDescent="0.2">
      <c r="A5" s="22">
        <v>210017</v>
      </c>
      <c r="B5" s="22" t="s">
        <v>79</v>
      </c>
      <c r="C5" s="118">
        <f>VLOOKUP(A5,'[5]FY24 Revenue Split'!$A$4:$F$57,4,FALSE)</f>
        <v>90729925.73505494</v>
      </c>
      <c r="D5" s="71">
        <f>IFERROR(VLOOKUP($A5,'PAU Performance'!$A:$F,6,FALSE),"")</f>
        <v>8.7302851542073991</v>
      </c>
      <c r="E5" s="51">
        <f>IFERROR(D5/$D$53*Savings!$C$8*Savings!$C$16,"")</f>
        <v>-1.1896855386773389E-3</v>
      </c>
      <c r="F5" s="88">
        <f t="shared" si="0"/>
        <v>-107940.08057226379</v>
      </c>
      <c r="G5" s="53">
        <f>IFERROR(F5*Savings!$C$9*Savings!$C$16/$F$53,"")</f>
        <v>-81067.620613443636</v>
      </c>
      <c r="H5" s="20">
        <f>IFERROR(VLOOKUP(A5,'PAU Performance'!A:C,3,FALSE),"")</f>
        <v>2.4863900000000001E-2</v>
      </c>
      <c r="I5" s="21">
        <f>H5/$H$53*Savings!$C$8*Savings!$C$17</f>
        <v>-9.4203608450147704E-4</v>
      </c>
      <c r="J5" s="88">
        <f t="shared" si="1"/>
        <v>-85470.863986560958</v>
      </c>
      <c r="K5" s="53">
        <f>IFERROR(J5*Savings!$C$9*Savings!$C$17/$J$53,"")</f>
        <v>-86277.836298518858</v>
      </c>
      <c r="L5" s="88">
        <f t="shared" si="2"/>
        <v>-167345.45691196248</v>
      </c>
      <c r="M5" s="70">
        <f t="shared" si="3"/>
        <v>-1.8444350698647812E-3</v>
      </c>
      <c r="N5" s="128">
        <f t="shared" si="4"/>
        <v>1.9555649301352188E-3</v>
      </c>
      <c r="O5" s="129">
        <f t="shared" si="5"/>
        <v>177428.2608812463</v>
      </c>
      <c r="P5" s="129">
        <f t="shared" ref="P5:P51" si="9">IF(((L5/$L$53)*(0-$O$53)+O5)&gt;0,0,((L5/$L$53)*(0-$O$53)+O5))</f>
        <v>0</v>
      </c>
      <c r="Q5" s="130">
        <f t="shared" si="6"/>
        <v>0</v>
      </c>
      <c r="R5" s="129">
        <f t="shared" si="7"/>
        <v>167345.45691196248</v>
      </c>
      <c r="S5" s="128">
        <f t="shared" si="8"/>
        <v>1.8444350698647812E-3</v>
      </c>
      <c r="T5" s="121"/>
    </row>
    <row r="6" spans="1:20" ht="15.75" customHeight="1" x14ac:dyDescent="0.2">
      <c r="A6" s="22">
        <v>210064</v>
      </c>
      <c r="B6" s="22" t="s">
        <v>108</v>
      </c>
      <c r="C6" s="118">
        <f>VLOOKUP(A6,'[5]FY24 Revenue Split'!$A$4:$F$57,4,FALSE)</f>
        <v>71163455.210322335</v>
      </c>
      <c r="D6" s="71">
        <f>IFERROR(VLOOKUP($A6,'PAU Performance'!$A:$F,6,FALSE),"")</f>
        <v>0</v>
      </c>
      <c r="E6" s="51">
        <f>IFERROR(D6/$D$53*Savings!$C$8*Savings!$C$16,"")</f>
        <v>0</v>
      </c>
      <c r="F6" s="88">
        <f t="shared" si="0"/>
        <v>0</v>
      </c>
      <c r="G6" s="53">
        <f>IFERROR(F6*Savings!$C$9*Savings!$C$16/$F$53,"")</f>
        <v>0</v>
      </c>
      <c r="H6" s="20">
        <f>IFERROR(VLOOKUP(A6,'PAU Performance'!A:C,3,FALSE),"")</f>
        <v>6.0126899999999997E-2</v>
      </c>
      <c r="I6" s="21">
        <f>H6/$H$53*Savings!$C$8*Savings!$C$17</f>
        <v>-2.2780701920942356E-3</v>
      </c>
      <c r="J6" s="88">
        <f t="shared" si="1"/>
        <v>-162115.34608106854</v>
      </c>
      <c r="K6" s="53">
        <f>IFERROR(J6*Savings!$C$9*Savings!$C$17/$J$53,"")</f>
        <v>-163645.95650816642</v>
      </c>
      <c r="L6" s="88">
        <f t="shared" si="2"/>
        <v>-163645.95650816642</v>
      </c>
      <c r="M6" s="70">
        <f t="shared" si="3"/>
        <v>-2.2995785691477975E-3</v>
      </c>
      <c r="N6" s="128">
        <f t="shared" si="4"/>
        <v>1.5004214308522025E-3</v>
      </c>
      <c r="O6" s="129">
        <f t="shared" si="5"/>
        <v>106775.17329105847</v>
      </c>
      <c r="P6" s="129">
        <f t="shared" si="9"/>
        <v>0</v>
      </c>
      <c r="Q6" s="130">
        <f t="shared" si="6"/>
        <v>0</v>
      </c>
      <c r="R6" s="129">
        <f t="shared" si="7"/>
        <v>163645.95650816642</v>
      </c>
      <c r="S6" s="128">
        <f t="shared" si="8"/>
        <v>2.2995785691477975E-3</v>
      </c>
      <c r="T6" s="121"/>
    </row>
    <row r="7" spans="1:20" ht="15.75" customHeight="1" x14ac:dyDescent="0.2">
      <c r="A7" s="22">
        <v>210044</v>
      </c>
      <c r="B7" s="22" t="s">
        <v>96</v>
      </c>
      <c r="C7" s="118">
        <f>VLOOKUP(A7,'[5]FY24 Revenue Split'!$A$4:$F$57,4,FALSE)</f>
        <v>506164529.04853487</v>
      </c>
      <c r="D7" s="71">
        <f>IFERROR(VLOOKUP($A7,'PAU Performance'!$A:$F,6,FALSE),"")</f>
        <v>10.380361916577735</v>
      </c>
      <c r="E7" s="51">
        <f>IFERROR(D7/$D$53*Savings!$C$8*Savings!$C$16,"")</f>
        <v>-1.4145433098984134E-3</v>
      </c>
      <c r="F7" s="88">
        <f t="shared" si="0"/>
        <v>-715991.64827348618</v>
      </c>
      <c r="G7" s="53">
        <f>IFERROR(F7*Savings!$C$9*Savings!$C$16/$F$53,"")</f>
        <v>-537740.37407513335</v>
      </c>
      <c r="H7" s="20">
        <f>IFERROR(VLOOKUP(A7,'PAU Performance'!A:C,3,FALSE),"")</f>
        <v>4.1884600000000001E-2</v>
      </c>
      <c r="I7" s="21">
        <f>H7/$H$53*Savings!$C$8*Savings!$C$17</f>
        <v>-1.5869113286697007E-3</v>
      </c>
      <c r="J7" s="88">
        <f t="shared" si="1"/>
        <v>-803238.22531788377</v>
      </c>
      <c r="K7" s="53">
        <f>IFERROR(J7*Savings!$C$9*Savings!$C$17/$J$53,"")</f>
        <v>-810821.9910306026</v>
      </c>
      <c r="L7" s="88">
        <f t="shared" si="2"/>
        <v>-1348562.3651057361</v>
      </c>
      <c r="M7" s="70">
        <f t="shared" si="3"/>
        <v>-2.6642767078931874E-3</v>
      </c>
      <c r="N7" s="128">
        <f t="shared" si="4"/>
        <v>1.1357232921068126E-3</v>
      </c>
      <c r="O7" s="129">
        <f t="shared" si="5"/>
        <v>574862.84527869639</v>
      </c>
      <c r="P7" s="129">
        <f t="shared" si="9"/>
        <v>0</v>
      </c>
      <c r="Q7" s="130">
        <f t="shared" si="6"/>
        <v>0</v>
      </c>
      <c r="R7" s="129">
        <f t="shared" si="7"/>
        <v>1348562.3651057361</v>
      </c>
      <c r="S7" s="128">
        <f t="shared" si="8"/>
        <v>2.6642767078931874E-3</v>
      </c>
      <c r="T7" s="121"/>
    </row>
    <row r="8" spans="1:20" ht="15.75" customHeight="1" x14ac:dyDescent="0.2">
      <c r="A8" s="22">
        <v>210037</v>
      </c>
      <c r="B8" s="22" t="s">
        <v>91</v>
      </c>
      <c r="C8" s="118">
        <f>VLOOKUP(A8,'[5]FY24 Revenue Split'!$A$4:$F$57,4,FALSE)</f>
        <v>289195333.10398871</v>
      </c>
      <c r="D8" s="71">
        <f>IFERROR(VLOOKUP($A8,'PAU Performance'!$A:$F,6,FALSE),"")</f>
        <v>8.3689095755139178</v>
      </c>
      <c r="E8" s="51">
        <f>IFERROR(D8/$D$53*Savings!$C$8*Savings!$C$16,"")</f>
        <v>-1.1404404919911381E-3</v>
      </c>
      <c r="F8" s="88">
        <f t="shared" si="0"/>
        <v>-329810.06796665397</v>
      </c>
      <c r="G8" s="53">
        <f>IFERROR(F8*Savings!$C$9*Savings!$C$16/$F$53,"")</f>
        <v>-247701.47773342559</v>
      </c>
      <c r="H8" s="20">
        <f>IFERROR(VLOOKUP(A8,'PAU Performance'!A:C,3,FALSE),"")</f>
        <v>4.7545799999999999E-2</v>
      </c>
      <c r="I8" s="21">
        <f>H8/$H$53*Savings!$C$8*Savings!$C$17</f>
        <v>-1.8014011987858029E-3</v>
      </c>
      <c r="J8" s="88">
        <f t="shared" si="1"/>
        <v>-520956.81973678485</v>
      </c>
      <c r="K8" s="53">
        <f>IFERROR(J8*Savings!$C$9*Savings!$C$17/$J$53,"")</f>
        <v>-525875.42836719879</v>
      </c>
      <c r="L8" s="88">
        <f t="shared" si="2"/>
        <v>-773576.90610062436</v>
      </c>
      <c r="M8" s="70">
        <f t="shared" si="3"/>
        <v>-2.6749287334538762E-3</v>
      </c>
      <c r="N8" s="128">
        <f t="shared" si="4"/>
        <v>1.1250712665461238E-3</v>
      </c>
      <c r="O8" s="129">
        <f t="shared" si="5"/>
        <v>325365.35969453276</v>
      </c>
      <c r="P8" s="129">
        <f t="shared" si="9"/>
        <v>0</v>
      </c>
      <c r="Q8" s="130">
        <f t="shared" si="6"/>
        <v>0</v>
      </c>
      <c r="R8" s="129">
        <f t="shared" si="7"/>
        <v>773576.90610062436</v>
      </c>
      <c r="S8" s="128">
        <f t="shared" si="8"/>
        <v>2.6749287334538762E-3</v>
      </c>
      <c r="T8" s="121"/>
    </row>
    <row r="9" spans="1:20" ht="15.75" customHeight="1" x14ac:dyDescent="0.2">
      <c r="A9" s="22">
        <v>210061</v>
      </c>
      <c r="B9" s="22" t="s">
        <v>105</v>
      </c>
      <c r="C9" s="118">
        <f>VLOOKUP(A9,'[5]FY24 Revenue Split'!$A$4:$F$57,4,FALSE)</f>
        <v>130991802.29107995</v>
      </c>
      <c r="D9" s="71">
        <f>IFERROR(VLOOKUP($A9,'PAU Performance'!$A:$F,6,FALSE),"")</f>
        <v>9.4338575114945389</v>
      </c>
      <c r="E9" s="51">
        <f>IFERROR(D9/$D$53*Savings!$C$8*Savings!$C$16,"")</f>
        <v>-1.2855621159131058E-3</v>
      </c>
      <c r="F9" s="88">
        <f t="shared" si="0"/>
        <v>-168398.09852059197</v>
      </c>
      <c r="G9" s="53">
        <f>IFERROR(F9*Savings!$C$9*Savings!$C$16/$F$53,"")</f>
        <v>-126474.17984604106</v>
      </c>
      <c r="H9" s="20">
        <f>IFERROR(VLOOKUP(A9,'PAU Performance'!A:C,3,FALSE),"")</f>
        <v>4.5165700000000003E-2</v>
      </c>
      <c r="I9" s="21">
        <f>H9/$H$53*Savings!$C$8*Savings!$C$17</f>
        <v>-1.7112246743981581E-3</v>
      </c>
      <c r="J9" s="88">
        <f t="shared" si="1"/>
        <v>-224156.4042243812</v>
      </c>
      <c r="K9" s="53">
        <f>IFERROR(J9*Savings!$C$9*Savings!$C$17/$J$53,"")</f>
        <v>-226272.77468467705</v>
      </c>
      <c r="L9" s="88">
        <f t="shared" si="2"/>
        <v>-352746.9545307181</v>
      </c>
      <c r="M9" s="70">
        <f t="shared" si="3"/>
        <v>-2.6928933594399353E-3</v>
      </c>
      <c r="N9" s="128">
        <f t="shared" si="4"/>
        <v>1.1071066405600647E-3</v>
      </c>
      <c r="O9" s="129">
        <f t="shared" si="5"/>
        <v>145021.89417538571</v>
      </c>
      <c r="P9" s="129">
        <f t="shared" si="9"/>
        <v>0</v>
      </c>
      <c r="Q9" s="130">
        <f t="shared" si="6"/>
        <v>0</v>
      </c>
      <c r="R9" s="129">
        <f t="shared" si="7"/>
        <v>352746.9545307181</v>
      </c>
      <c r="S9" s="128">
        <f t="shared" si="8"/>
        <v>2.6928933594399353E-3</v>
      </c>
      <c r="T9" s="121"/>
    </row>
    <row r="10" spans="1:20" ht="15.75" customHeight="1" x14ac:dyDescent="0.2">
      <c r="A10" s="22">
        <v>210060</v>
      </c>
      <c r="B10" s="22" t="s">
        <v>104</v>
      </c>
      <c r="C10" s="118">
        <f>VLOOKUP(A10,'[5]FY24 Revenue Split'!$A$4:$F$57,4,FALSE)</f>
        <v>67382848.520545706</v>
      </c>
      <c r="D10" s="71">
        <f>IFERROR(VLOOKUP($A10,'PAU Performance'!$A:$F,6,FALSE),"")</f>
        <v>11.788721395758282</v>
      </c>
      <c r="E10" s="51">
        <f>IFERROR(D10/$D$53*Savings!$C$8*Savings!$C$16,"")</f>
        <v>-1.6064620016759401E-3</v>
      </c>
      <c r="F10" s="88">
        <f t="shared" si="0"/>
        <v>-108247.98571294252</v>
      </c>
      <c r="G10" s="53">
        <f>IFERROR(F10*Savings!$C$9*Savings!$C$16/$F$53,"")</f>
        <v>-81298.870553198518</v>
      </c>
      <c r="H10" s="20">
        <f>IFERROR(VLOOKUP(A10,'PAU Performance'!A:C,3,FALSE),"")</f>
        <v>3.9679300000000001E-2</v>
      </c>
      <c r="I10" s="21">
        <f>H10/$H$53*Savings!$C$8*Savings!$C$17</f>
        <v>-1.5033575749483974E-3</v>
      </c>
      <c r="J10" s="88">
        <f t="shared" si="1"/>
        <v>-101300.5157449628</v>
      </c>
      <c r="K10" s="53">
        <f>IFERROR(J10*Savings!$C$9*Savings!$C$17/$J$53,"")</f>
        <v>-102256.94355650446</v>
      </c>
      <c r="L10" s="88">
        <f t="shared" si="2"/>
        <v>-183555.81410970297</v>
      </c>
      <c r="M10" s="70">
        <f t="shared" si="3"/>
        <v>-2.7240732343592595E-3</v>
      </c>
      <c r="N10" s="128">
        <f t="shared" si="4"/>
        <v>1.0759267656407405E-3</v>
      </c>
      <c r="O10" s="129">
        <f t="shared" si="5"/>
        <v>72499.010268370694</v>
      </c>
      <c r="P10" s="129">
        <f t="shared" si="9"/>
        <v>0</v>
      </c>
      <c r="Q10" s="130">
        <f t="shared" si="6"/>
        <v>0</v>
      </c>
      <c r="R10" s="129">
        <f t="shared" si="7"/>
        <v>183555.81410970297</v>
      </c>
      <c r="S10" s="128">
        <f t="shared" si="8"/>
        <v>2.7240732343592595E-3</v>
      </c>
      <c r="T10" s="121"/>
    </row>
    <row r="11" spans="1:20" ht="15.75" customHeight="1" x14ac:dyDescent="0.2">
      <c r="A11" s="22">
        <v>210039</v>
      </c>
      <c r="B11" s="22" t="s">
        <v>93</v>
      </c>
      <c r="C11" s="118">
        <f>VLOOKUP(A11,'[5]FY24 Revenue Split'!$A$4:$F$57,4,FALSE)</f>
        <v>179940482.61116764</v>
      </c>
      <c r="D11" s="71">
        <f>IFERROR(VLOOKUP($A11,'PAU Performance'!$A:$F,6,FALSE),"")</f>
        <v>9.8380745237165108</v>
      </c>
      <c r="E11" s="51">
        <f>IFERROR(D11/$D$53*Savings!$C$8*Savings!$C$16,"")</f>
        <v>-1.3406452117609071E-3</v>
      </c>
      <c r="F11" s="88">
        <f t="shared" si="0"/>
        <v>-241236.34641460868</v>
      </c>
      <c r="G11" s="53">
        <f>IFERROR(F11*Savings!$C$9*Savings!$C$16/$F$53,"")</f>
        <v>-181178.82167245646</v>
      </c>
      <c r="H11" s="20">
        <f>IFERROR(VLOOKUP(A11,'PAU Performance'!A:C,3,FALSE),"")</f>
        <v>4.9656199999999998E-2</v>
      </c>
      <c r="I11" s="21">
        <f>H11/$H$53*Savings!$C$8*Savings!$C$17</f>
        <v>-1.8813594093936286E-3</v>
      </c>
      <c r="J11" s="88">
        <f t="shared" si="1"/>
        <v>-338532.72009135084</v>
      </c>
      <c r="K11" s="53">
        <f>IFERROR(J11*Savings!$C$9*Savings!$C$17/$J$53,"")</f>
        <v>-341728.97339994583</v>
      </c>
      <c r="L11" s="88">
        <f t="shared" si="2"/>
        <v>-522907.79507240228</v>
      </c>
      <c r="M11" s="70">
        <f t="shared" si="3"/>
        <v>-2.9060041825182317E-3</v>
      </c>
      <c r="N11" s="128">
        <f t="shared" si="4"/>
        <v>8.9399581748176834E-4</v>
      </c>
      <c r="O11" s="129">
        <f t="shared" si="5"/>
        <v>160866.03885003473</v>
      </c>
      <c r="P11" s="129">
        <f t="shared" si="9"/>
        <v>0</v>
      </c>
      <c r="Q11" s="130">
        <f t="shared" si="6"/>
        <v>0</v>
      </c>
      <c r="R11" s="129">
        <f t="shared" si="7"/>
        <v>522907.79507240228</v>
      </c>
      <c r="S11" s="128">
        <f t="shared" si="8"/>
        <v>2.9060041825182317E-3</v>
      </c>
      <c r="T11" s="121"/>
    </row>
    <row r="12" spans="1:20" ht="15.75" customHeight="1" x14ac:dyDescent="0.2">
      <c r="A12" s="22">
        <v>210022</v>
      </c>
      <c r="B12" s="22" t="s">
        <v>81</v>
      </c>
      <c r="C12" s="118">
        <f>VLOOKUP(A12,'[5]FY24 Revenue Split'!$A$4:$F$57,4,FALSE)</f>
        <v>418575046.77583349</v>
      </c>
      <c r="D12" s="71">
        <f>IFERROR(VLOOKUP($A12,'PAU Performance'!$A:$F,6,FALSE),"")</f>
        <v>4.9008073812451975</v>
      </c>
      <c r="E12" s="51">
        <f>IFERROR(D12/$D$53*Savings!$C$8*Savings!$C$16,"")</f>
        <v>-6.6783840004363529E-4</v>
      </c>
      <c r="F12" s="88">
        <f t="shared" si="0"/>
        <v>-279540.48953696241</v>
      </c>
      <c r="G12" s="53">
        <f>IFERROR(F12*Savings!$C$9*Savings!$C$16/$F$53,"")</f>
        <v>-209946.87266985339</v>
      </c>
      <c r="H12" s="20">
        <f>IFERROR(VLOOKUP(A12,'PAU Performance'!A:C,3,FALSE),"")</f>
        <v>6.6142599999999996E-2</v>
      </c>
      <c r="I12" s="21">
        <f>H12/$H$53*Savings!$C$8*Savings!$C$17</f>
        <v>-2.505991253292822E-3</v>
      </c>
      <c r="J12" s="88">
        <f t="shared" si="1"/>
        <v>-1048945.4060668726</v>
      </c>
      <c r="K12" s="53">
        <f>IFERROR(J12*Savings!$C$9*Savings!$C$17/$J$53,"")</f>
        <v>-1058849.0136820301</v>
      </c>
      <c r="L12" s="88">
        <f t="shared" si="2"/>
        <v>-1268795.8863518834</v>
      </c>
      <c r="M12" s="70">
        <f t="shared" si="3"/>
        <v>-3.0312267683538789E-3</v>
      </c>
      <c r="N12" s="128">
        <f t="shared" si="4"/>
        <v>7.6877323164612106E-4</v>
      </c>
      <c r="O12" s="129">
        <f t="shared" si="5"/>
        <v>321789.29139628378</v>
      </c>
      <c r="P12" s="129">
        <f t="shared" si="9"/>
        <v>0</v>
      </c>
      <c r="Q12" s="130">
        <f t="shared" si="6"/>
        <v>0</v>
      </c>
      <c r="R12" s="129">
        <f t="shared" si="7"/>
        <v>1268795.8863518834</v>
      </c>
      <c r="S12" s="128">
        <f t="shared" si="8"/>
        <v>3.0312267683538789E-3</v>
      </c>
      <c r="T12" s="121"/>
    </row>
    <row r="13" spans="1:20" ht="15.75" customHeight="1" x14ac:dyDescent="0.2">
      <c r="A13" s="22">
        <v>210023</v>
      </c>
      <c r="B13" s="22" t="s">
        <v>82</v>
      </c>
      <c r="C13" s="118">
        <f>VLOOKUP(A13,'[5]FY24 Revenue Split'!$A$4:$F$57,4,FALSE)</f>
        <v>729263073.47058678</v>
      </c>
      <c r="D13" s="71">
        <f>IFERROR(VLOOKUP($A13,'PAU Performance'!$A:$F,6,FALSE),"")</f>
        <v>9.7300863151261439</v>
      </c>
      <c r="E13" s="51">
        <f>IFERROR(D13/$D$53*Savings!$C$8*Savings!$C$16,"")</f>
        <v>-1.3259295400688182E-3</v>
      </c>
      <c r="F13" s="88">
        <f t="shared" si="0"/>
        <v>-966951.45159602794</v>
      </c>
      <c r="G13" s="53">
        <f>IFERROR(F13*Savings!$C$9*Savings!$C$16/$F$53,"")</f>
        <v>-726221.92807356536</v>
      </c>
      <c r="H13" s="20">
        <f>IFERROR(VLOOKUP(A13,'PAU Performance'!A:C,3,FALSE),"")</f>
        <v>5.4502700000000001E-2</v>
      </c>
      <c r="I13" s="21">
        <f>H13/$H$53*Savings!$C$8*Savings!$C$17</f>
        <v>-2.0649821670276447E-3</v>
      </c>
      <c r="J13" s="88">
        <f t="shared" si="1"/>
        <v>-1505915.2417885328</v>
      </c>
      <c r="K13" s="53">
        <f>IFERROR(J13*Savings!$C$9*Savings!$C$17/$J$53,"")</f>
        <v>-1520133.3255611481</v>
      </c>
      <c r="L13" s="88">
        <f t="shared" si="2"/>
        <v>-2246355.2536347136</v>
      </c>
      <c r="M13" s="70">
        <f t="shared" si="3"/>
        <v>-3.0803085132834651E-3</v>
      </c>
      <c r="N13" s="128">
        <f t="shared" si="4"/>
        <v>7.1969148671653486E-4</v>
      </c>
      <c r="O13" s="129">
        <f t="shared" si="5"/>
        <v>524844.42555351614</v>
      </c>
      <c r="P13" s="129">
        <f t="shared" si="9"/>
        <v>0</v>
      </c>
      <c r="Q13" s="130">
        <f t="shared" si="6"/>
        <v>0</v>
      </c>
      <c r="R13" s="129">
        <f t="shared" si="7"/>
        <v>2246355.2536347136</v>
      </c>
      <c r="S13" s="128">
        <f t="shared" si="8"/>
        <v>3.0803085132834651E-3</v>
      </c>
      <c r="T13" s="121"/>
    </row>
    <row r="14" spans="1:20" ht="15.75" customHeight="1" x14ac:dyDescent="0.2">
      <c r="A14" s="22">
        <v>210018</v>
      </c>
      <c r="B14" s="22" t="s">
        <v>80</v>
      </c>
      <c r="C14" s="118">
        <f>VLOOKUP(A14,'[5]FY24 Revenue Split'!$A$4:$F$57,4,FALSE)</f>
        <v>213390717.75717419</v>
      </c>
      <c r="D14" s="71">
        <f>IFERROR(VLOOKUP($A14,'PAU Performance'!$A:$F,6,FALSE),"")</f>
        <v>6.1783024256476091</v>
      </c>
      <c r="E14" s="51">
        <f>IFERROR(D14/$D$53*Savings!$C$8*Savings!$C$16,"")</f>
        <v>-8.4192405168183706E-4</v>
      </c>
      <c r="F14" s="88">
        <f t="shared" si="0"/>
        <v>-179658.77768541544</v>
      </c>
      <c r="G14" s="53">
        <f>IFERROR(F14*Savings!$C$9*Savings!$C$16/$F$53,"")</f>
        <v>-134931.43188387388</v>
      </c>
      <c r="H14" s="20">
        <f>IFERROR(VLOOKUP(A14,'PAU Performance'!A:C,3,FALSE),"")</f>
        <v>6.5028100000000005E-2</v>
      </c>
      <c r="I14" s="21">
        <f>H14/$H$53*Savings!$C$8*Savings!$C$17</f>
        <v>-2.4637654071392864E-3</v>
      </c>
      <c r="J14" s="88">
        <f t="shared" si="1"/>
        <v>-525744.66861474887</v>
      </c>
      <c r="K14" s="53">
        <f>IFERROR(J14*Savings!$C$9*Savings!$C$17/$J$53,"")</f>
        <v>-530708.48167270853</v>
      </c>
      <c r="L14" s="88">
        <f t="shared" si="2"/>
        <v>-665639.91355658241</v>
      </c>
      <c r="M14" s="70">
        <f t="shared" si="3"/>
        <v>-3.1193480229727735E-3</v>
      </c>
      <c r="N14" s="128">
        <f t="shared" si="4"/>
        <v>6.8065197702722648E-4</v>
      </c>
      <c r="O14" s="129">
        <f t="shared" si="5"/>
        <v>145244.8139206795</v>
      </c>
      <c r="P14" s="129">
        <f t="shared" si="9"/>
        <v>0</v>
      </c>
      <c r="Q14" s="130">
        <f t="shared" si="6"/>
        <v>0</v>
      </c>
      <c r="R14" s="129">
        <f t="shared" si="7"/>
        <v>665639.91355658241</v>
      </c>
      <c r="S14" s="128">
        <f t="shared" si="8"/>
        <v>3.1193480229727735E-3</v>
      </c>
      <c r="T14" s="121"/>
    </row>
    <row r="15" spans="1:20" ht="15.75" customHeight="1" x14ac:dyDescent="0.2">
      <c r="A15" s="22">
        <v>210057</v>
      </c>
      <c r="B15" s="22" t="s">
        <v>102</v>
      </c>
      <c r="C15" s="118">
        <f>VLOOKUP(A15,'[5]FY24 Revenue Split'!$A$4:$F$57,4,FALSE)</f>
        <v>520762553.27869415</v>
      </c>
      <c r="D15" s="71">
        <f>IFERROR(VLOOKUP($A15,'PAU Performance'!$A:$F,6,FALSE),"")</f>
        <v>6.519145569629111</v>
      </c>
      <c r="E15" s="51">
        <f>IFERROR(D15/$D$53*Savings!$C$8*Savings!$C$16,"")</f>
        <v>-8.8837112095731079E-4</v>
      </c>
      <c r="F15" s="88">
        <f t="shared" si="0"/>
        <v>-462630.41320878483</v>
      </c>
      <c r="G15" s="53">
        <f>IFERROR(F15*Savings!$C$9*Savings!$C$16/$F$53,"")</f>
        <v>-347455.24205109332</v>
      </c>
      <c r="H15" s="20">
        <f>IFERROR(VLOOKUP(A15,'PAU Performance'!A:C,3,FALSE),"")</f>
        <v>6.4680500000000002E-2</v>
      </c>
      <c r="I15" s="21">
        <f>H15/$H$53*Savings!$C$8*Savings!$C$17</f>
        <v>-2.4505956412146841E-3</v>
      </c>
      <c r="J15" s="88">
        <f t="shared" si="1"/>
        <v>-1276178.4431725976</v>
      </c>
      <c r="K15" s="53">
        <f>IFERROR(J15*Savings!$C$9*Savings!$C$17/$J$53,"")</f>
        <v>-1288227.46924679</v>
      </c>
      <c r="L15" s="88">
        <f t="shared" si="2"/>
        <v>-1635682.7112978834</v>
      </c>
      <c r="M15" s="70">
        <f t="shared" si="3"/>
        <v>-3.1409376519100874E-3</v>
      </c>
      <c r="N15" s="128">
        <f t="shared" si="4"/>
        <v>6.5906234808991255E-4</v>
      </c>
      <c r="O15" s="129">
        <f t="shared" si="5"/>
        <v>343214.99116115435</v>
      </c>
      <c r="P15" s="129">
        <f t="shared" si="9"/>
        <v>0</v>
      </c>
      <c r="Q15" s="130">
        <f t="shared" si="6"/>
        <v>0</v>
      </c>
      <c r="R15" s="129">
        <f t="shared" si="7"/>
        <v>1635682.7112978834</v>
      </c>
      <c r="S15" s="128">
        <f t="shared" si="8"/>
        <v>3.1409376519100874E-3</v>
      </c>
      <c r="T15" s="121"/>
    </row>
    <row r="16" spans="1:20" ht="15.75" customHeight="1" x14ac:dyDescent="0.2">
      <c r="A16" s="22">
        <v>210028</v>
      </c>
      <c r="B16" s="22" t="s">
        <v>85</v>
      </c>
      <c r="C16" s="118">
        <f>VLOOKUP(A16,'[5]FY24 Revenue Split'!$A$4:$F$57,4,FALSE)</f>
        <v>225605607.1087667</v>
      </c>
      <c r="D16" s="71">
        <f>IFERROR(VLOOKUP($A16,'PAU Performance'!$A:$F,6,FALSE),"")</f>
        <v>13.512049954234316</v>
      </c>
      <c r="E16" s="51">
        <f>IFERROR(D16/$D$53*Savings!$C$8*Savings!$C$16,"")</f>
        <v>-1.8413018755396862E-3</v>
      </c>
      <c r="F16" s="88">
        <f t="shared" si="0"/>
        <v>-415408.02750164171</v>
      </c>
      <c r="G16" s="53">
        <f>IFERROR(F16*Savings!$C$9*Savings!$C$16/$F$53,"")</f>
        <v>-311989.20914957556</v>
      </c>
      <c r="H16" s="20">
        <f>IFERROR(VLOOKUP(A16,'PAU Performance'!A:C,3,FALSE),"")</f>
        <v>4.7594699999999997E-2</v>
      </c>
      <c r="I16" s="21">
        <f>H16/$H$53*Savings!$C$8*Savings!$C$17</f>
        <v>-1.8032539075134007E-3</v>
      </c>
      <c r="J16" s="88">
        <f t="shared" si="1"/>
        <v>-406824.19257581659</v>
      </c>
      <c r="K16" s="53">
        <f>IFERROR(J16*Savings!$C$9*Savings!$C$17/$J$53,"")</f>
        <v>-410665.21914242458</v>
      </c>
      <c r="L16" s="88">
        <f t="shared" si="2"/>
        <v>-722654.4282920002</v>
      </c>
      <c r="M16" s="70">
        <f t="shared" si="3"/>
        <v>-3.2031758321662694E-3</v>
      </c>
      <c r="N16" s="128">
        <f t="shared" si="4"/>
        <v>5.9682416783373056E-4</v>
      </c>
      <c r="O16" s="129">
        <f t="shared" si="5"/>
        <v>134646.87872131326</v>
      </c>
      <c r="P16" s="129">
        <f t="shared" si="9"/>
        <v>0</v>
      </c>
      <c r="Q16" s="130">
        <f t="shared" si="6"/>
        <v>0</v>
      </c>
      <c r="R16" s="129">
        <f t="shared" si="7"/>
        <v>722654.4282920002</v>
      </c>
      <c r="S16" s="128">
        <f t="shared" si="8"/>
        <v>3.2031758321662694E-3</v>
      </c>
      <c r="T16" s="121"/>
    </row>
    <row r="17" spans="1:16104" ht="15.75" customHeight="1" x14ac:dyDescent="0.2">
      <c r="A17" s="22">
        <v>210019</v>
      </c>
      <c r="B17" s="22" t="s">
        <v>61</v>
      </c>
      <c r="C17" s="118">
        <f>VLOOKUP(A17,'[5]FY24 Revenue Split'!$A$4:$F$57,4,FALSE)</f>
        <v>594536498.83210492</v>
      </c>
      <c r="D17" s="71">
        <f>IFERROR(VLOOKUP($A17,'PAU Performance'!$A:$F,6,FALSE),"")</f>
        <v>10.519720924470471</v>
      </c>
      <c r="E17" s="51">
        <f>IFERROR(D17/$D$53*Savings!$C$8*Savings!$C$16,"")</f>
        <v>-1.4335339148381055E-3</v>
      </c>
      <c r="F17" s="88">
        <f t="shared" si="0"/>
        <v>-852288.23468492809</v>
      </c>
      <c r="G17" s="53">
        <f>IFERROR(F17*Savings!$C$9*Savings!$C$16/$F$53,"")</f>
        <v>-640104.94430271396</v>
      </c>
      <c r="H17" s="20">
        <f>IFERROR(VLOOKUP(A17,'PAU Performance'!A:C,3,FALSE),"")</f>
        <v>5.8018899999999998E-2</v>
      </c>
      <c r="I17" s="21">
        <f>H17/$H$53*Savings!$C$8*Savings!$C$17</f>
        <v>-2.1982029119761077E-3</v>
      </c>
      <c r="J17" s="88">
        <f t="shared" si="1"/>
        <v>-1306911.8630088128</v>
      </c>
      <c r="K17" s="53">
        <f>IFERROR(J17*Savings!$C$9*Savings!$C$17/$J$53,"")</f>
        <v>-1319251.0583606141</v>
      </c>
      <c r="L17" s="88">
        <f t="shared" si="2"/>
        <v>-1959356.0026633281</v>
      </c>
      <c r="M17" s="70">
        <f t="shared" si="3"/>
        <v>-3.2956025517562773E-3</v>
      </c>
      <c r="N17" s="128">
        <f t="shared" si="4"/>
        <v>5.043974482437227E-4</v>
      </c>
      <c r="O17" s="129">
        <f t="shared" si="5"/>
        <v>299882.69289867074</v>
      </c>
      <c r="P17" s="129">
        <f t="shared" si="9"/>
        <v>0</v>
      </c>
      <c r="Q17" s="130">
        <f t="shared" si="6"/>
        <v>0</v>
      </c>
      <c r="R17" s="129">
        <f t="shared" si="7"/>
        <v>1959356.0026633281</v>
      </c>
      <c r="S17" s="128">
        <f t="shared" si="8"/>
        <v>3.2956025517562773E-3</v>
      </c>
      <c r="T17" s="121"/>
    </row>
    <row r="18" spans="1:16104" ht="15.75" customHeight="1" x14ac:dyDescent="0.2">
      <c r="A18" s="22">
        <v>210063</v>
      </c>
      <c r="B18" s="22" t="s">
        <v>107</v>
      </c>
      <c r="C18" s="118">
        <f>VLOOKUP(A18,'[5]FY24 Revenue Split'!$A$4:$F$57,4,FALSE)</f>
        <v>474406597.56226277</v>
      </c>
      <c r="D18" s="71">
        <f>IFERROR(VLOOKUP($A18,'PAU Performance'!$A:$F,6,FALSE),"")</f>
        <v>10.851994072400485</v>
      </c>
      <c r="E18" s="51">
        <f>IFERROR(D18/$D$53*Savings!$C$8*Savings!$C$16,"")</f>
        <v>-1.4788131413468325E-3</v>
      </c>
      <c r="F18" s="88">
        <f t="shared" si="0"/>
        <v>-701558.71081671235</v>
      </c>
      <c r="G18" s="53">
        <f>IFERROR(F18*Savings!$C$9*Savings!$C$16/$F$53,"")</f>
        <v>-526900.62027950794</v>
      </c>
      <c r="H18" s="20">
        <f>IFERROR(VLOOKUP(A18,'PAU Performance'!A:C,3,FALSE),"")</f>
        <v>5.7140400000000001E-2</v>
      </c>
      <c r="I18" s="21">
        <f>H18/$H$53*Savings!$C$8*Savings!$C$17</f>
        <v>-2.1649185639762143E-3</v>
      </c>
      <c r="J18" s="88">
        <f t="shared" si="1"/>
        <v>-1027051.6499353357</v>
      </c>
      <c r="K18" s="53">
        <f>IFERROR(J18*Savings!$C$9*Savings!$C$17/$J$53,"")</f>
        <v>-1036748.547869804</v>
      </c>
      <c r="L18" s="88">
        <f t="shared" si="2"/>
        <v>-1563649.168149312</v>
      </c>
      <c r="M18" s="70">
        <f t="shared" si="3"/>
        <v>-3.2960105870873629E-3</v>
      </c>
      <c r="N18" s="128">
        <f t="shared" si="4"/>
        <v>5.0398941291263707E-4</v>
      </c>
      <c r="O18" s="129">
        <f t="shared" si="5"/>
        <v>239095.90258728649</v>
      </c>
      <c r="P18" s="129">
        <f t="shared" si="9"/>
        <v>0</v>
      </c>
      <c r="Q18" s="130">
        <f t="shared" si="6"/>
        <v>0</v>
      </c>
      <c r="R18" s="129">
        <f t="shared" si="7"/>
        <v>1563649.168149312</v>
      </c>
      <c r="S18" s="128">
        <f t="shared" si="8"/>
        <v>3.2960105870873629E-3</v>
      </c>
      <c r="T18" s="121"/>
    </row>
    <row r="19" spans="1:16104" ht="15.75" customHeight="1" x14ac:dyDescent="0.2">
      <c r="A19" s="22">
        <v>210004</v>
      </c>
      <c r="B19" s="22" t="s">
        <v>68</v>
      </c>
      <c r="C19" s="118">
        <f>VLOOKUP(A19,'[5]FY24 Revenue Split'!$A$4:$F$57,4,FALSE)</f>
        <v>587039375.01186275</v>
      </c>
      <c r="D19" s="71">
        <f>IFERROR(VLOOKUP($A19,'PAU Performance'!$A:$F,6,FALSE),"")</f>
        <v>8.4694096915164767</v>
      </c>
      <c r="E19" s="51">
        <f>IFERROR(D19/$D$53*Savings!$C$8*Savings!$C$16,"")</f>
        <v>-1.1541357530887688E-3</v>
      </c>
      <c r="F19" s="88">
        <f t="shared" si="0"/>
        <v>-677523.13117207633</v>
      </c>
      <c r="G19" s="53">
        <f>IFERROR(F19*Savings!$C$9*Savings!$C$16/$F$53,"")</f>
        <v>-508848.87118385045</v>
      </c>
      <c r="H19" s="20">
        <f>IFERROR(VLOOKUP(A19,'PAU Performance'!A:C,3,FALSE),"")</f>
        <v>6.4118999999999995E-2</v>
      </c>
      <c r="I19" s="21">
        <f>H19/$H$53*Savings!$C$8*Savings!$C$17</f>
        <v>-2.4293216953957426E-3</v>
      </c>
      <c r="J19" s="88">
        <f t="shared" si="1"/>
        <v>-1426107.4897678755</v>
      </c>
      <c r="K19" s="53">
        <f>IFERROR(J19*Savings!$C$9*Savings!$C$17/$J$53,"")</f>
        <v>-1439572.0694438154</v>
      </c>
      <c r="L19" s="88">
        <f t="shared" si="2"/>
        <v>-1948420.9406276657</v>
      </c>
      <c r="M19" s="70">
        <f t="shared" si="3"/>
        <v>-3.3190634624607465E-3</v>
      </c>
      <c r="N19" s="128">
        <f t="shared" si="4"/>
        <v>4.8093653753925351E-4</v>
      </c>
      <c r="O19" s="129">
        <f t="shared" si="5"/>
        <v>282328.68441741267</v>
      </c>
      <c r="P19" s="129">
        <f t="shared" si="9"/>
        <v>0</v>
      </c>
      <c r="Q19" s="130">
        <f t="shared" si="6"/>
        <v>0</v>
      </c>
      <c r="R19" s="129">
        <f t="shared" si="7"/>
        <v>1948420.9406276657</v>
      </c>
      <c r="S19" s="128">
        <f t="shared" si="8"/>
        <v>3.3190634624607465E-3</v>
      </c>
      <c r="T19" s="121"/>
    </row>
    <row r="20" spans="1:16104" ht="15.75" customHeight="1" x14ac:dyDescent="0.2">
      <c r="A20" s="22">
        <v>210035</v>
      </c>
      <c r="B20" s="22" t="s">
        <v>90</v>
      </c>
      <c r="C20" s="118">
        <f>VLOOKUP(A20,'[5]FY24 Revenue Split'!$A$4:$F$57,4,FALSE)</f>
        <v>184304661.70522583</v>
      </c>
      <c r="D20" s="71">
        <f>IFERROR(VLOOKUP($A20,'PAU Performance'!$A:$F,6,FALSE),"")</f>
        <v>9.7328136237224427</v>
      </c>
      <c r="E20" s="51">
        <f>IFERROR(D20/$D$53*Savings!$C$8*Savings!$C$16,"")</f>
        <v>-1.3263011934042152E-3</v>
      </c>
      <c r="F20" s="88">
        <f t="shared" si="0"/>
        <v>-244443.49276960117</v>
      </c>
      <c r="G20" s="53">
        <f>IFERROR(F20*Savings!$C$9*Savings!$C$16/$F$53,"")</f>
        <v>-183587.52585888939</v>
      </c>
      <c r="H20" s="20">
        <f>IFERROR(VLOOKUP(A20,'PAU Performance'!A:C,3,FALSE),"")</f>
        <v>6.09595E-2</v>
      </c>
      <c r="I20" s="21">
        <f>H20/$H$53*Savings!$C$8*Savings!$C$17</f>
        <v>-2.309615494478653E-3</v>
      </c>
      <c r="J20" s="88">
        <f t="shared" si="1"/>
        <v>-425672.90237903601</v>
      </c>
      <c r="K20" s="53">
        <f>IFERROR(J20*Savings!$C$9*Savings!$C$17/$J$53,"")</f>
        <v>-429691.88885172049</v>
      </c>
      <c r="L20" s="88">
        <f t="shared" si="2"/>
        <v>-613279.41471060994</v>
      </c>
      <c r="M20" s="70">
        <f t="shared" si="3"/>
        <v>-3.3275306714242534E-3</v>
      </c>
      <c r="N20" s="128">
        <f t="shared" si="4"/>
        <v>4.7246932857574657E-4</v>
      </c>
      <c r="O20" s="129">
        <f t="shared" si="5"/>
        <v>87078.299769248159</v>
      </c>
      <c r="P20" s="129">
        <f t="shared" si="9"/>
        <v>0</v>
      </c>
      <c r="Q20" s="130">
        <f t="shared" si="6"/>
        <v>0</v>
      </c>
      <c r="R20" s="129">
        <f t="shared" si="7"/>
        <v>613279.41471060994</v>
      </c>
      <c r="S20" s="128">
        <f t="shared" si="8"/>
        <v>3.3275306714242534E-3</v>
      </c>
      <c r="T20" s="121"/>
    </row>
    <row r="21" spans="1:16104" ht="15.75" customHeight="1" x14ac:dyDescent="0.2">
      <c r="A21" s="22">
        <v>210016</v>
      </c>
      <c r="B21" s="22" t="s">
        <v>78</v>
      </c>
      <c r="C21" s="118">
        <f>VLOOKUP(A21,'[5]FY24 Revenue Split'!$A$4:$F$57,4,FALSE)</f>
        <v>359090951.98432088</v>
      </c>
      <c r="D21" s="71">
        <f>IFERROR(VLOOKUP($A21,'PAU Performance'!$A:$F,6,FALSE),"")</f>
        <v>8.8122539635641903</v>
      </c>
      <c r="E21" s="51">
        <f>IFERROR(D21/$D$53*Savings!$C$8*Savings!$C$16,"")</f>
        <v>-1.2008555182818857E-3</v>
      </c>
      <c r="F21" s="88">
        <f t="shared" si="0"/>
        <v>-431216.35125546739</v>
      </c>
      <c r="G21" s="53">
        <f>IFERROR(F21*Savings!$C$9*Savings!$C$16/$F$53,"")</f>
        <v>-323861.93692423817</v>
      </c>
      <c r="H21" s="20">
        <f>IFERROR(VLOOKUP(A21,'PAU Performance'!A:C,3,FALSE),"")</f>
        <v>6.5881400000000007E-2</v>
      </c>
      <c r="I21" s="21">
        <f>H21/$H$53*Savings!$C$8*Savings!$C$17</f>
        <v>-2.4960949849973501E-3</v>
      </c>
      <c r="J21" s="88">
        <f t="shared" si="1"/>
        <v>-896325.12440598756</v>
      </c>
      <c r="K21" s="53">
        <f>IFERROR(J21*Savings!$C$9*Savings!$C$17/$J$53,"")</f>
        <v>-904787.76915030158</v>
      </c>
      <c r="L21" s="88">
        <f t="shared" si="2"/>
        <v>-1228649.7060745398</v>
      </c>
      <c r="M21" s="70">
        <f t="shared" si="3"/>
        <v>-3.42155573479386E-3</v>
      </c>
      <c r="N21" s="128">
        <f t="shared" si="4"/>
        <v>3.7844426520613995E-4</v>
      </c>
      <c r="O21" s="129">
        <f t="shared" si="5"/>
        <v>135895.91146587959</v>
      </c>
      <c r="P21" s="129">
        <f t="shared" si="9"/>
        <v>0</v>
      </c>
      <c r="Q21" s="130">
        <f t="shared" si="6"/>
        <v>0</v>
      </c>
      <c r="R21" s="129">
        <f t="shared" si="7"/>
        <v>1228649.7060745398</v>
      </c>
      <c r="S21" s="128">
        <f t="shared" si="8"/>
        <v>3.42155573479386E-3</v>
      </c>
      <c r="T21" s="121"/>
    </row>
    <row r="22" spans="1:16104" ht="15.75" customHeight="1" x14ac:dyDescent="0.2">
      <c r="A22" s="22">
        <v>210005</v>
      </c>
      <c r="B22" s="22" t="s">
        <v>69</v>
      </c>
      <c r="C22" s="118">
        <f>VLOOKUP(A22,'[5]FY24 Revenue Split'!$A$4:$F$57,4,FALSE)</f>
        <v>415867328.57763761</v>
      </c>
      <c r="D22" s="71">
        <f>IFERROR(VLOOKUP($A22,'PAU Performance'!$A:$F,6,FALSE),"")</f>
        <v>8.2367151168459039</v>
      </c>
      <c r="E22" s="51">
        <f>IFERROR(D22/$D$53*Savings!$C$8*Savings!$C$16,"")</f>
        <v>-1.1224262080367564E-3</v>
      </c>
      <c r="F22" s="88">
        <f t="shared" si="0"/>
        <v>-466780.38866177358</v>
      </c>
      <c r="G22" s="53">
        <f>IFERROR(F22*Savings!$C$9*Savings!$C$16/$F$53,"")</f>
        <v>-350572.05124554975</v>
      </c>
      <c r="H22" s="20">
        <f>IFERROR(VLOOKUP(A22,'PAU Performance'!A:C,3,FALSE),"")</f>
        <v>6.9245699999999993E-2</v>
      </c>
      <c r="I22" s="21">
        <f>H22/$H$53*Savings!$C$8*Savings!$C$17</f>
        <v>-2.6235605877020065E-3</v>
      </c>
      <c r="J22" s="88">
        <f t="shared" si="1"/>
        <v>-1091053.1329692104</v>
      </c>
      <c r="K22" s="53">
        <f>IFERROR(J22*Savings!$C$9*Savings!$C$17/$J$53,"")</f>
        <v>-1101354.3002689763</v>
      </c>
      <c r="L22" s="88">
        <f t="shared" si="2"/>
        <v>-1451926.3515145259</v>
      </c>
      <c r="M22" s="70">
        <f t="shared" si="3"/>
        <v>-3.4913210337548027E-3</v>
      </c>
      <c r="N22" s="128">
        <f t="shared" si="4"/>
        <v>3.086789662451973E-4</v>
      </c>
      <c r="O22" s="129">
        <f t="shared" si="5"/>
        <v>128369.49708049698</v>
      </c>
      <c r="P22" s="129">
        <f t="shared" si="9"/>
        <v>0</v>
      </c>
      <c r="Q22" s="130">
        <f t="shared" si="6"/>
        <v>0</v>
      </c>
      <c r="R22" s="129">
        <f t="shared" si="7"/>
        <v>1451926.3515145259</v>
      </c>
      <c r="S22" s="128">
        <f t="shared" si="8"/>
        <v>3.4913210337548027E-3</v>
      </c>
      <c r="T22" s="121"/>
    </row>
    <row r="23" spans="1:16104" ht="15.75" customHeight="1" x14ac:dyDescent="0.2">
      <c r="A23" s="22">
        <v>210048</v>
      </c>
      <c r="B23" s="22" t="s">
        <v>98</v>
      </c>
      <c r="C23" s="118">
        <f>VLOOKUP(A23,'[5]FY24 Revenue Split'!$A$4:$F$57,4,FALSE)</f>
        <v>358586017.90617651</v>
      </c>
      <c r="D23" s="71">
        <f>IFERROR(VLOOKUP($A23,'PAU Performance'!$A:$F,6,FALSE),"")</f>
        <v>7.4210069871992417</v>
      </c>
      <c r="E23" s="51">
        <f>IFERROR(D23/$D$53*Savings!$C$8*Savings!$C$16,"")</f>
        <v>-1.0112687660424945E-3</v>
      </c>
      <c r="F23" s="88">
        <f t="shared" si="0"/>
        <v>-362626.83984807093</v>
      </c>
      <c r="G23" s="53">
        <f>IFERROR(F23*Savings!$C$9*Savings!$C$16/$F$53,"")</f>
        <v>-272348.27805575408</v>
      </c>
      <c r="H23" s="20">
        <f>IFERROR(VLOOKUP(A23,'PAU Performance'!A:C,3,FALSE),"")</f>
        <v>7.2417400000000007E-2</v>
      </c>
      <c r="I23" s="21">
        <f>H23/$H$53*Savings!$C$8*Savings!$C$17</f>
        <v>-2.7437290186083951E-3</v>
      </c>
      <c r="J23" s="88">
        <f t="shared" si="1"/>
        <v>-983862.86299640604</v>
      </c>
      <c r="K23" s="53">
        <f>IFERROR(J23*Savings!$C$9*Savings!$C$17/$J$53,"")</f>
        <v>-993151.99442868656</v>
      </c>
      <c r="L23" s="88">
        <f t="shared" si="2"/>
        <v>-1265500.2724844406</v>
      </c>
      <c r="M23" s="70">
        <f t="shared" si="3"/>
        <v>-3.5291400369535791E-3</v>
      </c>
      <c r="N23" s="128">
        <f t="shared" si="4"/>
        <v>2.7085996304642085E-4</v>
      </c>
      <c r="O23" s="129">
        <f t="shared" si="5"/>
        <v>97126.595559030175</v>
      </c>
      <c r="P23" s="129">
        <f t="shared" si="9"/>
        <v>0</v>
      </c>
      <c r="Q23" s="130">
        <f t="shared" si="6"/>
        <v>0</v>
      </c>
      <c r="R23" s="129">
        <f t="shared" si="7"/>
        <v>1265500.2724844406</v>
      </c>
      <c r="S23" s="128">
        <f t="shared" si="8"/>
        <v>3.5291400369535791E-3</v>
      </c>
      <c r="T23" s="121"/>
    </row>
    <row r="24" spans="1:16104" ht="15.75" customHeight="1" x14ac:dyDescent="0.2">
      <c r="A24" s="22">
        <v>210008</v>
      </c>
      <c r="B24" s="22" t="s">
        <v>71</v>
      </c>
      <c r="C24" s="118">
        <f>VLOOKUP(A24,'[5]FY24 Revenue Split'!$A$4:$F$57,4,FALSE)</f>
        <v>663731829.67688894</v>
      </c>
      <c r="D24" s="71">
        <f>IFERROR(VLOOKUP($A24,'PAU Performance'!$A:$F,6,FALSE),"")</f>
        <v>23.051267954865885</v>
      </c>
      <c r="E24" s="51">
        <f>IFERROR(D24/$D$53*Savings!$C$8*Savings!$C$16,"")</f>
        <v>-3.1412215809312857E-3</v>
      </c>
      <c r="F24" s="88">
        <f t="shared" si="0"/>
        <v>-2084928.7473320519</v>
      </c>
      <c r="G24" s="53">
        <f>IFERROR(F24*Savings!$C$9*Savings!$C$16/$F$53,"")</f>
        <v>-1565870.7293776877</v>
      </c>
      <c r="H24" s="20">
        <f>IFERROR(VLOOKUP(A24,'PAU Performance'!A:C,3,FALSE),"")</f>
        <v>3.3165300000000002E-2</v>
      </c>
      <c r="I24" s="21">
        <f>H24/$H$53*Savings!$C$8*Savings!$C$17</f>
        <v>-1.2565570708262515E-3</v>
      </c>
      <c r="J24" s="88">
        <f t="shared" si="1"/>
        <v>-834016.92371294007</v>
      </c>
      <c r="K24" s="53">
        <f>IFERROR(J24*Savings!$C$9*Savings!$C$17/$J$53,"")</f>
        <v>-841891.28620033083</v>
      </c>
      <c r="L24" s="88">
        <f t="shared" si="2"/>
        <v>-2407762.0155780185</v>
      </c>
      <c r="M24" s="70">
        <f t="shared" si="3"/>
        <v>-3.6276127012774728E-3</v>
      </c>
      <c r="N24" s="128">
        <f t="shared" si="4"/>
        <v>1.7238729872252716E-4</v>
      </c>
      <c r="O24" s="129">
        <f t="shared" si="5"/>
        <v>114418.93719415937</v>
      </c>
      <c r="P24" s="129">
        <f t="shared" si="9"/>
        <v>0</v>
      </c>
      <c r="Q24" s="130">
        <f t="shared" si="6"/>
        <v>0</v>
      </c>
      <c r="R24" s="129">
        <f t="shared" si="7"/>
        <v>2407762.0155780185</v>
      </c>
      <c r="S24" s="128">
        <f t="shared" si="8"/>
        <v>3.6276127012774728E-3</v>
      </c>
      <c r="T24" s="121"/>
    </row>
    <row r="25" spans="1:16104" ht="15.75" customHeight="1" x14ac:dyDescent="0.2">
      <c r="A25" s="22">
        <v>210065</v>
      </c>
      <c r="B25" s="22" t="s">
        <v>109</v>
      </c>
      <c r="C25" s="118">
        <f>VLOOKUP(A25,'[5]FY24 Revenue Split'!$A$4:$F$57,4,FALSE)</f>
        <v>155306535.11802444</v>
      </c>
      <c r="D25" s="71">
        <f>IFERROR(VLOOKUP($A25,'PAU Performance'!$A:$F,6,FALSE),"")</f>
        <v>6.7209848565268615</v>
      </c>
      <c r="E25" s="51">
        <f>IFERROR(D25/$D$53*Savings!$C$8*Savings!$C$16,"")</f>
        <v>-9.1587598208357952E-4</v>
      </c>
      <c r="F25" s="88">
        <f t="shared" si="0"/>
        <v>-142241.52537521857</v>
      </c>
      <c r="G25" s="53">
        <f>IFERROR(F25*Savings!$C$9*Savings!$C$16/$F$53,"")</f>
        <v>-106829.4738475374</v>
      </c>
      <c r="H25" s="20">
        <f>IFERROR(VLOOKUP(A25,'PAU Performance'!A:C,3,FALSE),"")</f>
        <v>7.7068999999999999E-2</v>
      </c>
      <c r="I25" s="21">
        <f>H25/$H$53*Savings!$C$8*Savings!$C$17</f>
        <v>-2.9199674627248475E-3</v>
      </c>
      <c r="J25" s="88">
        <f t="shared" si="1"/>
        <v>-453490.02929316525</v>
      </c>
      <c r="K25" s="53">
        <f>IFERROR(J25*Savings!$C$9*Savings!$C$17/$J$53,"")</f>
        <v>-457771.6508928499</v>
      </c>
      <c r="L25" s="88">
        <f t="shared" si="2"/>
        <v>-564601.12474038731</v>
      </c>
      <c r="M25" s="70">
        <f t="shared" si="3"/>
        <v>-3.6353983707853726E-3</v>
      </c>
      <c r="N25" s="128">
        <f t="shared" si="4"/>
        <v>1.6460162921462735E-4</v>
      </c>
      <c r="O25" s="129">
        <f t="shared" si="5"/>
        <v>25563.708708105558</v>
      </c>
      <c r="P25" s="129">
        <f t="shared" si="9"/>
        <v>0</v>
      </c>
      <c r="Q25" s="130">
        <f t="shared" si="6"/>
        <v>0</v>
      </c>
      <c r="R25" s="129">
        <f t="shared" si="7"/>
        <v>564601.12474038731</v>
      </c>
      <c r="S25" s="128">
        <f t="shared" si="8"/>
        <v>3.6353983707853726E-3</v>
      </c>
      <c r="T25" s="121"/>
    </row>
    <row r="26" spans="1:16104" ht="15.75" customHeight="1" x14ac:dyDescent="0.2">
      <c r="A26" s="22">
        <v>210027</v>
      </c>
      <c r="B26" s="22" t="s">
        <v>84</v>
      </c>
      <c r="C26" s="118">
        <f>VLOOKUP(A26,'[5]FY24 Revenue Split'!$A$4:$F$57,4,FALSE)</f>
        <v>380094961.22715306</v>
      </c>
      <c r="D26" s="71">
        <f>IFERROR(VLOOKUP($A26,'PAU Performance'!$A:$F,6,FALSE),"")</f>
        <v>15.449757744196697</v>
      </c>
      <c r="E26" s="51">
        <f>IFERROR(D26/$D$53*Savings!$C$8*Savings!$C$16,"")</f>
        <v>-2.1053554425402663E-3</v>
      </c>
      <c r="F26" s="88">
        <f t="shared" si="0"/>
        <v>-800234.99530171824</v>
      </c>
      <c r="G26" s="53">
        <f>IFERROR(F26*Savings!$C$9*Savings!$C$16/$F$53,"")</f>
        <v>-601010.73351792828</v>
      </c>
      <c r="H26" s="20">
        <f>IFERROR(VLOOKUP(A26,'PAU Performance'!A:C,3,FALSE),"")</f>
        <v>5.4031099999999999E-2</v>
      </c>
      <c r="I26" s="21">
        <f>H26/$H$53*Savings!$C$8*Savings!$C$17</f>
        <v>-2.0471143258019762E-3</v>
      </c>
      <c r="J26" s="88">
        <f t="shared" si="1"/>
        <v>-778097.84029325168</v>
      </c>
      <c r="K26" s="53">
        <f>IFERROR(J26*Savings!$C$9*Savings!$C$17/$J$53,"")</f>
        <v>-785444.24331088841</v>
      </c>
      <c r="L26" s="88">
        <f t="shared" si="2"/>
        <v>-1386454.9768288168</v>
      </c>
      <c r="M26" s="70">
        <f t="shared" si="3"/>
        <v>-3.6476541871341486E-3</v>
      </c>
      <c r="N26" s="128">
        <f t="shared" si="4"/>
        <v>1.5234581286585136E-4</v>
      </c>
      <c r="O26" s="129">
        <f t="shared" si="5"/>
        <v>57905.875834364888</v>
      </c>
      <c r="P26" s="129">
        <f t="shared" si="9"/>
        <v>0</v>
      </c>
      <c r="Q26" s="130">
        <f t="shared" si="6"/>
        <v>0</v>
      </c>
      <c r="R26" s="129">
        <f t="shared" si="7"/>
        <v>1386454.9768288168</v>
      </c>
      <c r="S26" s="128">
        <f t="shared" si="8"/>
        <v>3.6476541871341486E-3</v>
      </c>
      <c r="T26" s="121"/>
    </row>
    <row r="27" spans="1:16104" ht="15.75" customHeight="1" x14ac:dyDescent="0.2">
      <c r="A27" s="22">
        <v>210032</v>
      </c>
      <c r="B27" s="22" t="s">
        <v>87</v>
      </c>
      <c r="C27" s="118">
        <f>VLOOKUP(A27,'[5]FY24 Revenue Split'!$A$4:$F$57,4,FALSE)</f>
        <v>195254332.18508387</v>
      </c>
      <c r="D27" s="71">
        <f>IFERROR(VLOOKUP($A27,'PAU Performance'!$A:$F,6,FALSE),"")</f>
        <v>15.55598414875038</v>
      </c>
      <c r="E27" s="51">
        <f>IFERROR(D27/$D$53*Savings!$C$8*Savings!$C$16,"")</f>
        <v>-2.1198310312628525E-3</v>
      </c>
      <c r="F27" s="88">
        <f t="shared" si="0"/>
        <v>-413906.19235444593</v>
      </c>
      <c r="G27" s="53">
        <f>IFERROR(F27*Savings!$C$9*Savings!$C$16/$F$53,"")</f>
        <v>-310861.26667175529</v>
      </c>
      <c r="H27" s="20">
        <f>IFERROR(VLOOKUP(A27,'PAU Performance'!A:C,3,FALSE),"")</f>
        <v>5.37809E-2</v>
      </c>
      <c r="I27" s="21">
        <f>H27/$H$53*Savings!$C$8*Savings!$C$17</f>
        <v>-2.0376348222509535E-3</v>
      </c>
      <c r="J27" s="88">
        <f t="shared" si="1"/>
        <v>-397857.026455682</v>
      </c>
      <c r="K27" s="53">
        <f>IFERROR(J27*Savings!$C$9*Savings!$C$17/$J$53,"")</f>
        <v>-401613.38961258333</v>
      </c>
      <c r="L27" s="88">
        <f t="shared" si="2"/>
        <v>-712474.65628433856</v>
      </c>
      <c r="M27" s="70">
        <f t="shared" si="3"/>
        <v>-3.6489569696664939E-3</v>
      </c>
      <c r="N27" s="128">
        <f t="shared" si="4"/>
        <v>1.5104303033350612E-4</v>
      </c>
      <c r="O27" s="129">
        <f t="shared" si="5"/>
        <v>29491.806018980104</v>
      </c>
      <c r="P27" s="129">
        <f t="shared" si="9"/>
        <v>0</v>
      </c>
      <c r="Q27" s="130">
        <f t="shared" si="6"/>
        <v>0</v>
      </c>
      <c r="R27" s="129">
        <f t="shared" si="7"/>
        <v>712474.65628433856</v>
      </c>
      <c r="S27" s="128">
        <f t="shared" si="8"/>
        <v>3.6489569696664939E-3</v>
      </c>
      <c r="T27" s="121"/>
    </row>
    <row r="28" spans="1:16104" ht="15.75" customHeight="1" x14ac:dyDescent="0.2">
      <c r="A28" s="22">
        <v>210049</v>
      </c>
      <c r="B28" s="22" t="s">
        <v>99</v>
      </c>
      <c r="C28" s="118">
        <f>VLOOKUP(A28,'[5]FY24 Revenue Split'!$A$4:$F$57,4,FALSE)</f>
        <v>442899244.6762622</v>
      </c>
      <c r="D28" s="71">
        <f>IFERROR(VLOOKUP($A28,'PAU Performance'!$A:$F,6,FALSE),"")</f>
        <v>10.981712848841997</v>
      </c>
      <c r="E28" s="51">
        <f>IFERROR(D28/$D$53*Savings!$C$8*Savings!$C$16,"")</f>
        <v>-1.4964900613673672E-3</v>
      </c>
      <c r="F28" s="88">
        <f t="shared" si="0"/>
        <v>-662794.31784514023</v>
      </c>
      <c r="G28" s="53">
        <f>IFERROR(F28*Savings!$C$9*Savings!$C$16/$F$53,"")</f>
        <v>-497786.90194551076</v>
      </c>
      <c r="H28" s="20">
        <f>IFERROR(VLOOKUP(A28,'PAU Performance'!A:C,3,FALSE),"")</f>
        <v>6.8746100000000004E-2</v>
      </c>
      <c r="I28" s="21">
        <f>H28/$H$53*Savings!$C$8*Savings!$C$17</f>
        <v>-2.6046318907631946E-3</v>
      </c>
      <c r="J28" s="88">
        <f t="shared" si="1"/>
        <v>-1153589.4970787235</v>
      </c>
      <c r="K28" s="53">
        <f>IFERROR(J28*Savings!$C$9*Savings!$C$17/$J$53,"")</f>
        <v>-1164481.1008380391</v>
      </c>
      <c r="L28" s="88">
        <f t="shared" si="2"/>
        <v>-1662268.0027835499</v>
      </c>
      <c r="M28" s="70">
        <f t="shared" si="3"/>
        <v>-3.7531515864259084E-3</v>
      </c>
      <c r="N28" s="128">
        <f t="shared" si="4"/>
        <v>4.6848413574091582E-5</v>
      </c>
      <c r="O28" s="129">
        <f t="shared" si="5"/>
        <v>20749.126986246312</v>
      </c>
      <c r="P28" s="129">
        <f t="shared" si="9"/>
        <v>0</v>
      </c>
      <c r="Q28" s="130">
        <f t="shared" si="6"/>
        <v>0</v>
      </c>
      <c r="R28" s="129">
        <f t="shared" si="7"/>
        <v>1662268.0027835499</v>
      </c>
      <c r="S28" s="128">
        <f t="shared" si="8"/>
        <v>3.7531515864259084E-3</v>
      </c>
      <c r="T28" s="121"/>
    </row>
    <row r="29" spans="1:16104" ht="15.75" customHeight="1" x14ac:dyDescent="0.2">
      <c r="A29" s="22">
        <v>210010</v>
      </c>
      <c r="B29" s="22" t="s">
        <v>73</v>
      </c>
      <c r="C29" s="118">
        <f>VLOOKUP(A29,'[5]FY24 Revenue Split'!$A$4:$F$57,4,FALSE)</f>
        <v>16590183.763506753</v>
      </c>
      <c r="D29" s="71">
        <f>IFERROR(VLOOKUP($A29,'PAU Performance'!$A:$F,6,FALSE),"")</f>
        <v>0</v>
      </c>
      <c r="E29" s="51">
        <f>IFERROR(D29/$D$53*Savings!$C$8*Savings!$C$16,"")</f>
        <v>0</v>
      </c>
      <c r="F29" s="88">
        <f t="shared" si="0"/>
        <v>0</v>
      </c>
      <c r="G29" s="53">
        <f>IFERROR(F29*Savings!$C$9*Savings!$C$16/$F$53,"")</f>
        <v>0</v>
      </c>
      <c r="H29" s="20" t="str">
        <f>IFERROR(VLOOKUP(A29,'PAU Performance'!A:C,3,FALSE),"")</f>
        <v/>
      </c>
      <c r="I29" s="21">
        <v>0</v>
      </c>
      <c r="J29" s="88">
        <f t="shared" si="1"/>
        <v>0</v>
      </c>
      <c r="K29" s="53">
        <f>IFERROR(J29*Savings!$C$9*Savings!$C$17/$J$53,"")</f>
        <v>0</v>
      </c>
      <c r="L29" s="88">
        <f t="shared" si="2"/>
        <v>0</v>
      </c>
      <c r="M29" s="70"/>
      <c r="N29" s="128">
        <f t="shared" si="4"/>
        <v>0</v>
      </c>
      <c r="O29" s="129">
        <f t="shared" si="5"/>
        <v>0</v>
      </c>
      <c r="P29" s="129">
        <f t="shared" si="9"/>
        <v>0</v>
      </c>
      <c r="Q29" s="130">
        <f t="shared" si="6"/>
        <v>0</v>
      </c>
      <c r="R29" s="129">
        <f t="shared" si="7"/>
        <v>0</v>
      </c>
      <c r="S29" s="128">
        <f t="shared" si="8"/>
        <v>0</v>
      </c>
      <c r="T29" s="121"/>
    </row>
    <row r="30" spans="1:16104" ht="15.75" customHeight="1" x14ac:dyDescent="0.2">
      <c r="A30" s="22">
        <v>210013</v>
      </c>
      <c r="B30" s="22" t="s">
        <v>76</v>
      </c>
      <c r="C30" s="118">
        <f>VLOOKUP(A30,'[5]FY24 Revenue Split'!$A$4:$F$57,4,FALSE)</f>
        <v>32620708.228135515</v>
      </c>
      <c r="D30" s="71">
        <f>IFERROR(VLOOKUP($A30,'PAU Performance'!$A:$F,6,FALSE),"")</f>
        <v>0</v>
      </c>
      <c r="E30" s="51">
        <f>IFERROR(D30/$D$53*Savings!$C$8*Savings!$C$16,"")</f>
        <v>0</v>
      </c>
      <c r="F30" s="88">
        <f t="shared" si="0"/>
        <v>0</v>
      </c>
      <c r="G30" s="53">
        <f>IFERROR(F30*Savings!$C$9*Savings!$C$16/$F$53,"")</f>
        <v>0</v>
      </c>
      <c r="H30" s="20" t="str">
        <f>IFERROR(VLOOKUP(A30,'PAU Performance'!A:C,3,FALSE),"")</f>
        <v/>
      </c>
      <c r="I30" s="21"/>
      <c r="J30" s="88">
        <f t="shared" si="1"/>
        <v>0</v>
      </c>
      <c r="K30" s="53">
        <f>IFERROR(J30*Savings!$C$9*Savings!$C$17/$J$53,"")</f>
        <v>0</v>
      </c>
      <c r="L30" s="88">
        <f t="shared" si="2"/>
        <v>0</v>
      </c>
      <c r="M30" s="70"/>
      <c r="N30" s="128">
        <f t="shared" si="4"/>
        <v>0</v>
      </c>
      <c r="O30" s="129">
        <f t="shared" si="5"/>
        <v>0</v>
      </c>
      <c r="P30" s="129">
        <f t="shared" si="9"/>
        <v>0</v>
      </c>
      <c r="Q30" s="130">
        <f t="shared" si="6"/>
        <v>0</v>
      </c>
      <c r="R30" s="129">
        <f t="shared" si="7"/>
        <v>0</v>
      </c>
      <c r="S30" s="128">
        <f t="shared" si="8"/>
        <v>0</v>
      </c>
      <c r="T30" s="121"/>
    </row>
    <row r="31" spans="1:16104" ht="15.75" customHeight="1" x14ac:dyDescent="0.2">
      <c r="A31" s="22">
        <v>210045</v>
      </c>
      <c r="B31" s="22" t="s">
        <v>198</v>
      </c>
      <c r="C31" s="118">
        <f>VLOOKUP(A31,'[5]FY24 Revenue Split'!$A$4:$F$57,4,FALSE)</f>
        <v>0</v>
      </c>
      <c r="D31" s="71">
        <f>IFERROR(VLOOKUP($A31,'PAU Performance'!$A:$F,6,FALSE),"")</f>
        <v>0</v>
      </c>
      <c r="E31" s="51">
        <f>IFERROR(D31/$D$53*Savings!$C$8*Savings!$C$16,"")</f>
        <v>0</v>
      </c>
      <c r="F31" s="88">
        <f t="shared" si="0"/>
        <v>0</v>
      </c>
      <c r="G31" s="53">
        <f>IFERROR(F31*Savings!$C$9*Savings!$C$16/$F$53,"")</f>
        <v>0</v>
      </c>
      <c r="H31" s="20">
        <v>0</v>
      </c>
      <c r="I31" s="21">
        <f>H31/$H$53*Savings!$C$8*Savings!$C$17</f>
        <v>0</v>
      </c>
      <c r="J31" s="88">
        <f t="shared" si="1"/>
        <v>0</v>
      </c>
      <c r="K31" s="53">
        <f>IFERROR(J31*Savings!$C$9*Savings!$C$17/$J$53,"")</f>
        <v>0</v>
      </c>
      <c r="L31" s="88">
        <f t="shared" si="2"/>
        <v>0</v>
      </c>
      <c r="M31" s="70">
        <v>0</v>
      </c>
      <c r="N31" s="128">
        <f t="shared" si="4"/>
        <v>0</v>
      </c>
      <c r="O31" s="129">
        <f t="shared" si="5"/>
        <v>0</v>
      </c>
      <c r="P31" s="129">
        <f t="shared" si="9"/>
        <v>0</v>
      </c>
      <c r="Q31" s="130">
        <f t="shared" si="6"/>
        <v>0</v>
      </c>
      <c r="R31" s="129">
        <f t="shared" si="7"/>
        <v>0</v>
      </c>
      <c r="S31" s="128">
        <f t="shared" si="8"/>
        <v>0</v>
      </c>
      <c r="T31" s="121"/>
    </row>
    <row r="32" spans="1:16104" ht="15.75" customHeight="1" x14ac:dyDescent="0.2">
      <c r="A32" s="22">
        <v>210055</v>
      </c>
      <c r="B32" s="22" t="s">
        <v>168</v>
      </c>
      <c r="C32" s="118">
        <f>VLOOKUP(A32,'[5]FY24 Revenue Split'!$A$4:$F$57,4,FALSE)</f>
        <v>40869720.742262602</v>
      </c>
      <c r="D32" s="71">
        <f>IFERROR(VLOOKUP($A32,'PAU Performance'!$A:$F,6,FALSE),"")</f>
        <v>0</v>
      </c>
      <c r="E32" s="51">
        <f>IFERROR(D32/$D$53*Savings!$C$8*Savings!$C$16,"")</f>
        <v>0</v>
      </c>
      <c r="F32" s="88"/>
      <c r="G32" s="53">
        <f>IFERROR(F32*Savings!$C$9*Savings!$C$16/$F$53,"")</f>
        <v>0</v>
      </c>
      <c r="H32" s="20"/>
      <c r="I32" s="21"/>
      <c r="J32" s="88">
        <f t="shared" si="1"/>
        <v>0</v>
      </c>
      <c r="K32" s="53">
        <f>IFERROR(J32*Savings!$C$9*Savings!$C$17/$J$53,"")</f>
        <v>0</v>
      </c>
      <c r="L32" s="88">
        <f t="shared" si="2"/>
        <v>0</v>
      </c>
      <c r="M32" s="70">
        <f t="shared" ref="M32:M51" si="10">L32/C32</f>
        <v>0</v>
      </c>
      <c r="N32" s="128">
        <f t="shared" si="4"/>
        <v>0</v>
      </c>
      <c r="O32" s="129">
        <f t="shared" si="5"/>
        <v>0</v>
      </c>
      <c r="P32" s="129">
        <f t="shared" si="9"/>
        <v>0</v>
      </c>
      <c r="Q32" s="130">
        <f t="shared" si="6"/>
        <v>0</v>
      </c>
      <c r="R32" s="129">
        <f t="shared" si="7"/>
        <v>0</v>
      </c>
      <c r="S32" s="128">
        <f t="shared" si="8"/>
        <v>0</v>
      </c>
      <c r="T32" s="121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  <c r="PQ32" s="10"/>
      <c r="PR32" s="10"/>
      <c r="PS32" s="10"/>
      <c r="PT32" s="10"/>
      <c r="PU32" s="10"/>
      <c r="PV32" s="10"/>
      <c r="PW32" s="10"/>
      <c r="PX32" s="10"/>
      <c r="PY32" s="10"/>
      <c r="PZ32" s="10"/>
      <c r="QA32" s="10"/>
      <c r="QB32" s="10"/>
      <c r="QC32" s="10"/>
      <c r="QD32" s="10"/>
      <c r="QE32" s="10"/>
      <c r="QF32" s="10"/>
      <c r="QG32" s="10"/>
      <c r="QH32" s="10"/>
      <c r="QI32" s="10"/>
      <c r="QJ32" s="10"/>
      <c r="QK32" s="10"/>
      <c r="QL32" s="10"/>
      <c r="QM32" s="10"/>
      <c r="QN32" s="10"/>
      <c r="QO32" s="10"/>
      <c r="QP32" s="10"/>
      <c r="QQ32" s="10"/>
      <c r="QR32" s="10"/>
      <c r="QS32" s="10"/>
      <c r="QT32" s="10"/>
      <c r="QU32" s="10"/>
      <c r="QV32" s="10"/>
      <c r="QW32" s="10"/>
      <c r="QX32" s="10"/>
      <c r="QY32" s="10"/>
      <c r="QZ32" s="10"/>
      <c r="RA32" s="10"/>
      <c r="RB32" s="10"/>
      <c r="RC32" s="10"/>
      <c r="RD32" s="10"/>
      <c r="RE32" s="10"/>
      <c r="RF32" s="10"/>
      <c r="RG32" s="10"/>
      <c r="RH32" s="10"/>
      <c r="RI32" s="10"/>
      <c r="RJ32" s="10"/>
      <c r="RK32" s="10"/>
      <c r="RL32" s="10"/>
      <c r="RM32" s="10"/>
      <c r="RN32" s="10"/>
      <c r="RO32" s="10"/>
      <c r="RP32" s="10"/>
      <c r="RQ32" s="10"/>
      <c r="RR32" s="10"/>
      <c r="RS32" s="10"/>
      <c r="RT32" s="10"/>
      <c r="RU32" s="10"/>
      <c r="RV32" s="10"/>
      <c r="RW32" s="10"/>
      <c r="RX32" s="10"/>
      <c r="RY32" s="10"/>
      <c r="RZ32" s="10"/>
      <c r="SA32" s="10"/>
      <c r="SB32" s="10"/>
      <c r="SC32" s="10"/>
      <c r="SD32" s="10"/>
      <c r="SE32" s="10"/>
      <c r="SF32" s="10"/>
      <c r="SG32" s="10"/>
      <c r="SH32" s="10"/>
      <c r="SI32" s="10"/>
      <c r="SJ32" s="10"/>
      <c r="SK32" s="10"/>
      <c r="SL32" s="10"/>
      <c r="SM32" s="10"/>
      <c r="SN32" s="10"/>
      <c r="SO32" s="10"/>
      <c r="SP32" s="10"/>
      <c r="SQ32" s="10"/>
      <c r="SR32" s="10"/>
      <c r="SS32" s="10"/>
      <c r="ST32" s="10"/>
      <c r="SU32" s="10"/>
      <c r="SV32" s="10"/>
      <c r="SW32" s="10"/>
      <c r="SX32" s="10"/>
      <c r="SY32" s="10"/>
      <c r="SZ32" s="10"/>
      <c r="TA32" s="10"/>
      <c r="TB32" s="10"/>
      <c r="TC32" s="10"/>
      <c r="TD32" s="10"/>
      <c r="TE32" s="10"/>
      <c r="TF32" s="10"/>
      <c r="TG32" s="10"/>
      <c r="TH32" s="10"/>
      <c r="TI32" s="10"/>
      <c r="TJ32" s="10"/>
      <c r="TK32" s="10"/>
      <c r="TL32" s="10"/>
      <c r="TM32" s="10"/>
      <c r="TN32" s="10"/>
      <c r="TO32" s="10"/>
      <c r="TP32" s="10"/>
      <c r="TQ32" s="10"/>
      <c r="TR32" s="10"/>
      <c r="TS32" s="10"/>
      <c r="TT32" s="10"/>
      <c r="TU32" s="10"/>
      <c r="TV32" s="10"/>
      <c r="TW32" s="10"/>
      <c r="TX32" s="10"/>
      <c r="TY32" s="10"/>
      <c r="TZ32" s="10"/>
      <c r="UA32" s="10"/>
      <c r="UB32" s="10"/>
      <c r="UC32" s="10"/>
      <c r="UD32" s="10"/>
      <c r="UE32" s="10"/>
      <c r="UF32" s="10"/>
      <c r="UG32" s="10"/>
      <c r="UH32" s="10"/>
      <c r="UI32" s="10"/>
      <c r="UJ32" s="10"/>
      <c r="UK32" s="10"/>
      <c r="UL32" s="10"/>
      <c r="UM32" s="10"/>
      <c r="UN32" s="10"/>
      <c r="UO32" s="10"/>
      <c r="UP32" s="10"/>
      <c r="UQ32" s="10"/>
      <c r="UR32" s="10"/>
      <c r="US32" s="10"/>
      <c r="UT32" s="10"/>
      <c r="UU32" s="10"/>
      <c r="UV32" s="10"/>
      <c r="UW32" s="10"/>
      <c r="UX32" s="10"/>
      <c r="UY32" s="10"/>
      <c r="UZ32" s="10"/>
      <c r="VA32" s="10"/>
      <c r="VB32" s="10"/>
      <c r="VC32" s="10"/>
      <c r="VD32" s="10"/>
      <c r="VE32" s="10"/>
      <c r="VF32" s="10"/>
      <c r="VG32" s="10"/>
      <c r="VH32" s="10"/>
      <c r="VI32" s="10"/>
      <c r="VJ32" s="10"/>
      <c r="VK32" s="10"/>
      <c r="VL32" s="10"/>
      <c r="VM32" s="10"/>
      <c r="VN32" s="10"/>
      <c r="VO32" s="10"/>
      <c r="VP32" s="10"/>
      <c r="VQ32" s="10"/>
      <c r="VR32" s="10"/>
      <c r="VS32" s="10"/>
      <c r="VT32" s="10"/>
      <c r="VU32" s="10"/>
      <c r="VV32" s="10"/>
      <c r="VW32" s="10"/>
      <c r="VX32" s="10"/>
      <c r="VY32" s="10"/>
      <c r="VZ32" s="10"/>
      <c r="WA32" s="10"/>
      <c r="WB32" s="10"/>
      <c r="WC32" s="10"/>
      <c r="WD32" s="10"/>
      <c r="WE32" s="10"/>
      <c r="WF32" s="10"/>
      <c r="WG32" s="10"/>
      <c r="WH32" s="10"/>
      <c r="WI32" s="10"/>
      <c r="WJ32" s="10"/>
      <c r="WK32" s="10"/>
      <c r="WL32" s="10"/>
      <c r="WM32" s="10"/>
      <c r="WN32" s="10"/>
      <c r="WO32" s="10"/>
      <c r="WP32" s="10"/>
      <c r="WQ32" s="10"/>
      <c r="WR32" s="10"/>
      <c r="WS32" s="10"/>
      <c r="WT32" s="10"/>
      <c r="WU32" s="10"/>
      <c r="WV32" s="10"/>
      <c r="WW32" s="10"/>
      <c r="WX32" s="10"/>
      <c r="WY32" s="10"/>
      <c r="WZ32" s="10"/>
      <c r="XA32" s="10"/>
      <c r="XB32" s="10"/>
      <c r="XC32" s="10"/>
      <c r="XD32" s="10"/>
      <c r="XE32" s="10"/>
      <c r="XF32" s="10"/>
      <c r="XG32" s="10"/>
      <c r="XH32" s="10"/>
      <c r="XI32" s="10"/>
      <c r="XJ32" s="10"/>
      <c r="XK32" s="10"/>
      <c r="XL32" s="10"/>
      <c r="XM32" s="10"/>
      <c r="XN32" s="10"/>
      <c r="XO32" s="10"/>
      <c r="XP32" s="10"/>
      <c r="XQ32" s="10"/>
      <c r="XR32" s="10"/>
      <c r="XS32" s="10"/>
      <c r="XT32" s="10"/>
      <c r="XU32" s="10"/>
      <c r="XV32" s="10"/>
      <c r="XW32" s="10"/>
      <c r="XX32" s="10"/>
      <c r="XY32" s="10"/>
      <c r="XZ32" s="10"/>
      <c r="YA32" s="10"/>
      <c r="YB32" s="10"/>
      <c r="YC32" s="10"/>
      <c r="YD32" s="10"/>
      <c r="YE32" s="10"/>
      <c r="YF32" s="10"/>
      <c r="YG32" s="10"/>
      <c r="YH32" s="10"/>
      <c r="YI32" s="10"/>
      <c r="YJ32" s="10"/>
      <c r="YK32" s="10"/>
      <c r="YL32" s="10"/>
      <c r="YM32" s="10"/>
      <c r="YN32" s="10"/>
      <c r="YO32" s="10"/>
      <c r="YP32" s="10"/>
      <c r="YQ32" s="10"/>
      <c r="YR32" s="10"/>
      <c r="YS32" s="10"/>
      <c r="YT32" s="10"/>
      <c r="YU32" s="10"/>
      <c r="YV32" s="10"/>
      <c r="YW32" s="10"/>
      <c r="YX32" s="10"/>
      <c r="YY32" s="10"/>
      <c r="YZ32" s="10"/>
      <c r="ZA32" s="10"/>
      <c r="ZB32" s="10"/>
      <c r="ZC32" s="10"/>
      <c r="ZD32" s="10"/>
      <c r="ZE32" s="10"/>
      <c r="ZF32" s="10"/>
      <c r="ZG32" s="10"/>
      <c r="ZH32" s="10"/>
      <c r="ZI32" s="10"/>
      <c r="ZJ32" s="10"/>
      <c r="ZK32" s="10"/>
      <c r="ZL32" s="10"/>
      <c r="ZM32" s="10"/>
      <c r="ZN32" s="10"/>
      <c r="ZO32" s="10"/>
      <c r="ZP32" s="10"/>
      <c r="ZQ32" s="10"/>
      <c r="ZR32" s="10"/>
      <c r="ZS32" s="10"/>
      <c r="ZT32" s="10"/>
      <c r="ZU32" s="10"/>
      <c r="ZV32" s="10"/>
      <c r="ZW32" s="10"/>
      <c r="ZX32" s="10"/>
      <c r="ZY32" s="10"/>
      <c r="ZZ32" s="10"/>
      <c r="AAA32" s="10"/>
      <c r="AAB32" s="10"/>
      <c r="AAC32" s="10"/>
      <c r="AAD32" s="10"/>
      <c r="AAE32" s="10"/>
      <c r="AAF32" s="10"/>
      <c r="AAG32" s="10"/>
      <c r="AAH32" s="10"/>
      <c r="AAI32" s="10"/>
      <c r="AAJ32" s="10"/>
      <c r="AAK32" s="10"/>
      <c r="AAL32" s="10"/>
      <c r="AAM32" s="10"/>
      <c r="AAN32" s="10"/>
      <c r="AAO32" s="10"/>
      <c r="AAP32" s="10"/>
      <c r="AAQ32" s="10"/>
      <c r="AAR32" s="10"/>
      <c r="AAS32" s="10"/>
      <c r="AAT32" s="10"/>
      <c r="AAU32" s="10"/>
      <c r="AAV32" s="10"/>
      <c r="AAW32" s="10"/>
      <c r="AAX32" s="10"/>
      <c r="AAY32" s="10"/>
      <c r="AAZ32" s="10"/>
      <c r="ABA32" s="10"/>
      <c r="ABB32" s="10"/>
      <c r="ABC32" s="10"/>
      <c r="ABD32" s="10"/>
      <c r="ABE32" s="10"/>
      <c r="ABF32" s="10"/>
      <c r="ABG32" s="10"/>
      <c r="ABH32" s="10"/>
      <c r="ABI32" s="10"/>
      <c r="ABJ32" s="10"/>
      <c r="ABK32" s="10"/>
      <c r="ABL32" s="10"/>
      <c r="ABM32" s="10"/>
      <c r="ABN32" s="10"/>
      <c r="ABO32" s="10"/>
      <c r="ABP32" s="10"/>
      <c r="ABQ32" s="10"/>
      <c r="ABR32" s="10"/>
      <c r="ABS32" s="10"/>
      <c r="ABT32" s="10"/>
      <c r="ABU32" s="10"/>
      <c r="ABV32" s="10"/>
      <c r="ABW32" s="10"/>
      <c r="ABX32" s="10"/>
      <c r="ABY32" s="10"/>
      <c r="ABZ32" s="10"/>
      <c r="ACA32" s="10"/>
      <c r="ACB32" s="10"/>
      <c r="ACC32" s="10"/>
      <c r="ACD32" s="10"/>
      <c r="ACE32" s="10"/>
      <c r="ACF32" s="10"/>
      <c r="ACG32" s="10"/>
      <c r="ACH32" s="10"/>
      <c r="ACI32" s="10"/>
      <c r="ACJ32" s="10"/>
      <c r="ACK32" s="10"/>
      <c r="ACL32" s="10"/>
      <c r="ACM32" s="10"/>
      <c r="ACN32" s="10"/>
      <c r="ACO32" s="10"/>
      <c r="ACP32" s="10"/>
      <c r="ACQ32" s="10"/>
      <c r="ACR32" s="10"/>
      <c r="ACS32" s="10"/>
      <c r="ACT32" s="10"/>
      <c r="ACU32" s="10"/>
      <c r="ACV32" s="10"/>
      <c r="ACW32" s="10"/>
      <c r="ACX32" s="10"/>
      <c r="ACY32" s="10"/>
      <c r="ACZ32" s="10"/>
      <c r="ADA32" s="10"/>
      <c r="ADB32" s="10"/>
      <c r="ADC32" s="10"/>
      <c r="ADD32" s="10"/>
      <c r="ADE32" s="10"/>
      <c r="ADF32" s="10"/>
      <c r="ADG32" s="10"/>
      <c r="ADH32" s="10"/>
      <c r="ADI32" s="10"/>
      <c r="ADJ32" s="10"/>
      <c r="ADK32" s="10"/>
      <c r="ADL32" s="10"/>
      <c r="ADM32" s="10"/>
      <c r="ADN32" s="10"/>
      <c r="ADO32" s="10"/>
      <c r="ADP32" s="10"/>
      <c r="ADQ32" s="10"/>
      <c r="ADR32" s="10"/>
      <c r="ADS32" s="10"/>
      <c r="ADT32" s="10"/>
      <c r="ADU32" s="10"/>
      <c r="ADV32" s="10"/>
      <c r="ADW32" s="10"/>
      <c r="ADX32" s="10"/>
      <c r="ADY32" s="10"/>
      <c r="ADZ32" s="10"/>
      <c r="AEA32" s="10"/>
      <c r="AEB32" s="10"/>
      <c r="AEC32" s="10"/>
      <c r="AED32" s="10"/>
      <c r="AEE32" s="10"/>
      <c r="AEF32" s="10"/>
      <c r="AEG32" s="10"/>
      <c r="AEH32" s="10"/>
      <c r="AEI32" s="10"/>
      <c r="AEJ32" s="10"/>
      <c r="AEK32" s="10"/>
      <c r="AEL32" s="10"/>
      <c r="AEM32" s="10"/>
      <c r="AEN32" s="10"/>
      <c r="AEO32" s="10"/>
      <c r="AEP32" s="10"/>
      <c r="AEQ32" s="10"/>
      <c r="AER32" s="10"/>
      <c r="AES32" s="10"/>
      <c r="AET32" s="10"/>
      <c r="AEU32" s="10"/>
      <c r="AEV32" s="10"/>
      <c r="AEW32" s="10"/>
      <c r="AEX32" s="10"/>
      <c r="AEY32" s="10"/>
      <c r="AEZ32" s="10"/>
      <c r="AFA32" s="10"/>
      <c r="AFB32" s="10"/>
      <c r="AFC32" s="10"/>
      <c r="AFD32" s="10"/>
      <c r="AFE32" s="10"/>
      <c r="AFF32" s="10"/>
      <c r="AFG32" s="10"/>
      <c r="AFH32" s="10"/>
      <c r="AFI32" s="10"/>
      <c r="AFJ32" s="10"/>
      <c r="AFK32" s="10"/>
      <c r="AFL32" s="10"/>
      <c r="AFM32" s="10"/>
      <c r="AFN32" s="10"/>
      <c r="AFO32" s="10"/>
      <c r="AFP32" s="10"/>
      <c r="AFQ32" s="10"/>
      <c r="AFR32" s="10"/>
      <c r="AFS32" s="10"/>
      <c r="AFT32" s="10"/>
      <c r="AFU32" s="10"/>
      <c r="AFV32" s="10"/>
      <c r="AFW32" s="10"/>
      <c r="AFX32" s="10"/>
      <c r="AFY32" s="10"/>
      <c r="AFZ32" s="10"/>
      <c r="AGA32" s="10"/>
      <c r="AGB32" s="10"/>
      <c r="AGC32" s="10"/>
      <c r="AGD32" s="10"/>
      <c r="AGE32" s="10"/>
      <c r="AGF32" s="10"/>
      <c r="AGG32" s="10"/>
      <c r="AGH32" s="10"/>
      <c r="AGI32" s="10"/>
      <c r="AGJ32" s="10"/>
      <c r="AGK32" s="10"/>
      <c r="AGL32" s="10"/>
      <c r="AGM32" s="10"/>
      <c r="AGN32" s="10"/>
      <c r="AGO32" s="10"/>
      <c r="AGP32" s="10"/>
      <c r="AGQ32" s="10"/>
      <c r="AGR32" s="10"/>
      <c r="AGS32" s="10"/>
      <c r="AGT32" s="10"/>
      <c r="AGU32" s="10"/>
      <c r="AGV32" s="10"/>
      <c r="AGW32" s="10"/>
      <c r="AGX32" s="10"/>
      <c r="AGY32" s="10"/>
      <c r="AGZ32" s="10"/>
      <c r="AHA32" s="10"/>
      <c r="AHB32" s="10"/>
      <c r="AHC32" s="10"/>
      <c r="AHD32" s="10"/>
      <c r="AHE32" s="10"/>
      <c r="AHF32" s="10"/>
      <c r="AHG32" s="10"/>
      <c r="AHH32" s="10"/>
      <c r="AHI32" s="10"/>
      <c r="AHJ32" s="10"/>
      <c r="AHK32" s="10"/>
      <c r="AHL32" s="10"/>
      <c r="AHM32" s="10"/>
      <c r="AHN32" s="10"/>
      <c r="AHO32" s="10"/>
      <c r="AHP32" s="10"/>
      <c r="AHQ32" s="10"/>
      <c r="AHR32" s="10"/>
      <c r="AHS32" s="10"/>
      <c r="AHT32" s="10"/>
      <c r="AHU32" s="10"/>
      <c r="AHV32" s="10"/>
      <c r="AHW32" s="10"/>
      <c r="AHX32" s="10"/>
      <c r="AHY32" s="10"/>
      <c r="AHZ32" s="10"/>
      <c r="AIA32" s="10"/>
      <c r="AIB32" s="10"/>
      <c r="AIC32" s="10"/>
      <c r="AID32" s="10"/>
      <c r="AIE32" s="10"/>
      <c r="AIF32" s="10"/>
      <c r="AIG32" s="10"/>
      <c r="AIH32" s="10"/>
      <c r="AII32" s="10"/>
      <c r="AIJ32" s="10"/>
      <c r="AIK32" s="10"/>
      <c r="AIL32" s="10"/>
      <c r="AIM32" s="10"/>
      <c r="AIN32" s="10"/>
      <c r="AIO32" s="10"/>
      <c r="AIP32" s="10"/>
      <c r="AIQ32" s="10"/>
      <c r="AIR32" s="10"/>
      <c r="AIS32" s="10"/>
      <c r="AIT32" s="10"/>
      <c r="AIU32" s="10"/>
      <c r="AIV32" s="10"/>
      <c r="AIW32" s="10"/>
      <c r="AIX32" s="10"/>
      <c r="AIY32" s="10"/>
      <c r="AIZ32" s="10"/>
      <c r="AJA32" s="10"/>
      <c r="AJB32" s="10"/>
      <c r="AJC32" s="10"/>
      <c r="AJD32" s="10"/>
      <c r="AJE32" s="10"/>
      <c r="AJF32" s="10"/>
      <c r="AJG32" s="10"/>
      <c r="AJH32" s="10"/>
      <c r="AJI32" s="10"/>
      <c r="AJJ32" s="10"/>
      <c r="AJK32" s="10"/>
      <c r="AJL32" s="10"/>
      <c r="AJM32" s="10"/>
      <c r="AJN32" s="10"/>
      <c r="AJO32" s="10"/>
      <c r="AJP32" s="10"/>
      <c r="AJQ32" s="10"/>
      <c r="AJR32" s="10"/>
      <c r="AJS32" s="10"/>
      <c r="AJT32" s="10"/>
      <c r="AJU32" s="10"/>
      <c r="AJV32" s="10"/>
      <c r="AJW32" s="10"/>
      <c r="AJX32" s="10"/>
      <c r="AJY32" s="10"/>
      <c r="AJZ32" s="10"/>
      <c r="AKA32" s="10"/>
      <c r="AKB32" s="10"/>
      <c r="AKC32" s="10"/>
      <c r="AKD32" s="10"/>
      <c r="AKE32" s="10"/>
      <c r="AKF32" s="10"/>
      <c r="AKG32" s="10"/>
      <c r="AKH32" s="10"/>
      <c r="AKI32" s="10"/>
      <c r="AKJ32" s="10"/>
      <c r="AKK32" s="10"/>
      <c r="AKL32" s="10"/>
      <c r="AKM32" s="10"/>
      <c r="AKN32" s="10"/>
      <c r="AKO32" s="10"/>
      <c r="AKP32" s="10"/>
      <c r="AKQ32" s="10"/>
      <c r="AKR32" s="10"/>
      <c r="AKS32" s="10"/>
      <c r="AKT32" s="10"/>
      <c r="AKU32" s="10"/>
      <c r="AKV32" s="10"/>
      <c r="AKW32" s="10"/>
      <c r="AKX32" s="10"/>
      <c r="AKY32" s="10"/>
      <c r="AKZ32" s="10"/>
      <c r="ALA32" s="10"/>
      <c r="ALB32" s="10"/>
      <c r="ALC32" s="10"/>
      <c r="ALD32" s="10"/>
      <c r="ALE32" s="10"/>
      <c r="ALF32" s="10"/>
      <c r="ALG32" s="10"/>
      <c r="ALH32" s="10"/>
      <c r="ALI32" s="10"/>
      <c r="ALJ32" s="10"/>
      <c r="ALK32" s="10"/>
      <c r="ALL32" s="10"/>
      <c r="ALM32" s="10"/>
      <c r="ALN32" s="10"/>
      <c r="ALO32" s="10"/>
      <c r="ALP32" s="10"/>
      <c r="ALQ32" s="10"/>
      <c r="ALR32" s="10"/>
      <c r="ALS32" s="10"/>
      <c r="ALT32" s="10"/>
      <c r="ALU32" s="10"/>
      <c r="ALV32" s="10"/>
      <c r="ALW32" s="10"/>
      <c r="ALX32" s="10"/>
      <c r="ALY32" s="10"/>
      <c r="ALZ32" s="10"/>
      <c r="AMA32" s="10"/>
      <c r="AMB32" s="10"/>
      <c r="AMC32" s="10"/>
      <c r="AMD32" s="10"/>
      <c r="AME32" s="10"/>
      <c r="AMF32" s="10"/>
      <c r="AMG32" s="10"/>
      <c r="AMH32" s="10"/>
      <c r="AMI32" s="10"/>
      <c r="AMJ32" s="10"/>
      <c r="AMK32" s="10"/>
      <c r="AML32" s="10"/>
      <c r="AMM32" s="10"/>
      <c r="AMN32" s="10"/>
      <c r="AMO32" s="10"/>
      <c r="AMP32" s="10"/>
      <c r="AMQ32" s="10"/>
      <c r="AMR32" s="10"/>
      <c r="AMS32" s="10"/>
      <c r="AMT32" s="10"/>
      <c r="AMU32" s="10"/>
      <c r="AMV32" s="10"/>
      <c r="AMW32" s="10"/>
      <c r="AMX32" s="10"/>
      <c r="AMY32" s="10"/>
      <c r="AMZ32" s="10"/>
      <c r="ANA32" s="10"/>
      <c r="ANB32" s="10"/>
      <c r="ANC32" s="10"/>
      <c r="AND32" s="10"/>
      <c r="ANE32" s="10"/>
      <c r="ANF32" s="10"/>
      <c r="ANG32" s="10"/>
      <c r="ANH32" s="10"/>
      <c r="ANI32" s="10"/>
      <c r="ANJ32" s="10"/>
      <c r="ANK32" s="10"/>
      <c r="ANL32" s="10"/>
      <c r="ANM32" s="10"/>
      <c r="ANN32" s="10"/>
      <c r="ANO32" s="10"/>
      <c r="ANP32" s="10"/>
      <c r="ANQ32" s="10"/>
      <c r="ANR32" s="10"/>
      <c r="ANS32" s="10"/>
      <c r="ANT32" s="10"/>
      <c r="ANU32" s="10"/>
      <c r="ANV32" s="10"/>
      <c r="ANW32" s="10"/>
      <c r="ANX32" s="10"/>
      <c r="ANY32" s="10"/>
      <c r="ANZ32" s="10"/>
      <c r="AOA32" s="10"/>
      <c r="AOB32" s="10"/>
      <c r="AOC32" s="10"/>
      <c r="AOD32" s="10"/>
      <c r="AOE32" s="10"/>
      <c r="AOF32" s="10"/>
      <c r="AOG32" s="10"/>
      <c r="AOH32" s="10"/>
      <c r="AOI32" s="10"/>
      <c r="AOJ32" s="10"/>
      <c r="AOK32" s="10"/>
      <c r="AOL32" s="10"/>
      <c r="AOM32" s="10"/>
      <c r="AON32" s="10"/>
      <c r="AOO32" s="10"/>
      <c r="AOP32" s="10"/>
      <c r="AOQ32" s="10"/>
      <c r="AOR32" s="10"/>
      <c r="AOS32" s="10"/>
      <c r="AOT32" s="10"/>
      <c r="AOU32" s="10"/>
      <c r="AOV32" s="10"/>
      <c r="AOW32" s="10"/>
      <c r="AOX32" s="10"/>
      <c r="AOY32" s="10"/>
      <c r="AOZ32" s="10"/>
      <c r="APA32" s="10"/>
      <c r="APB32" s="10"/>
      <c r="APC32" s="10"/>
      <c r="APD32" s="10"/>
      <c r="APE32" s="10"/>
      <c r="APF32" s="10"/>
      <c r="APG32" s="10"/>
      <c r="APH32" s="10"/>
      <c r="API32" s="10"/>
      <c r="APJ32" s="10"/>
      <c r="APK32" s="10"/>
      <c r="APL32" s="10"/>
      <c r="APM32" s="10"/>
      <c r="APN32" s="10"/>
      <c r="APO32" s="10"/>
      <c r="APP32" s="10"/>
      <c r="APQ32" s="10"/>
      <c r="APR32" s="10"/>
      <c r="APS32" s="10"/>
      <c r="APT32" s="10"/>
      <c r="APU32" s="10"/>
      <c r="APV32" s="10"/>
      <c r="APW32" s="10"/>
      <c r="APX32" s="10"/>
      <c r="APY32" s="10"/>
      <c r="APZ32" s="10"/>
      <c r="AQA32" s="10"/>
      <c r="AQB32" s="10"/>
      <c r="AQC32" s="10"/>
      <c r="AQD32" s="10"/>
      <c r="AQE32" s="10"/>
      <c r="AQF32" s="10"/>
      <c r="AQG32" s="10"/>
      <c r="AQH32" s="10"/>
      <c r="AQI32" s="10"/>
      <c r="AQJ32" s="10"/>
      <c r="AQK32" s="10"/>
      <c r="AQL32" s="10"/>
      <c r="AQM32" s="10"/>
      <c r="AQN32" s="10"/>
      <c r="AQO32" s="10"/>
      <c r="AQP32" s="10"/>
      <c r="AQQ32" s="10"/>
      <c r="AQR32" s="10"/>
      <c r="AQS32" s="10"/>
      <c r="AQT32" s="10"/>
      <c r="AQU32" s="10"/>
      <c r="AQV32" s="10"/>
      <c r="AQW32" s="10"/>
      <c r="AQX32" s="10"/>
      <c r="AQY32" s="10"/>
      <c r="AQZ32" s="10"/>
      <c r="ARA32" s="10"/>
      <c r="ARB32" s="10"/>
      <c r="ARC32" s="10"/>
      <c r="ARD32" s="10"/>
      <c r="ARE32" s="10"/>
      <c r="ARF32" s="10"/>
      <c r="ARG32" s="10"/>
      <c r="ARH32" s="10"/>
      <c r="ARI32" s="10"/>
      <c r="ARJ32" s="10"/>
      <c r="ARK32" s="10"/>
      <c r="ARL32" s="10"/>
      <c r="ARM32" s="10"/>
      <c r="ARN32" s="10"/>
      <c r="ARO32" s="10"/>
      <c r="ARP32" s="10"/>
      <c r="ARQ32" s="10"/>
      <c r="ARR32" s="10"/>
      <c r="ARS32" s="10"/>
      <c r="ART32" s="10"/>
      <c r="ARU32" s="10"/>
      <c r="ARV32" s="10"/>
      <c r="ARW32" s="10"/>
      <c r="ARX32" s="10"/>
      <c r="ARY32" s="10"/>
      <c r="ARZ32" s="10"/>
      <c r="ASA32" s="10"/>
      <c r="ASB32" s="10"/>
      <c r="ASC32" s="10"/>
      <c r="ASD32" s="10"/>
      <c r="ASE32" s="10"/>
      <c r="ASF32" s="10"/>
      <c r="ASG32" s="10"/>
      <c r="ASH32" s="10"/>
      <c r="ASI32" s="10"/>
      <c r="ASJ32" s="10"/>
      <c r="ASK32" s="10"/>
      <c r="ASL32" s="10"/>
      <c r="ASM32" s="10"/>
      <c r="ASN32" s="10"/>
      <c r="ASO32" s="10"/>
      <c r="ASP32" s="10"/>
      <c r="ASQ32" s="10"/>
      <c r="ASR32" s="10"/>
      <c r="ASS32" s="10"/>
      <c r="AST32" s="10"/>
      <c r="ASU32" s="10"/>
      <c r="ASV32" s="10"/>
      <c r="ASW32" s="10"/>
      <c r="ASX32" s="10"/>
      <c r="ASY32" s="10"/>
      <c r="ASZ32" s="10"/>
      <c r="ATA32" s="10"/>
      <c r="ATB32" s="10"/>
      <c r="ATC32" s="10"/>
      <c r="ATD32" s="10"/>
      <c r="ATE32" s="10"/>
      <c r="ATF32" s="10"/>
      <c r="ATG32" s="10"/>
      <c r="ATH32" s="10"/>
      <c r="ATI32" s="10"/>
      <c r="ATJ32" s="10"/>
      <c r="ATK32" s="10"/>
      <c r="ATL32" s="10"/>
      <c r="ATM32" s="10"/>
      <c r="ATN32" s="10"/>
      <c r="ATO32" s="10"/>
      <c r="ATP32" s="10"/>
      <c r="ATQ32" s="10"/>
      <c r="ATR32" s="10"/>
      <c r="ATS32" s="10"/>
      <c r="ATT32" s="10"/>
      <c r="ATU32" s="10"/>
      <c r="ATV32" s="10"/>
      <c r="ATW32" s="10"/>
      <c r="ATX32" s="10"/>
      <c r="ATY32" s="10"/>
      <c r="ATZ32" s="10"/>
      <c r="AUA32" s="10"/>
      <c r="AUB32" s="10"/>
      <c r="AUC32" s="10"/>
      <c r="AUD32" s="10"/>
      <c r="AUE32" s="10"/>
      <c r="AUF32" s="10"/>
      <c r="AUG32" s="10"/>
      <c r="AUH32" s="10"/>
      <c r="AUI32" s="10"/>
      <c r="AUJ32" s="10"/>
      <c r="AUK32" s="10"/>
      <c r="AUL32" s="10"/>
      <c r="AUM32" s="10"/>
      <c r="AUN32" s="10"/>
      <c r="AUO32" s="10"/>
      <c r="AUP32" s="10"/>
      <c r="AUQ32" s="10"/>
      <c r="AUR32" s="10"/>
      <c r="AUS32" s="10"/>
      <c r="AUT32" s="10"/>
      <c r="AUU32" s="10"/>
      <c r="AUV32" s="10"/>
      <c r="AUW32" s="10"/>
      <c r="AUX32" s="10"/>
      <c r="AUY32" s="10"/>
      <c r="AUZ32" s="10"/>
      <c r="AVA32" s="10"/>
      <c r="AVB32" s="10"/>
      <c r="AVC32" s="10"/>
      <c r="AVD32" s="10"/>
      <c r="AVE32" s="10"/>
      <c r="AVF32" s="10"/>
      <c r="AVG32" s="10"/>
      <c r="AVH32" s="10"/>
      <c r="AVI32" s="10"/>
      <c r="AVJ32" s="10"/>
      <c r="AVK32" s="10"/>
      <c r="AVL32" s="10"/>
      <c r="AVM32" s="10"/>
      <c r="AVN32" s="10"/>
      <c r="AVO32" s="10"/>
      <c r="AVP32" s="10"/>
      <c r="AVQ32" s="10"/>
      <c r="AVR32" s="10"/>
      <c r="AVS32" s="10"/>
      <c r="AVT32" s="10"/>
      <c r="AVU32" s="10"/>
      <c r="AVV32" s="10"/>
      <c r="AVW32" s="10"/>
      <c r="AVX32" s="10"/>
      <c r="AVY32" s="10"/>
      <c r="AVZ32" s="10"/>
      <c r="AWA32" s="10"/>
      <c r="AWB32" s="10"/>
      <c r="AWC32" s="10"/>
      <c r="AWD32" s="10"/>
      <c r="AWE32" s="10"/>
      <c r="AWF32" s="10"/>
      <c r="AWG32" s="10"/>
      <c r="AWH32" s="10"/>
      <c r="AWI32" s="10"/>
      <c r="AWJ32" s="10"/>
      <c r="AWK32" s="10"/>
      <c r="AWL32" s="10"/>
      <c r="AWM32" s="10"/>
      <c r="AWN32" s="10"/>
      <c r="AWO32" s="10"/>
      <c r="AWP32" s="10"/>
      <c r="AWQ32" s="10"/>
      <c r="AWR32" s="10"/>
      <c r="AWS32" s="10"/>
      <c r="AWT32" s="10"/>
      <c r="AWU32" s="10"/>
      <c r="AWV32" s="10"/>
      <c r="AWW32" s="10"/>
      <c r="AWX32" s="10"/>
      <c r="AWY32" s="10"/>
      <c r="AWZ32" s="10"/>
      <c r="AXA32" s="10"/>
      <c r="AXB32" s="10"/>
      <c r="AXC32" s="10"/>
      <c r="AXD32" s="10"/>
      <c r="AXE32" s="10"/>
      <c r="AXF32" s="10"/>
      <c r="AXG32" s="10"/>
      <c r="AXH32" s="10"/>
      <c r="AXI32" s="10"/>
      <c r="AXJ32" s="10"/>
      <c r="AXK32" s="10"/>
      <c r="AXL32" s="10"/>
      <c r="AXM32" s="10"/>
      <c r="AXN32" s="10"/>
      <c r="AXO32" s="10"/>
      <c r="AXP32" s="10"/>
      <c r="AXQ32" s="10"/>
      <c r="AXR32" s="10"/>
      <c r="AXS32" s="10"/>
      <c r="AXT32" s="10"/>
      <c r="AXU32" s="10"/>
      <c r="AXV32" s="10"/>
      <c r="AXW32" s="10"/>
      <c r="AXX32" s="10"/>
      <c r="AXY32" s="10"/>
      <c r="AXZ32" s="10"/>
      <c r="AYA32" s="10"/>
      <c r="AYB32" s="10"/>
      <c r="AYC32" s="10"/>
      <c r="AYD32" s="10"/>
      <c r="AYE32" s="10"/>
      <c r="AYF32" s="10"/>
      <c r="AYG32" s="10"/>
      <c r="AYH32" s="10"/>
      <c r="AYI32" s="10"/>
      <c r="AYJ32" s="10"/>
      <c r="AYK32" s="10"/>
      <c r="AYL32" s="10"/>
      <c r="AYM32" s="10"/>
      <c r="AYN32" s="10"/>
      <c r="AYO32" s="10"/>
      <c r="AYP32" s="10"/>
      <c r="AYQ32" s="10"/>
      <c r="AYR32" s="10"/>
      <c r="AYS32" s="10"/>
      <c r="AYT32" s="10"/>
      <c r="AYU32" s="10"/>
      <c r="AYV32" s="10"/>
      <c r="AYW32" s="10"/>
      <c r="AYX32" s="10"/>
      <c r="AYY32" s="10"/>
      <c r="AYZ32" s="10"/>
      <c r="AZA32" s="10"/>
      <c r="AZB32" s="10"/>
      <c r="AZC32" s="10"/>
      <c r="AZD32" s="10"/>
      <c r="AZE32" s="10"/>
      <c r="AZF32" s="10"/>
      <c r="AZG32" s="10"/>
      <c r="AZH32" s="10"/>
      <c r="AZI32" s="10"/>
      <c r="AZJ32" s="10"/>
      <c r="AZK32" s="10"/>
      <c r="AZL32" s="10"/>
      <c r="AZM32" s="10"/>
      <c r="AZN32" s="10"/>
      <c r="AZO32" s="10"/>
      <c r="AZP32" s="10"/>
      <c r="AZQ32" s="10"/>
      <c r="AZR32" s="10"/>
      <c r="AZS32" s="10"/>
      <c r="AZT32" s="10"/>
      <c r="AZU32" s="10"/>
      <c r="AZV32" s="10"/>
      <c r="AZW32" s="10"/>
      <c r="AZX32" s="10"/>
      <c r="AZY32" s="10"/>
      <c r="AZZ32" s="10"/>
      <c r="BAA32" s="10"/>
      <c r="BAB32" s="10"/>
      <c r="BAC32" s="10"/>
      <c r="BAD32" s="10"/>
      <c r="BAE32" s="10"/>
      <c r="BAF32" s="10"/>
      <c r="BAG32" s="10"/>
      <c r="BAH32" s="10"/>
      <c r="BAI32" s="10"/>
      <c r="BAJ32" s="10"/>
      <c r="BAK32" s="10"/>
      <c r="BAL32" s="10"/>
      <c r="BAM32" s="10"/>
      <c r="BAN32" s="10"/>
      <c r="BAO32" s="10"/>
      <c r="BAP32" s="10"/>
      <c r="BAQ32" s="10"/>
      <c r="BAR32" s="10"/>
      <c r="BAS32" s="10"/>
      <c r="BAT32" s="10"/>
      <c r="BAU32" s="10"/>
      <c r="BAV32" s="10"/>
      <c r="BAW32" s="10"/>
      <c r="BAX32" s="10"/>
      <c r="BAY32" s="10"/>
      <c r="BAZ32" s="10"/>
      <c r="BBA32" s="10"/>
      <c r="BBB32" s="10"/>
      <c r="BBC32" s="10"/>
      <c r="BBD32" s="10"/>
      <c r="BBE32" s="10"/>
      <c r="BBF32" s="10"/>
      <c r="BBG32" s="10"/>
      <c r="BBH32" s="10"/>
      <c r="BBI32" s="10"/>
      <c r="BBJ32" s="10"/>
      <c r="BBK32" s="10"/>
      <c r="BBL32" s="10"/>
      <c r="BBM32" s="10"/>
      <c r="BBN32" s="10"/>
      <c r="BBO32" s="10"/>
      <c r="BBP32" s="10"/>
      <c r="BBQ32" s="10"/>
      <c r="BBR32" s="10"/>
      <c r="BBS32" s="10"/>
      <c r="BBT32" s="10"/>
      <c r="BBU32" s="10"/>
      <c r="BBV32" s="10"/>
      <c r="BBW32" s="10"/>
      <c r="BBX32" s="10"/>
      <c r="BBY32" s="10"/>
      <c r="BBZ32" s="10"/>
      <c r="BCA32" s="10"/>
      <c r="BCB32" s="10"/>
      <c r="BCC32" s="10"/>
      <c r="BCD32" s="10"/>
      <c r="BCE32" s="10"/>
      <c r="BCF32" s="10"/>
      <c r="BCG32" s="10"/>
      <c r="BCH32" s="10"/>
      <c r="BCI32" s="10"/>
      <c r="BCJ32" s="10"/>
      <c r="BCK32" s="10"/>
      <c r="BCL32" s="10"/>
      <c r="BCM32" s="10"/>
      <c r="BCN32" s="10"/>
      <c r="BCO32" s="10"/>
      <c r="BCP32" s="10"/>
      <c r="BCQ32" s="10"/>
      <c r="BCR32" s="10"/>
      <c r="BCS32" s="10"/>
      <c r="BCT32" s="10"/>
      <c r="BCU32" s="10"/>
      <c r="BCV32" s="10"/>
      <c r="BCW32" s="10"/>
      <c r="BCX32" s="10"/>
      <c r="BCY32" s="10"/>
      <c r="BCZ32" s="10"/>
      <c r="BDA32" s="10"/>
      <c r="BDB32" s="10"/>
      <c r="BDC32" s="10"/>
      <c r="BDD32" s="10"/>
      <c r="BDE32" s="10"/>
      <c r="BDF32" s="10"/>
      <c r="BDG32" s="10"/>
      <c r="BDH32" s="10"/>
      <c r="BDI32" s="10"/>
      <c r="BDJ32" s="10"/>
      <c r="BDK32" s="10"/>
      <c r="BDL32" s="10"/>
      <c r="BDM32" s="10"/>
      <c r="BDN32" s="10"/>
      <c r="BDO32" s="10"/>
      <c r="BDP32" s="10"/>
      <c r="BDQ32" s="10"/>
      <c r="BDR32" s="10"/>
      <c r="BDS32" s="10"/>
      <c r="BDT32" s="10"/>
      <c r="BDU32" s="10"/>
      <c r="BDV32" s="10"/>
      <c r="BDW32" s="10"/>
      <c r="BDX32" s="10"/>
      <c r="BDY32" s="10"/>
      <c r="BDZ32" s="10"/>
      <c r="BEA32" s="10"/>
      <c r="BEB32" s="10"/>
      <c r="BEC32" s="10"/>
      <c r="BED32" s="10"/>
      <c r="BEE32" s="10"/>
      <c r="BEF32" s="10"/>
      <c r="BEG32" s="10"/>
      <c r="BEH32" s="10"/>
      <c r="BEI32" s="10"/>
      <c r="BEJ32" s="10"/>
      <c r="BEK32" s="10"/>
      <c r="BEL32" s="10"/>
      <c r="BEM32" s="10"/>
      <c r="BEN32" s="10"/>
      <c r="BEO32" s="10"/>
      <c r="BEP32" s="10"/>
      <c r="BEQ32" s="10"/>
      <c r="BER32" s="10"/>
      <c r="BES32" s="10"/>
      <c r="BET32" s="10"/>
      <c r="BEU32" s="10"/>
      <c r="BEV32" s="10"/>
      <c r="BEW32" s="10"/>
      <c r="BEX32" s="10"/>
      <c r="BEY32" s="10"/>
      <c r="BEZ32" s="10"/>
      <c r="BFA32" s="10"/>
      <c r="BFB32" s="10"/>
      <c r="BFC32" s="10"/>
      <c r="BFD32" s="10"/>
      <c r="BFE32" s="10"/>
      <c r="BFF32" s="10"/>
      <c r="BFG32" s="10"/>
      <c r="BFH32" s="10"/>
      <c r="BFI32" s="10"/>
      <c r="BFJ32" s="10"/>
      <c r="BFK32" s="10"/>
      <c r="BFL32" s="10"/>
      <c r="BFM32" s="10"/>
      <c r="BFN32" s="10"/>
      <c r="BFO32" s="10"/>
      <c r="BFP32" s="10"/>
      <c r="BFQ32" s="10"/>
      <c r="BFR32" s="10"/>
      <c r="BFS32" s="10"/>
      <c r="BFT32" s="10"/>
      <c r="BFU32" s="10"/>
      <c r="BFV32" s="10"/>
      <c r="BFW32" s="10"/>
      <c r="BFX32" s="10"/>
      <c r="BFY32" s="10"/>
      <c r="BFZ32" s="10"/>
      <c r="BGA32" s="10"/>
      <c r="BGB32" s="10"/>
      <c r="BGC32" s="10"/>
      <c r="BGD32" s="10"/>
      <c r="BGE32" s="10"/>
      <c r="BGF32" s="10"/>
      <c r="BGG32" s="10"/>
      <c r="BGH32" s="10"/>
      <c r="BGI32" s="10"/>
      <c r="BGJ32" s="10"/>
      <c r="BGK32" s="10"/>
      <c r="BGL32" s="10"/>
      <c r="BGM32" s="10"/>
      <c r="BGN32" s="10"/>
      <c r="BGO32" s="10"/>
      <c r="BGP32" s="10"/>
      <c r="BGQ32" s="10"/>
      <c r="BGR32" s="10"/>
      <c r="BGS32" s="10"/>
      <c r="BGT32" s="10"/>
      <c r="BGU32" s="10"/>
      <c r="BGV32" s="10"/>
      <c r="BGW32" s="10"/>
      <c r="BGX32" s="10"/>
      <c r="BGY32" s="10"/>
      <c r="BGZ32" s="10"/>
      <c r="BHA32" s="10"/>
      <c r="BHB32" s="10"/>
      <c r="BHC32" s="10"/>
      <c r="BHD32" s="10"/>
      <c r="BHE32" s="10"/>
      <c r="BHF32" s="10"/>
      <c r="BHG32" s="10"/>
      <c r="BHH32" s="10"/>
      <c r="BHI32" s="10"/>
      <c r="BHJ32" s="10"/>
      <c r="BHK32" s="10"/>
      <c r="BHL32" s="10"/>
      <c r="BHM32" s="10"/>
      <c r="BHN32" s="10"/>
      <c r="BHO32" s="10"/>
      <c r="BHP32" s="10"/>
      <c r="BHQ32" s="10"/>
      <c r="BHR32" s="10"/>
      <c r="BHS32" s="10"/>
      <c r="BHT32" s="10"/>
      <c r="BHU32" s="10"/>
      <c r="BHV32" s="10"/>
      <c r="BHW32" s="10"/>
      <c r="BHX32" s="10"/>
      <c r="BHY32" s="10"/>
      <c r="BHZ32" s="10"/>
      <c r="BIA32" s="10"/>
      <c r="BIB32" s="10"/>
      <c r="BIC32" s="10"/>
      <c r="BID32" s="10"/>
      <c r="BIE32" s="10"/>
      <c r="BIF32" s="10"/>
      <c r="BIG32" s="10"/>
      <c r="BIH32" s="10"/>
      <c r="BII32" s="10"/>
      <c r="BIJ32" s="10"/>
      <c r="BIK32" s="10"/>
      <c r="BIL32" s="10"/>
      <c r="BIM32" s="10"/>
      <c r="BIN32" s="10"/>
      <c r="BIO32" s="10"/>
      <c r="BIP32" s="10"/>
      <c r="BIQ32" s="10"/>
      <c r="BIR32" s="10"/>
      <c r="BIS32" s="10"/>
      <c r="BIT32" s="10"/>
      <c r="BIU32" s="10"/>
      <c r="BIV32" s="10"/>
      <c r="BIW32" s="10"/>
      <c r="BIX32" s="10"/>
      <c r="BIY32" s="10"/>
      <c r="BIZ32" s="10"/>
      <c r="BJA32" s="10"/>
      <c r="BJB32" s="10"/>
      <c r="BJC32" s="10"/>
      <c r="BJD32" s="10"/>
      <c r="BJE32" s="10"/>
      <c r="BJF32" s="10"/>
      <c r="BJG32" s="10"/>
      <c r="BJH32" s="10"/>
      <c r="BJI32" s="10"/>
      <c r="BJJ32" s="10"/>
      <c r="BJK32" s="10"/>
      <c r="BJL32" s="10"/>
      <c r="BJM32" s="10"/>
      <c r="BJN32" s="10"/>
      <c r="BJO32" s="10"/>
      <c r="BJP32" s="10"/>
      <c r="BJQ32" s="10"/>
      <c r="BJR32" s="10"/>
      <c r="BJS32" s="10"/>
      <c r="BJT32" s="10"/>
      <c r="BJU32" s="10"/>
      <c r="BJV32" s="10"/>
      <c r="BJW32" s="10"/>
      <c r="BJX32" s="10"/>
      <c r="BJY32" s="10"/>
      <c r="BJZ32" s="10"/>
      <c r="BKA32" s="10"/>
      <c r="BKB32" s="10"/>
      <c r="BKC32" s="10"/>
      <c r="BKD32" s="10"/>
      <c r="BKE32" s="10"/>
      <c r="BKF32" s="10"/>
      <c r="BKG32" s="10"/>
      <c r="BKH32" s="10"/>
      <c r="BKI32" s="10"/>
      <c r="BKJ32" s="10"/>
      <c r="BKK32" s="10"/>
      <c r="BKL32" s="10"/>
      <c r="BKM32" s="10"/>
      <c r="BKN32" s="10"/>
      <c r="BKO32" s="10"/>
      <c r="BKP32" s="10"/>
      <c r="BKQ32" s="10"/>
      <c r="BKR32" s="10"/>
      <c r="BKS32" s="10"/>
      <c r="BKT32" s="10"/>
      <c r="BKU32" s="10"/>
      <c r="BKV32" s="10"/>
      <c r="BKW32" s="10"/>
      <c r="BKX32" s="10"/>
      <c r="BKY32" s="10"/>
      <c r="BKZ32" s="10"/>
      <c r="BLA32" s="10"/>
      <c r="BLB32" s="10"/>
      <c r="BLC32" s="10"/>
      <c r="BLD32" s="10"/>
      <c r="BLE32" s="10"/>
      <c r="BLF32" s="10"/>
      <c r="BLG32" s="10"/>
      <c r="BLH32" s="10"/>
      <c r="BLI32" s="10"/>
      <c r="BLJ32" s="10"/>
      <c r="BLK32" s="10"/>
      <c r="BLL32" s="10"/>
      <c r="BLM32" s="10"/>
      <c r="BLN32" s="10"/>
      <c r="BLO32" s="10"/>
      <c r="BLP32" s="10"/>
      <c r="BLQ32" s="10"/>
      <c r="BLR32" s="10"/>
      <c r="BLS32" s="10"/>
      <c r="BLT32" s="10"/>
      <c r="BLU32" s="10"/>
      <c r="BLV32" s="10"/>
      <c r="BLW32" s="10"/>
      <c r="BLX32" s="10"/>
      <c r="BLY32" s="10"/>
      <c r="BLZ32" s="10"/>
      <c r="BMA32" s="10"/>
      <c r="BMB32" s="10"/>
      <c r="BMC32" s="10"/>
      <c r="BMD32" s="10"/>
      <c r="BME32" s="10"/>
      <c r="BMF32" s="10"/>
      <c r="BMG32" s="10"/>
      <c r="BMH32" s="10"/>
      <c r="BMI32" s="10"/>
      <c r="BMJ32" s="10"/>
      <c r="BMK32" s="10"/>
      <c r="BML32" s="10"/>
      <c r="BMM32" s="10"/>
      <c r="BMN32" s="10"/>
      <c r="BMO32" s="10"/>
      <c r="BMP32" s="10"/>
      <c r="BMQ32" s="10"/>
      <c r="BMR32" s="10"/>
      <c r="BMS32" s="10"/>
      <c r="BMT32" s="10"/>
      <c r="BMU32" s="10"/>
      <c r="BMV32" s="10"/>
      <c r="BMW32" s="10"/>
      <c r="BMX32" s="10"/>
      <c r="BMY32" s="10"/>
      <c r="BMZ32" s="10"/>
      <c r="BNA32" s="10"/>
      <c r="BNB32" s="10"/>
      <c r="BNC32" s="10"/>
      <c r="BND32" s="10"/>
      <c r="BNE32" s="10"/>
      <c r="BNF32" s="10"/>
      <c r="BNG32" s="10"/>
      <c r="BNH32" s="10"/>
      <c r="BNI32" s="10"/>
      <c r="BNJ32" s="10"/>
      <c r="BNK32" s="10"/>
      <c r="BNL32" s="10"/>
      <c r="BNM32" s="10"/>
      <c r="BNN32" s="10"/>
      <c r="BNO32" s="10"/>
      <c r="BNP32" s="10"/>
      <c r="BNQ32" s="10"/>
      <c r="BNR32" s="10"/>
      <c r="BNS32" s="10"/>
      <c r="BNT32" s="10"/>
      <c r="BNU32" s="10"/>
      <c r="BNV32" s="10"/>
      <c r="BNW32" s="10"/>
      <c r="BNX32" s="10"/>
      <c r="BNY32" s="10"/>
      <c r="BNZ32" s="10"/>
      <c r="BOA32" s="10"/>
      <c r="BOB32" s="10"/>
      <c r="BOC32" s="10"/>
      <c r="BOD32" s="10"/>
      <c r="BOE32" s="10"/>
      <c r="BOF32" s="10"/>
      <c r="BOG32" s="10"/>
      <c r="BOH32" s="10"/>
      <c r="BOI32" s="10"/>
      <c r="BOJ32" s="10"/>
      <c r="BOK32" s="10"/>
      <c r="BOL32" s="10"/>
      <c r="BOM32" s="10"/>
      <c r="BON32" s="10"/>
      <c r="BOO32" s="10"/>
      <c r="BOP32" s="10"/>
      <c r="BOQ32" s="10"/>
      <c r="BOR32" s="10"/>
      <c r="BOS32" s="10"/>
      <c r="BOT32" s="10"/>
      <c r="BOU32" s="10"/>
      <c r="BOV32" s="10"/>
      <c r="BOW32" s="10"/>
      <c r="BOX32" s="10"/>
      <c r="BOY32" s="10"/>
      <c r="BOZ32" s="10"/>
      <c r="BPA32" s="10"/>
      <c r="BPB32" s="10"/>
      <c r="BPC32" s="10"/>
      <c r="BPD32" s="10"/>
      <c r="BPE32" s="10"/>
      <c r="BPF32" s="10"/>
      <c r="BPG32" s="10"/>
      <c r="BPH32" s="10"/>
      <c r="BPI32" s="10"/>
      <c r="BPJ32" s="10"/>
      <c r="BPK32" s="10"/>
      <c r="BPL32" s="10"/>
      <c r="BPM32" s="10"/>
      <c r="BPN32" s="10"/>
      <c r="BPO32" s="10"/>
      <c r="BPP32" s="10"/>
      <c r="BPQ32" s="10"/>
      <c r="BPR32" s="10"/>
      <c r="BPS32" s="10"/>
      <c r="BPT32" s="10"/>
      <c r="BPU32" s="10"/>
      <c r="BPV32" s="10"/>
      <c r="BPW32" s="10"/>
      <c r="BPX32" s="10"/>
      <c r="BPY32" s="10"/>
      <c r="BPZ32" s="10"/>
      <c r="BQA32" s="10"/>
      <c r="BQB32" s="10"/>
      <c r="BQC32" s="10"/>
      <c r="BQD32" s="10"/>
      <c r="BQE32" s="10"/>
      <c r="BQF32" s="10"/>
      <c r="BQG32" s="10"/>
      <c r="BQH32" s="10"/>
      <c r="BQI32" s="10"/>
      <c r="BQJ32" s="10"/>
      <c r="BQK32" s="10"/>
      <c r="BQL32" s="10"/>
      <c r="BQM32" s="10"/>
      <c r="BQN32" s="10"/>
      <c r="BQO32" s="10"/>
      <c r="BQP32" s="10"/>
      <c r="BQQ32" s="10"/>
      <c r="BQR32" s="10"/>
      <c r="BQS32" s="10"/>
      <c r="BQT32" s="10"/>
      <c r="BQU32" s="10"/>
      <c r="BQV32" s="10"/>
      <c r="BQW32" s="10"/>
      <c r="BQX32" s="10"/>
      <c r="BQY32" s="10"/>
      <c r="BQZ32" s="10"/>
      <c r="BRA32" s="10"/>
      <c r="BRB32" s="10"/>
      <c r="BRC32" s="10"/>
      <c r="BRD32" s="10"/>
      <c r="BRE32" s="10"/>
      <c r="BRF32" s="10"/>
      <c r="BRG32" s="10"/>
      <c r="BRH32" s="10"/>
      <c r="BRI32" s="10"/>
      <c r="BRJ32" s="10"/>
      <c r="BRK32" s="10"/>
      <c r="BRL32" s="10"/>
      <c r="BRM32" s="10"/>
      <c r="BRN32" s="10"/>
      <c r="BRO32" s="10"/>
      <c r="BRP32" s="10"/>
      <c r="BRQ32" s="10"/>
      <c r="BRR32" s="10"/>
      <c r="BRS32" s="10"/>
      <c r="BRT32" s="10"/>
      <c r="BRU32" s="10"/>
      <c r="BRV32" s="10"/>
      <c r="BRW32" s="10"/>
      <c r="BRX32" s="10"/>
      <c r="BRY32" s="10"/>
      <c r="BRZ32" s="10"/>
      <c r="BSA32" s="10"/>
      <c r="BSB32" s="10"/>
      <c r="BSC32" s="10"/>
      <c r="BSD32" s="10"/>
      <c r="BSE32" s="10"/>
      <c r="BSF32" s="10"/>
      <c r="BSG32" s="10"/>
      <c r="BSH32" s="10"/>
      <c r="BSI32" s="10"/>
      <c r="BSJ32" s="10"/>
      <c r="BSK32" s="10"/>
      <c r="BSL32" s="10"/>
      <c r="BSM32" s="10"/>
      <c r="BSN32" s="10"/>
      <c r="BSO32" s="10"/>
      <c r="BSP32" s="10"/>
      <c r="BSQ32" s="10"/>
      <c r="BSR32" s="10"/>
      <c r="BSS32" s="10"/>
      <c r="BST32" s="10"/>
      <c r="BSU32" s="10"/>
      <c r="BSV32" s="10"/>
      <c r="BSW32" s="10"/>
      <c r="BSX32" s="10"/>
      <c r="BSY32" s="10"/>
      <c r="BSZ32" s="10"/>
      <c r="BTA32" s="10"/>
      <c r="BTB32" s="10"/>
      <c r="BTC32" s="10"/>
      <c r="BTD32" s="10"/>
      <c r="BTE32" s="10"/>
      <c r="BTF32" s="10"/>
      <c r="BTG32" s="10"/>
      <c r="BTH32" s="10"/>
      <c r="BTI32" s="10"/>
      <c r="BTJ32" s="10"/>
      <c r="BTK32" s="10"/>
      <c r="BTL32" s="10"/>
      <c r="BTM32" s="10"/>
      <c r="BTN32" s="10"/>
      <c r="BTO32" s="10"/>
      <c r="BTP32" s="10"/>
      <c r="BTQ32" s="10"/>
      <c r="BTR32" s="10"/>
      <c r="BTS32" s="10"/>
      <c r="BTT32" s="10"/>
      <c r="BTU32" s="10"/>
      <c r="BTV32" s="10"/>
      <c r="BTW32" s="10"/>
      <c r="BTX32" s="10"/>
      <c r="BTY32" s="10"/>
      <c r="BTZ32" s="10"/>
      <c r="BUA32" s="10"/>
      <c r="BUB32" s="10"/>
      <c r="BUC32" s="10"/>
      <c r="BUD32" s="10"/>
      <c r="BUE32" s="10"/>
      <c r="BUF32" s="10"/>
      <c r="BUG32" s="10"/>
      <c r="BUH32" s="10"/>
      <c r="BUI32" s="10"/>
      <c r="BUJ32" s="10"/>
      <c r="BUK32" s="10"/>
      <c r="BUL32" s="10"/>
      <c r="BUM32" s="10"/>
      <c r="BUN32" s="10"/>
      <c r="BUO32" s="10"/>
      <c r="BUP32" s="10"/>
      <c r="BUQ32" s="10"/>
      <c r="BUR32" s="10"/>
      <c r="BUS32" s="10"/>
      <c r="BUT32" s="10"/>
      <c r="BUU32" s="10"/>
      <c r="BUV32" s="10"/>
      <c r="BUW32" s="10"/>
      <c r="BUX32" s="10"/>
      <c r="BUY32" s="10"/>
      <c r="BUZ32" s="10"/>
      <c r="BVA32" s="10"/>
      <c r="BVB32" s="10"/>
      <c r="BVC32" s="10"/>
      <c r="BVD32" s="10"/>
      <c r="BVE32" s="10"/>
      <c r="BVF32" s="10"/>
      <c r="BVG32" s="10"/>
      <c r="BVH32" s="10"/>
      <c r="BVI32" s="10"/>
      <c r="BVJ32" s="10"/>
      <c r="BVK32" s="10"/>
      <c r="BVL32" s="10"/>
      <c r="BVM32" s="10"/>
      <c r="BVN32" s="10"/>
      <c r="BVO32" s="10"/>
      <c r="BVP32" s="10"/>
      <c r="BVQ32" s="10"/>
      <c r="BVR32" s="10"/>
      <c r="BVS32" s="10"/>
      <c r="BVT32" s="10"/>
      <c r="BVU32" s="10"/>
      <c r="BVV32" s="10"/>
      <c r="BVW32" s="10"/>
      <c r="BVX32" s="10"/>
      <c r="BVY32" s="10"/>
      <c r="BVZ32" s="10"/>
      <c r="BWA32" s="10"/>
      <c r="BWB32" s="10"/>
      <c r="BWC32" s="10"/>
      <c r="BWD32" s="10"/>
      <c r="BWE32" s="10"/>
      <c r="BWF32" s="10"/>
      <c r="BWG32" s="10"/>
      <c r="BWH32" s="10"/>
      <c r="BWI32" s="10"/>
      <c r="BWJ32" s="10"/>
      <c r="BWK32" s="10"/>
      <c r="BWL32" s="10"/>
      <c r="BWM32" s="10"/>
      <c r="BWN32" s="10"/>
      <c r="BWO32" s="10"/>
      <c r="BWP32" s="10"/>
      <c r="BWQ32" s="10"/>
      <c r="BWR32" s="10"/>
      <c r="BWS32" s="10"/>
      <c r="BWT32" s="10"/>
      <c r="BWU32" s="10"/>
      <c r="BWV32" s="10"/>
      <c r="BWW32" s="10"/>
      <c r="BWX32" s="10"/>
      <c r="BWY32" s="10"/>
      <c r="BWZ32" s="10"/>
      <c r="BXA32" s="10"/>
      <c r="BXB32" s="10"/>
      <c r="BXC32" s="10"/>
      <c r="BXD32" s="10"/>
      <c r="BXE32" s="10"/>
      <c r="BXF32" s="10"/>
      <c r="BXG32" s="10"/>
      <c r="BXH32" s="10"/>
      <c r="BXI32" s="10"/>
      <c r="BXJ32" s="10"/>
      <c r="BXK32" s="10"/>
      <c r="BXL32" s="10"/>
      <c r="BXM32" s="10"/>
      <c r="BXN32" s="10"/>
      <c r="BXO32" s="10"/>
      <c r="BXP32" s="10"/>
      <c r="BXQ32" s="10"/>
      <c r="BXR32" s="10"/>
      <c r="BXS32" s="10"/>
      <c r="BXT32" s="10"/>
      <c r="BXU32" s="10"/>
      <c r="BXV32" s="10"/>
      <c r="BXW32" s="10"/>
      <c r="BXX32" s="10"/>
      <c r="BXY32" s="10"/>
      <c r="BXZ32" s="10"/>
      <c r="BYA32" s="10"/>
      <c r="BYB32" s="10"/>
      <c r="BYC32" s="10"/>
      <c r="BYD32" s="10"/>
      <c r="BYE32" s="10"/>
      <c r="BYF32" s="10"/>
      <c r="BYG32" s="10"/>
      <c r="BYH32" s="10"/>
      <c r="BYI32" s="10"/>
      <c r="BYJ32" s="10"/>
      <c r="BYK32" s="10"/>
      <c r="BYL32" s="10"/>
      <c r="BYM32" s="10"/>
      <c r="BYN32" s="10"/>
      <c r="BYO32" s="10"/>
      <c r="BYP32" s="10"/>
      <c r="BYQ32" s="10"/>
      <c r="BYR32" s="10"/>
      <c r="BYS32" s="10"/>
      <c r="BYT32" s="10"/>
      <c r="BYU32" s="10"/>
      <c r="BYV32" s="10"/>
      <c r="BYW32" s="10"/>
      <c r="BYX32" s="10"/>
      <c r="BYY32" s="10"/>
      <c r="BYZ32" s="10"/>
      <c r="BZA32" s="10"/>
      <c r="BZB32" s="10"/>
      <c r="BZC32" s="10"/>
      <c r="BZD32" s="10"/>
      <c r="BZE32" s="10"/>
      <c r="BZF32" s="10"/>
      <c r="BZG32" s="10"/>
      <c r="BZH32" s="10"/>
      <c r="BZI32" s="10"/>
      <c r="BZJ32" s="10"/>
      <c r="BZK32" s="10"/>
      <c r="BZL32" s="10"/>
      <c r="BZM32" s="10"/>
      <c r="BZN32" s="10"/>
      <c r="BZO32" s="10"/>
      <c r="BZP32" s="10"/>
      <c r="BZQ32" s="10"/>
      <c r="BZR32" s="10"/>
      <c r="BZS32" s="10"/>
      <c r="BZT32" s="10"/>
      <c r="BZU32" s="10"/>
      <c r="BZV32" s="10"/>
      <c r="BZW32" s="10"/>
      <c r="BZX32" s="10"/>
      <c r="BZY32" s="10"/>
      <c r="BZZ32" s="10"/>
      <c r="CAA32" s="10"/>
      <c r="CAB32" s="10"/>
      <c r="CAC32" s="10"/>
      <c r="CAD32" s="10"/>
      <c r="CAE32" s="10"/>
      <c r="CAF32" s="10"/>
      <c r="CAG32" s="10"/>
      <c r="CAH32" s="10"/>
      <c r="CAI32" s="10"/>
      <c r="CAJ32" s="10"/>
      <c r="CAK32" s="10"/>
      <c r="CAL32" s="10"/>
      <c r="CAM32" s="10"/>
      <c r="CAN32" s="10"/>
      <c r="CAO32" s="10"/>
      <c r="CAP32" s="10"/>
      <c r="CAQ32" s="10"/>
      <c r="CAR32" s="10"/>
      <c r="CAS32" s="10"/>
      <c r="CAT32" s="10"/>
      <c r="CAU32" s="10"/>
      <c r="CAV32" s="10"/>
      <c r="CAW32" s="10"/>
      <c r="CAX32" s="10"/>
      <c r="CAY32" s="10"/>
      <c r="CAZ32" s="10"/>
      <c r="CBA32" s="10"/>
      <c r="CBB32" s="10"/>
      <c r="CBC32" s="10"/>
      <c r="CBD32" s="10"/>
      <c r="CBE32" s="10"/>
      <c r="CBF32" s="10"/>
      <c r="CBG32" s="10"/>
      <c r="CBH32" s="10"/>
      <c r="CBI32" s="10"/>
      <c r="CBJ32" s="10"/>
      <c r="CBK32" s="10"/>
      <c r="CBL32" s="10"/>
      <c r="CBM32" s="10"/>
      <c r="CBN32" s="10"/>
      <c r="CBO32" s="10"/>
      <c r="CBP32" s="10"/>
      <c r="CBQ32" s="10"/>
      <c r="CBR32" s="10"/>
      <c r="CBS32" s="10"/>
      <c r="CBT32" s="10"/>
      <c r="CBU32" s="10"/>
      <c r="CBV32" s="10"/>
      <c r="CBW32" s="10"/>
      <c r="CBX32" s="10"/>
      <c r="CBY32" s="10"/>
      <c r="CBZ32" s="10"/>
      <c r="CCA32" s="10"/>
      <c r="CCB32" s="10"/>
      <c r="CCC32" s="10"/>
      <c r="CCD32" s="10"/>
      <c r="CCE32" s="10"/>
      <c r="CCF32" s="10"/>
      <c r="CCG32" s="10"/>
      <c r="CCH32" s="10"/>
      <c r="CCI32" s="10"/>
      <c r="CCJ32" s="10"/>
      <c r="CCK32" s="10"/>
      <c r="CCL32" s="10"/>
      <c r="CCM32" s="10"/>
      <c r="CCN32" s="10"/>
      <c r="CCO32" s="10"/>
      <c r="CCP32" s="10"/>
      <c r="CCQ32" s="10"/>
      <c r="CCR32" s="10"/>
      <c r="CCS32" s="10"/>
      <c r="CCT32" s="10"/>
      <c r="CCU32" s="10"/>
      <c r="CCV32" s="10"/>
      <c r="CCW32" s="10"/>
      <c r="CCX32" s="10"/>
      <c r="CCY32" s="10"/>
      <c r="CCZ32" s="10"/>
      <c r="CDA32" s="10"/>
      <c r="CDB32" s="10"/>
      <c r="CDC32" s="10"/>
      <c r="CDD32" s="10"/>
      <c r="CDE32" s="10"/>
      <c r="CDF32" s="10"/>
      <c r="CDG32" s="10"/>
      <c r="CDH32" s="10"/>
      <c r="CDI32" s="10"/>
      <c r="CDJ32" s="10"/>
      <c r="CDK32" s="10"/>
      <c r="CDL32" s="10"/>
      <c r="CDM32" s="10"/>
      <c r="CDN32" s="10"/>
      <c r="CDO32" s="10"/>
      <c r="CDP32" s="10"/>
      <c r="CDQ32" s="10"/>
      <c r="CDR32" s="10"/>
      <c r="CDS32" s="10"/>
      <c r="CDT32" s="10"/>
      <c r="CDU32" s="10"/>
      <c r="CDV32" s="10"/>
      <c r="CDW32" s="10"/>
      <c r="CDX32" s="10"/>
      <c r="CDY32" s="10"/>
      <c r="CDZ32" s="10"/>
      <c r="CEA32" s="10"/>
      <c r="CEB32" s="10"/>
      <c r="CEC32" s="10"/>
      <c r="CED32" s="10"/>
      <c r="CEE32" s="10"/>
      <c r="CEF32" s="10"/>
      <c r="CEG32" s="10"/>
      <c r="CEH32" s="10"/>
      <c r="CEI32" s="10"/>
      <c r="CEJ32" s="10"/>
      <c r="CEK32" s="10"/>
      <c r="CEL32" s="10"/>
      <c r="CEM32" s="10"/>
      <c r="CEN32" s="10"/>
      <c r="CEO32" s="10"/>
      <c r="CEP32" s="10"/>
      <c r="CEQ32" s="10"/>
      <c r="CER32" s="10"/>
      <c r="CES32" s="10"/>
      <c r="CET32" s="10"/>
      <c r="CEU32" s="10"/>
      <c r="CEV32" s="10"/>
      <c r="CEW32" s="10"/>
      <c r="CEX32" s="10"/>
      <c r="CEY32" s="10"/>
      <c r="CEZ32" s="10"/>
      <c r="CFA32" s="10"/>
      <c r="CFB32" s="10"/>
      <c r="CFC32" s="10"/>
      <c r="CFD32" s="10"/>
      <c r="CFE32" s="10"/>
      <c r="CFF32" s="10"/>
      <c r="CFG32" s="10"/>
      <c r="CFH32" s="10"/>
      <c r="CFI32" s="10"/>
      <c r="CFJ32" s="10"/>
      <c r="CFK32" s="10"/>
      <c r="CFL32" s="10"/>
      <c r="CFM32" s="10"/>
      <c r="CFN32" s="10"/>
      <c r="CFO32" s="10"/>
      <c r="CFP32" s="10"/>
      <c r="CFQ32" s="10"/>
      <c r="CFR32" s="10"/>
      <c r="CFS32" s="10"/>
      <c r="CFT32" s="10"/>
      <c r="CFU32" s="10"/>
      <c r="CFV32" s="10"/>
      <c r="CFW32" s="10"/>
      <c r="CFX32" s="10"/>
      <c r="CFY32" s="10"/>
      <c r="CFZ32" s="10"/>
      <c r="CGA32" s="10"/>
      <c r="CGB32" s="10"/>
      <c r="CGC32" s="10"/>
      <c r="CGD32" s="10"/>
      <c r="CGE32" s="10"/>
      <c r="CGF32" s="10"/>
      <c r="CGG32" s="10"/>
      <c r="CGH32" s="10"/>
      <c r="CGI32" s="10"/>
      <c r="CGJ32" s="10"/>
      <c r="CGK32" s="10"/>
      <c r="CGL32" s="10"/>
      <c r="CGM32" s="10"/>
      <c r="CGN32" s="10"/>
      <c r="CGO32" s="10"/>
      <c r="CGP32" s="10"/>
      <c r="CGQ32" s="10"/>
      <c r="CGR32" s="10"/>
      <c r="CGS32" s="10"/>
      <c r="CGT32" s="10"/>
      <c r="CGU32" s="10"/>
      <c r="CGV32" s="10"/>
      <c r="CGW32" s="10"/>
      <c r="CGX32" s="10"/>
      <c r="CGY32" s="10"/>
      <c r="CGZ32" s="10"/>
      <c r="CHA32" s="10"/>
      <c r="CHB32" s="10"/>
      <c r="CHC32" s="10"/>
      <c r="CHD32" s="10"/>
      <c r="CHE32" s="10"/>
      <c r="CHF32" s="10"/>
      <c r="CHG32" s="10"/>
      <c r="CHH32" s="10"/>
      <c r="CHI32" s="10"/>
      <c r="CHJ32" s="10"/>
      <c r="CHK32" s="10"/>
      <c r="CHL32" s="10"/>
      <c r="CHM32" s="10"/>
      <c r="CHN32" s="10"/>
      <c r="CHO32" s="10"/>
      <c r="CHP32" s="10"/>
      <c r="CHQ32" s="10"/>
      <c r="CHR32" s="10"/>
      <c r="CHS32" s="10"/>
      <c r="CHT32" s="10"/>
      <c r="CHU32" s="10"/>
      <c r="CHV32" s="10"/>
      <c r="CHW32" s="10"/>
      <c r="CHX32" s="10"/>
      <c r="CHY32" s="10"/>
      <c r="CHZ32" s="10"/>
      <c r="CIA32" s="10"/>
      <c r="CIB32" s="10"/>
      <c r="CIC32" s="10"/>
      <c r="CID32" s="10"/>
      <c r="CIE32" s="10"/>
      <c r="CIF32" s="10"/>
      <c r="CIG32" s="10"/>
      <c r="CIH32" s="10"/>
      <c r="CII32" s="10"/>
      <c r="CIJ32" s="10"/>
      <c r="CIK32" s="10"/>
      <c r="CIL32" s="10"/>
      <c r="CIM32" s="10"/>
      <c r="CIN32" s="10"/>
      <c r="CIO32" s="10"/>
      <c r="CIP32" s="10"/>
      <c r="CIQ32" s="10"/>
      <c r="CIR32" s="10"/>
      <c r="CIS32" s="10"/>
      <c r="CIT32" s="10"/>
      <c r="CIU32" s="10"/>
      <c r="CIV32" s="10"/>
      <c r="CIW32" s="10"/>
      <c r="CIX32" s="10"/>
      <c r="CIY32" s="10"/>
      <c r="CIZ32" s="10"/>
      <c r="CJA32" s="10"/>
      <c r="CJB32" s="10"/>
      <c r="CJC32" s="10"/>
      <c r="CJD32" s="10"/>
      <c r="CJE32" s="10"/>
      <c r="CJF32" s="10"/>
      <c r="CJG32" s="10"/>
      <c r="CJH32" s="10"/>
      <c r="CJI32" s="10"/>
      <c r="CJJ32" s="10"/>
      <c r="CJK32" s="10"/>
      <c r="CJL32" s="10"/>
      <c r="CJM32" s="10"/>
      <c r="CJN32" s="10"/>
      <c r="CJO32" s="10"/>
      <c r="CJP32" s="10"/>
      <c r="CJQ32" s="10"/>
      <c r="CJR32" s="10"/>
      <c r="CJS32" s="10"/>
      <c r="CJT32" s="10"/>
      <c r="CJU32" s="10"/>
      <c r="CJV32" s="10"/>
      <c r="CJW32" s="10"/>
      <c r="CJX32" s="10"/>
      <c r="CJY32" s="10"/>
      <c r="CJZ32" s="10"/>
      <c r="CKA32" s="10"/>
      <c r="CKB32" s="10"/>
      <c r="CKC32" s="10"/>
      <c r="CKD32" s="10"/>
      <c r="CKE32" s="10"/>
      <c r="CKF32" s="10"/>
      <c r="CKG32" s="10"/>
      <c r="CKH32" s="10"/>
      <c r="CKI32" s="10"/>
      <c r="CKJ32" s="10"/>
      <c r="CKK32" s="10"/>
      <c r="CKL32" s="10"/>
      <c r="CKM32" s="10"/>
      <c r="CKN32" s="10"/>
      <c r="CKO32" s="10"/>
      <c r="CKP32" s="10"/>
      <c r="CKQ32" s="10"/>
      <c r="CKR32" s="10"/>
      <c r="CKS32" s="10"/>
      <c r="CKT32" s="10"/>
      <c r="CKU32" s="10"/>
      <c r="CKV32" s="10"/>
      <c r="CKW32" s="10"/>
      <c r="CKX32" s="10"/>
      <c r="CKY32" s="10"/>
      <c r="CKZ32" s="10"/>
      <c r="CLA32" s="10"/>
      <c r="CLB32" s="10"/>
      <c r="CLC32" s="10"/>
      <c r="CLD32" s="10"/>
      <c r="CLE32" s="10"/>
      <c r="CLF32" s="10"/>
      <c r="CLG32" s="10"/>
      <c r="CLH32" s="10"/>
      <c r="CLI32" s="10"/>
      <c r="CLJ32" s="10"/>
      <c r="CLK32" s="10"/>
      <c r="CLL32" s="10"/>
      <c r="CLM32" s="10"/>
      <c r="CLN32" s="10"/>
      <c r="CLO32" s="10"/>
      <c r="CLP32" s="10"/>
      <c r="CLQ32" s="10"/>
      <c r="CLR32" s="10"/>
      <c r="CLS32" s="10"/>
      <c r="CLT32" s="10"/>
      <c r="CLU32" s="10"/>
      <c r="CLV32" s="10"/>
      <c r="CLW32" s="10"/>
      <c r="CLX32" s="10"/>
      <c r="CLY32" s="10"/>
      <c r="CLZ32" s="10"/>
      <c r="CMA32" s="10"/>
      <c r="CMB32" s="10"/>
      <c r="CMC32" s="10"/>
      <c r="CMD32" s="10"/>
      <c r="CME32" s="10"/>
      <c r="CMF32" s="10"/>
      <c r="CMG32" s="10"/>
      <c r="CMH32" s="10"/>
      <c r="CMI32" s="10"/>
      <c r="CMJ32" s="10"/>
      <c r="CMK32" s="10"/>
      <c r="CML32" s="10"/>
      <c r="CMM32" s="10"/>
      <c r="CMN32" s="10"/>
      <c r="CMO32" s="10"/>
      <c r="CMP32" s="10"/>
      <c r="CMQ32" s="10"/>
      <c r="CMR32" s="10"/>
      <c r="CMS32" s="10"/>
      <c r="CMT32" s="10"/>
      <c r="CMU32" s="10"/>
      <c r="CMV32" s="10"/>
      <c r="CMW32" s="10"/>
      <c r="CMX32" s="10"/>
      <c r="CMY32" s="10"/>
      <c r="CMZ32" s="10"/>
      <c r="CNA32" s="10"/>
      <c r="CNB32" s="10"/>
      <c r="CNC32" s="10"/>
      <c r="CND32" s="10"/>
      <c r="CNE32" s="10"/>
      <c r="CNF32" s="10"/>
      <c r="CNG32" s="10"/>
      <c r="CNH32" s="10"/>
      <c r="CNI32" s="10"/>
      <c r="CNJ32" s="10"/>
      <c r="CNK32" s="10"/>
      <c r="CNL32" s="10"/>
      <c r="CNM32" s="10"/>
      <c r="CNN32" s="10"/>
      <c r="CNO32" s="10"/>
      <c r="CNP32" s="10"/>
      <c r="CNQ32" s="10"/>
      <c r="CNR32" s="10"/>
      <c r="CNS32" s="10"/>
      <c r="CNT32" s="10"/>
      <c r="CNU32" s="10"/>
      <c r="CNV32" s="10"/>
      <c r="CNW32" s="10"/>
      <c r="CNX32" s="10"/>
      <c r="CNY32" s="10"/>
      <c r="CNZ32" s="10"/>
      <c r="COA32" s="10"/>
      <c r="COB32" s="10"/>
      <c r="COC32" s="10"/>
      <c r="COD32" s="10"/>
      <c r="COE32" s="10"/>
      <c r="COF32" s="10"/>
      <c r="COG32" s="10"/>
      <c r="COH32" s="10"/>
      <c r="COI32" s="10"/>
      <c r="COJ32" s="10"/>
      <c r="COK32" s="10"/>
      <c r="COL32" s="10"/>
      <c r="COM32" s="10"/>
      <c r="CON32" s="10"/>
      <c r="COO32" s="10"/>
      <c r="COP32" s="10"/>
      <c r="COQ32" s="10"/>
      <c r="COR32" s="10"/>
      <c r="COS32" s="10"/>
      <c r="COT32" s="10"/>
      <c r="COU32" s="10"/>
      <c r="COV32" s="10"/>
      <c r="COW32" s="10"/>
      <c r="COX32" s="10"/>
      <c r="COY32" s="10"/>
      <c r="COZ32" s="10"/>
      <c r="CPA32" s="10"/>
      <c r="CPB32" s="10"/>
      <c r="CPC32" s="10"/>
      <c r="CPD32" s="10"/>
      <c r="CPE32" s="10"/>
      <c r="CPF32" s="10"/>
      <c r="CPG32" s="10"/>
      <c r="CPH32" s="10"/>
      <c r="CPI32" s="10"/>
      <c r="CPJ32" s="10"/>
      <c r="CPK32" s="10"/>
      <c r="CPL32" s="10"/>
      <c r="CPM32" s="10"/>
      <c r="CPN32" s="10"/>
      <c r="CPO32" s="10"/>
      <c r="CPP32" s="10"/>
      <c r="CPQ32" s="10"/>
      <c r="CPR32" s="10"/>
      <c r="CPS32" s="10"/>
      <c r="CPT32" s="10"/>
      <c r="CPU32" s="10"/>
      <c r="CPV32" s="10"/>
      <c r="CPW32" s="10"/>
      <c r="CPX32" s="10"/>
      <c r="CPY32" s="10"/>
      <c r="CPZ32" s="10"/>
      <c r="CQA32" s="10"/>
      <c r="CQB32" s="10"/>
      <c r="CQC32" s="10"/>
      <c r="CQD32" s="10"/>
      <c r="CQE32" s="10"/>
      <c r="CQF32" s="10"/>
      <c r="CQG32" s="10"/>
      <c r="CQH32" s="10"/>
      <c r="CQI32" s="10"/>
      <c r="CQJ32" s="10"/>
      <c r="CQK32" s="10"/>
      <c r="CQL32" s="10"/>
      <c r="CQM32" s="10"/>
      <c r="CQN32" s="10"/>
      <c r="CQO32" s="10"/>
      <c r="CQP32" s="10"/>
      <c r="CQQ32" s="10"/>
      <c r="CQR32" s="10"/>
      <c r="CQS32" s="10"/>
      <c r="CQT32" s="10"/>
      <c r="CQU32" s="10"/>
      <c r="CQV32" s="10"/>
      <c r="CQW32" s="10"/>
      <c r="CQX32" s="10"/>
      <c r="CQY32" s="10"/>
      <c r="CQZ32" s="10"/>
      <c r="CRA32" s="10"/>
      <c r="CRB32" s="10"/>
      <c r="CRC32" s="10"/>
      <c r="CRD32" s="10"/>
      <c r="CRE32" s="10"/>
      <c r="CRF32" s="10"/>
      <c r="CRG32" s="10"/>
      <c r="CRH32" s="10"/>
      <c r="CRI32" s="10"/>
      <c r="CRJ32" s="10"/>
      <c r="CRK32" s="10"/>
      <c r="CRL32" s="10"/>
      <c r="CRM32" s="10"/>
      <c r="CRN32" s="10"/>
      <c r="CRO32" s="10"/>
      <c r="CRP32" s="10"/>
      <c r="CRQ32" s="10"/>
      <c r="CRR32" s="10"/>
      <c r="CRS32" s="10"/>
      <c r="CRT32" s="10"/>
      <c r="CRU32" s="10"/>
      <c r="CRV32" s="10"/>
      <c r="CRW32" s="10"/>
      <c r="CRX32" s="10"/>
      <c r="CRY32" s="10"/>
      <c r="CRZ32" s="10"/>
      <c r="CSA32" s="10"/>
      <c r="CSB32" s="10"/>
      <c r="CSC32" s="10"/>
      <c r="CSD32" s="10"/>
      <c r="CSE32" s="10"/>
      <c r="CSF32" s="10"/>
      <c r="CSG32" s="10"/>
      <c r="CSH32" s="10"/>
      <c r="CSI32" s="10"/>
      <c r="CSJ32" s="10"/>
      <c r="CSK32" s="10"/>
      <c r="CSL32" s="10"/>
      <c r="CSM32" s="10"/>
      <c r="CSN32" s="10"/>
      <c r="CSO32" s="10"/>
      <c r="CSP32" s="10"/>
      <c r="CSQ32" s="10"/>
      <c r="CSR32" s="10"/>
      <c r="CSS32" s="10"/>
      <c r="CST32" s="10"/>
      <c r="CSU32" s="10"/>
      <c r="CSV32" s="10"/>
      <c r="CSW32" s="10"/>
      <c r="CSX32" s="10"/>
      <c r="CSY32" s="10"/>
      <c r="CSZ32" s="10"/>
      <c r="CTA32" s="10"/>
      <c r="CTB32" s="10"/>
      <c r="CTC32" s="10"/>
      <c r="CTD32" s="10"/>
      <c r="CTE32" s="10"/>
      <c r="CTF32" s="10"/>
      <c r="CTG32" s="10"/>
      <c r="CTH32" s="10"/>
      <c r="CTI32" s="10"/>
      <c r="CTJ32" s="10"/>
      <c r="CTK32" s="10"/>
      <c r="CTL32" s="10"/>
      <c r="CTM32" s="10"/>
      <c r="CTN32" s="10"/>
      <c r="CTO32" s="10"/>
      <c r="CTP32" s="10"/>
      <c r="CTQ32" s="10"/>
      <c r="CTR32" s="10"/>
      <c r="CTS32" s="10"/>
      <c r="CTT32" s="10"/>
      <c r="CTU32" s="10"/>
      <c r="CTV32" s="10"/>
      <c r="CTW32" s="10"/>
      <c r="CTX32" s="10"/>
      <c r="CTY32" s="10"/>
      <c r="CTZ32" s="10"/>
      <c r="CUA32" s="10"/>
      <c r="CUB32" s="10"/>
      <c r="CUC32" s="10"/>
      <c r="CUD32" s="10"/>
      <c r="CUE32" s="10"/>
      <c r="CUF32" s="10"/>
      <c r="CUG32" s="10"/>
      <c r="CUH32" s="10"/>
      <c r="CUI32" s="10"/>
      <c r="CUJ32" s="10"/>
      <c r="CUK32" s="10"/>
      <c r="CUL32" s="10"/>
      <c r="CUM32" s="10"/>
      <c r="CUN32" s="10"/>
      <c r="CUO32" s="10"/>
      <c r="CUP32" s="10"/>
      <c r="CUQ32" s="10"/>
      <c r="CUR32" s="10"/>
      <c r="CUS32" s="10"/>
      <c r="CUT32" s="10"/>
      <c r="CUU32" s="10"/>
      <c r="CUV32" s="10"/>
      <c r="CUW32" s="10"/>
      <c r="CUX32" s="10"/>
      <c r="CUY32" s="10"/>
      <c r="CUZ32" s="10"/>
      <c r="CVA32" s="10"/>
      <c r="CVB32" s="10"/>
      <c r="CVC32" s="10"/>
      <c r="CVD32" s="10"/>
      <c r="CVE32" s="10"/>
      <c r="CVF32" s="10"/>
      <c r="CVG32" s="10"/>
      <c r="CVH32" s="10"/>
      <c r="CVI32" s="10"/>
      <c r="CVJ32" s="10"/>
      <c r="CVK32" s="10"/>
      <c r="CVL32" s="10"/>
      <c r="CVM32" s="10"/>
      <c r="CVN32" s="10"/>
      <c r="CVO32" s="10"/>
      <c r="CVP32" s="10"/>
      <c r="CVQ32" s="10"/>
      <c r="CVR32" s="10"/>
      <c r="CVS32" s="10"/>
      <c r="CVT32" s="10"/>
      <c r="CVU32" s="10"/>
      <c r="CVV32" s="10"/>
      <c r="CVW32" s="10"/>
      <c r="CVX32" s="10"/>
      <c r="CVY32" s="10"/>
      <c r="CVZ32" s="10"/>
      <c r="CWA32" s="10"/>
      <c r="CWB32" s="10"/>
      <c r="CWC32" s="10"/>
      <c r="CWD32" s="10"/>
      <c r="CWE32" s="10"/>
      <c r="CWF32" s="10"/>
      <c r="CWG32" s="10"/>
      <c r="CWH32" s="10"/>
      <c r="CWI32" s="10"/>
      <c r="CWJ32" s="10"/>
      <c r="CWK32" s="10"/>
      <c r="CWL32" s="10"/>
      <c r="CWM32" s="10"/>
      <c r="CWN32" s="10"/>
      <c r="CWO32" s="10"/>
      <c r="CWP32" s="10"/>
      <c r="CWQ32" s="10"/>
      <c r="CWR32" s="10"/>
      <c r="CWS32" s="10"/>
      <c r="CWT32" s="10"/>
      <c r="CWU32" s="10"/>
      <c r="CWV32" s="10"/>
      <c r="CWW32" s="10"/>
      <c r="CWX32" s="10"/>
      <c r="CWY32" s="10"/>
      <c r="CWZ32" s="10"/>
      <c r="CXA32" s="10"/>
      <c r="CXB32" s="10"/>
      <c r="CXC32" s="10"/>
      <c r="CXD32" s="10"/>
      <c r="CXE32" s="10"/>
      <c r="CXF32" s="10"/>
      <c r="CXG32" s="10"/>
      <c r="CXH32" s="10"/>
      <c r="CXI32" s="10"/>
      <c r="CXJ32" s="10"/>
      <c r="CXK32" s="10"/>
      <c r="CXL32" s="10"/>
      <c r="CXM32" s="10"/>
      <c r="CXN32" s="10"/>
      <c r="CXO32" s="10"/>
      <c r="CXP32" s="10"/>
      <c r="CXQ32" s="10"/>
      <c r="CXR32" s="10"/>
      <c r="CXS32" s="10"/>
      <c r="CXT32" s="10"/>
      <c r="CXU32" s="10"/>
      <c r="CXV32" s="10"/>
      <c r="CXW32" s="10"/>
      <c r="CXX32" s="10"/>
      <c r="CXY32" s="10"/>
      <c r="CXZ32" s="10"/>
      <c r="CYA32" s="10"/>
      <c r="CYB32" s="10"/>
      <c r="CYC32" s="10"/>
      <c r="CYD32" s="10"/>
      <c r="CYE32" s="10"/>
      <c r="CYF32" s="10"/>
      <c r="CYG32" s="10"/>
      <c r="CYH32" s="10"/>
      <c r="CYI32" s="10"/>
      <c r="CYJ32" s="10"/>
      <c r="CYK32" s="10"/>
      <c r="CYL32" s="10"/>
      <c r="CYM32" s="10"/>
      <c r="CYN32" s="10"/>
      <c r="CYO32" s="10"/>
      <c r="CYP32" s="10"/>
      <c r="CYQ32" s="10"/>
      <c r="CYR32" s="10"/>
      <c r="CYS32" s="10"/>
      <c r="CYT32" s="10"/>
      <c r="CYU32" s="10"/>
      <c r="CYV32" s="10"/>
      <c r="CYW32" s="10"/>
      <c r="CYX32" s="10"/>
      <c r="CYY32" s="10"/>
      <c r="CYZ32" s="10"/>
      <c r="CZA32" s="10"/>
      <c r="CZB32" s="10"/>
      <c r="CZC32" s="10"/>
      <c r="CZD32" s="10"/>
      <c r="CZE32" s="10"/>
      <c r="CZF32" s="10"/>
      <c r="CZG32" s="10"/>
      <c r="CZH32" s="10"/>
      <c r="CZI32" s="10"/>
      <c r="CZJ32" s="10"/>
      <c r="CZK32" s="10"/>
      <c r="CZL32" s="10"/>
      <c r="CZM32" s="10"/>
      <c r="CZN32" s="10"/>
      <c r="CZO32" s="10"/>
      <c r="CZP32" s="10"/>
      <c r="CZQ32" s="10"/>
      <c r="CZR32" s="10"/>
      <c r="CZS32" s="10"/>
      <c r="CZT32" s="10"/>
      <c r="CZU32" s="10"/>
      <c r="CZV32" s="10"/>
      <c r="CZW32" s="10"/>
      <c r="CZX32" s="10"/>
      <c r="CZY32" s="10"/>
      <c r="CZZ32" s="10"/>
      <c r="DAA32" s="10"/>
      <c r="DAB32" s="10"/>
      <c r="DAC32" s="10"/>
      <c r="DAD32" s="10"/>
      <c r="DAE32" s="10"/>
      <c r="DAF32" s="10"/>
      <c r="DAG32" s="10"/>
      <c r="DAH32" s="10"/>
      <c r="DAI32" s="10"/>
      <c r="DAJ32" s="10"/>
      <c r="DAK32" s="10"/>
      <c r="DAL32" s="10"/>
      <c r="DAM32" s="10"/>
      <c r="DAN32" s="10"/>
      <c r="DAO32" s="10"/>
      <c r="DAP32" s="10"/>
      <c r="DAQ32" s="10"/>
      <c r="DAR32" s="10"/>
      <c r="DAS32" s="10"/>
      <c r="DAT32" s="10"/>
      <c r="DAU32" s="10"/>
      <c r="DAV32" s="10"/>
      <c r="DAW32" s="10"/>
      <c r="DAX32" s="10"/>
      <c r="DAY32" s="10"/>
      <c r="DAZ32" s="10"/>
      <c r="DBA32" s="10"/>
      <c r="DBB32" s="10"/>
      <c r="DBC32" s="10"/>
      <c r="DBD32" s="10"/>
      <c r="DBE32" s="10"/>
      <c r="DBF32" s="10"/>
      <c r="DBG32" s="10"/>
      <c r="DBH32" s="10"/>
      <c r="DBI32" s="10"/>
      <c r="DBJ32" s="10"/>
      <c r="DBK32" s="10"/>
      <c r="DBL32" s="10"/>
      <c r="DBM32" s="10"/>
      <c r="DBN32" s="10"/>
      <c r="DBO32" s="10"/>
      <c r="DBP32" s="10"/>
      <c r="DBQ32" s="10"/>
      <c r="DBR32" s="10"/>
      <c r="DBS32" s="10"/>
      <c r="DBT32" s="10"/>
      <c r="DBU32" s="10"/>
      <c r="DBV32" s="10"/>
      <c r="DBW32" s="10"/>
      <c r="DBX32" s="10"/>
      <c r="DBY32" s="10"/>
      <c r="DBZ32" s="10"/>
      <c r="DCA32" s="10"/>
      <c r="DCB32" s="10"/>
      <c r="DCC32" s="10"/>
      <c r="DCD32" s="10"/>
      <c r="DCE32" s="10"/>
      <c r="DCF32" s="10"/>
      <c r="DCG32" s="10"/>
      <c r="DCH32" s="10"/>
      <c r="DCI32" s="10"/>
      <c r="DCJ32" s="10"/>
      <c r="DCK32" s="10"/>
      <c r="DCL32" s="10"/>
      <c r="DCM32" s="10"/>
      <c r="DCN32" s="10"/>
      <c r="DCO32" s="10"/>
      <c r="DCP32" s="10"/>
      <c r="DCQ32" s="10"/>
      <c r="DCR32" s="10"/>
      <c r="DCS32" s="10"/>
      <c r="DCT32" s="10"/>
      <c r="DCU32" s="10"/>
      <c r="DCV32" s="10"/>
      <c r="DCW32" s="10"/>
      <c r="DCX32" s="10"/>
      <c r="DCY32" s="10"/>
      <c r="DCZ32" s="10"/>
      <c r="DDA32" s="10"/>
      <c r="DDB32" s="10"/>
      <c r="DDC32" s="10"/>
      <c r="DDD32" s="10"/>
      <c r="DDE32" s="10"/>
      <c r="DDF32" s="10"/>
      <c r="DDG32" s="10"/>
      <c r="DDH32" s="10"/>
      <c r="DDI32" s="10"/>
      <c r="DDJ32" s="10"/>
      <c r="DDK32" s="10"/>
      <c r="DDL32" s="10"/>
      <c r="DDM32" s="10"/>
      <c r="DDN32" s="10"/>
      <c r="DDO32" s="10"/>
      <c r="DDP32" s="10"/>
      <c r="DDQ32" s="10"/>
      <c r="DDR32" s="10"/>
      <c r="DDS32" s="10"/>
      <c r="DDT32" s="10"/>
      <c r="DDU32" s="10"/>
      <c r="DDV32" s="10"/>
      <c r="DDW32" s="10"/>
      <c r="DDX32" s="10"/>
      <c r="DDY32" s="10"/>
      <c r="DDZ32" s="10"/>
      <c r="DEA32" s="10"/>
      <c r="DEB32" s="10"/>
      <c r="DEC32" s="10"/>
      <c r="DED32" s="10"/>
      <c r="DEE32" s="10"/>
      <c r="DEF32" s="10"/>
      <c r="DEG32" s="10"/>
      <c r="DEH32" s="10"/>
      <c r="DEI32" s="10"/>
      <c r="DEJ32" s="10"/>
      <c r="DEK32" s="10"/>
      <c r="DEL32" s="10"/>
      <c r="DEM32" s="10"/>
      <c r="DEN32" s="10"/>
      <c r="DEO32" s="10"/>
      <c r="DEP32" s="10"/>
      <c r="DEQ32" s="10"/>
      <c r="DER32" s="10"/>
      <c r="DES32" s="10"/>
      <c r="DET32" s="10"/>
      <c r="DEU32" s="10"/>
      <c r="DEV32" s="10"/>
      <c r="DEW32" s="10"/>
      <c r="DEX32" s="10"/>
      <c r="DEY32" s="10"/>
      <c r="DEZ32" s="10"/>
      <c r="DFA32" s="10"/>
      <c r="DFB32" s="10"/>
      <c r="DFC32" s="10"/>
      <c r="DFD32" s="10"/>
      <c r="DFE32" s="10"/>
      <c r="DFF32" s="10"/>
      <c r="DFG32" s="10"/>
      <c r="DFH32" s="10"/>
      <c r="DFI32" s="10"/>
      <c r="DFJ32" s="10"/>
      <c r="DFK32" s="10"/>
      <c r="DFL32" s="10"/>
      <c r="DFM32" s="10"/>
      <c r="DFN32" s="10"/>
      <c r="DFO32" s="10"/>
      <c r="DFP32" s="10"/>
      <c r="DFQ32" s="10"/>
      <c r="DFR32" s="10"/>
      <c r="DFS32" s="10"/>
      <c r="DFT32" s="10"/>
      <c r="DFU32" s="10"/>
      <c r="DFV32" s="10"/>
      <c r="DFW32" s="10"/>
      <c r="DFX32" s="10"/>
      <c r="DFY32" s="10"/>
      <c r="DFZ32" s="10"/>
      <c r="DGA32" s="10"/>
      <c r="DGB32" s="10"/>
      <c r="DGC32" s="10"/>
      <c r="DGD32" s="10"/>
      <c r="DGE32" s="10"/>
      <c r="DGF32" s="10"/>
      <c r="DGG32" s="10"/>
      <c r="DGH32" s="10"/>
      <c r="DGI32" s="10"/>
      <c r="DGJ32" s="10"/>
      <c r="DGK32" s="10"/>
      <c r="DGL32" s="10"/>
      <c r="DGM32" s="10"/>
      <c r="DGN32" s="10"/>
      <c r="DGO32" s="10"/>
      <c r="DGP32" s="10"/>
      <c r="DGQ32" s="10"/>
      <c r="DGR32" s="10"/>
      <c r="DGS32" s="10"/>
      <c r="DGT32" s="10"/>
      <c r="DGU32" s="10"/>
      <c r="DGV32" s="10"/>
      <c r="DGW32" s="10"/>
      <c r="DGX32" s="10"/>
      <c r="DGY32" s="10"/>
      <c r="DGZ32" s="10"/>
      <c r="DHA32" s="10"/>
      <c r="DHB32" s="10"/>
      <c r="DHC32" s="10"/>
      <c r="DHD32" s="10"/>
      <c r="DHE32" s="10"/>
      <c r="DHF32" s="10"/>
      <c r="DHG32" s="10"/>
      <c r="DHH32" s="10"/>
      <c r="DHI32" s="10"/>
      <c r="DHJ32" s="10"/>
      <c r="DHK32" s="10"/>
      <c r="DHL32" s="10"/>
      <c r="DHM32" s="10"/>
      <c r="DHN32" s="10"/>
      <c r="DHO32" s="10"/>
      <c r="DHP32" s="10"/>
      <c r="DHQ32" s="10"/>
      <c r="DHR32" s="10"/>
      <c r="DHS32" s="10"/>
      <c r="DHT32" s="10"/>
      <c r="DHU32" s="10"/>
      <c r="DHV32" s="10"/>
      <c r="DHW32" s="10"/>
      <c r="DHX32" s="10"/>
      <c r="DHY32" s="10"/>
      <c r="DHZ32" s="10"/>
      <c r="DIA32" s="10"/>
      <c r="DIB32" s="10"/>
      <c r="DIC32" s="10"/>
      <c r="DID32" s="10"/>
      <c r="DIE32" s="10"/>
      <c r="DIF32" s="10"/>
      <c r="DIG32" s="10"/>
      <c r="DIH32" s="10"/>
      <c r="DII32" s="10"/>
      <c r="DIJ32" s="10"/>
      <c r="DIK32" s="10"/>
      <c r="DIL32" s="10"/>
      <c r="DIM32" s="10"/>
      <c r="DIN32" s="10"/>
      <c r="DIO32" s="10"/>
      <c r="DIP32" s="10"/>
      <c r="DIQ32" s="10"/>
      <c r="DIR32" s="10"/>
      <c r="DIS32" s="10"/>
      <c r="DIT32" s="10"/>
      <c r="DIU32" s="10"/>
      <c r="DIV32" s="10"/>
      <c r="DIW32" s="10"/>
      <c r="DIX32" s="10"/>
      <c r="DIY32" s="10"/>
      <c r="DIZ32" s="10"/>
      <c r="DJA32" s="10"/>
      <c r="DJB32" s="10"/>
      <c r="DJC32" s="10"/>
      <c r="DJD32" s="10"/>
      <c r="DJE32" s="10"/>
      <c r="DJF32" s="10"/>
      <c r="DJG32" s="10"/>
      <c r="DJH32" s="10"/>
      <c r="DJI32" s="10"/>
      <c r="DJJ32" s="10"/>
      <c r="DJK32" s="10"/>
      <c r="DJL32" s="10"/>
      <c r="DJM32" s="10"/>
      <c r="DJN32" s="10"/>
      <c r="DJO32" s="10"/>
      <c r="DJP32" s="10"/>
      <c r="DJQ32" s="10"/>
      <c r="DJR32" s="10"/>
      <c r="DJS32" s="10"/>
      <c r="DJT32" s="10"/>
      <c r="DJU32" s="10"/>
      <c r="DJV32" s="10"/>
      <c r="DJW32" s="10"/>
      <c r="DJX32" s="10"/>
      <c r="DJY32" s="10"/>
      <c r="DJZ32" s="10"/>
      <c r="DKA32" s="10"/>
      <c r="DKB32" s="10"/>
      <c r="DKC32" s="10"/>
      <c r="DKD32" s="10"/>
      <c r="DKE32" s="10"/>
      <c r="DKF32" s="10"/>
      <c r="DKG32" s="10"/>
      <c r="DKH32" s="10"/>
      <c r="DKI32" s="10"/>
      <c r="DKJ32" s="10"/>
      <c r="DKK32" s="10"/>
      <c r="DKL32" s="10"/>
      <c r="DKM32" s="10"/>
      <c r="DKN32" s="10"/>
      <c r="DKO32" s="10"/>
      <c r="DKP32" s="10"/>
      <c r="DKQ32" s="10"/>
      <c r="DKR32" s="10"/>
      <c r="DKS32" s="10"/>
      <c r="DKT32" s="10"/>
      <c r="DKU32" s="10"/>
      <c r="DKV32" s="10"/>
      <c r="DKW32" s="10"/>
      <c r="DKX32" s="10"/>
      <c r="DKY32" s="10"/>
      <c r="DKZ32" s="10"/>
      <c r="DLA32" s="10"/>
      <c r="DLB32" s="10"/>
      <c r="DLC32" s="10"/>
      <c r="DLD32" s="10"/>
      <c r="DLE32" s="10"/>
      <c r="DLF32" s="10"/>
      <c r="DLG32" s="10"/>
      <c r="DLH32" s="10"/>
      <c r="DLI32" s="10"/>
      <c r="DLJ32" s="10"/>
      <c r="DLK32" s="10"/>
      <c r="DLL32" s="10"/>
      <c r="DLM32" s="10"/>
      <c r="DLN32" s="10"/>
      <c r="DLO32" s="10"/>
      <c r="DLP32" s="10"/>
      <c r="DLQ32" s="10"/>
      <c r="DLR32" s="10"/>
      <c r="DLS32" s="10"/>
      <c r="DLT32" s="10"/>
      <c r="DLU32" s="10"/>
      <c r="DLV32" s="10"/>
      <c r="DLW32" s="10"/>
      <c r="DLX32" s="10"/>
      <c r="DLY32" s="10"/>
      <c r="DLZ32" s="10"/>
      <c r="DMA32" s="10"/>
      <c r="DMB32" s="10"/>
      <c r="DMC32" s="10"/>
      <c r="DMD32" s="10"/>
      <c r="DME32" s="10"/>
      <c r="DMF32" s="10"/>
      <c r="DMG32" s="10"/>
      <c r="DMH32" s="10"/>
      <c r="DMI32" s="10"/>
      <c r="DMJ32" s="10"/>
      <c r="DMK32" s="10"/>
      <c r="DML32" s="10"/>
      <c r="DMM32" s="10"/>
      <c r="DMN32" s="10"/>
      <c r="DMO32" s="10"/>
      <c r="DMP32" s="10"/>
      <c r="DMQ32" s="10"/>
      <c r="DMR32" s="10"/>
      <c r="DMS32" s="10"/>
      <c r="DMT32" s="10"/>
      <c r="DMU32" s="10"/>
      <c r="DMV32" s="10"/>
      <c r="DMW32" s="10"/>
      <c r="DMX32" s="10"/>
      <c r="DMY32" s="10"/>
      <c r="DMZ32" s="10"/>
      <c r="DNA32" s="10"/>
      <c r="DNB32" s="10"/>
      <c r="DNC32" s="10"/>
      <c r="DND32" s="10"/>
      <c r="DNE32" s="10"/>
      <c r="DNF32" s="10"/>
      <c r="DNG32" s="10"/>
      <c r="DNH32" s="10"/>
      <c r="DNI32" s="10"/>
      <c r="DNJ32" s="10"/>
      <c r="DNK32" s="10"/>
      <c r="DNL32" s="10"/>
      <c r="DNM32" s="10"/>
      <c r="DNN32" s="10"/>
      <c r="DNO32" s="10"/>
      <c r="DNP32" s="10"/>
      <c r="DNQ32" s="10"/>
      <c r="DNR32" s="10"/>
      <c r="DNS32" s="10"/>
      <c r="DNT32" s="10"/>
      <c r="DNU32" s="10"/>
      <c r="DNV32" s="10"/>
      <c r="DNW32" s="10"/>
      <c r="DNX32" s="10"/>
      <c r="DNY32" s="10"/>
      <c r="DNZ32" s="10"/>
      <c r="DOA32" s="10"/>
      <c r="DOB32" s="10"/>
      <c r="DOC32" s="10"/>
      <c r="DOD32" s="10"/>
      <c r="DOE32" s="10"/>
      <c r="DOF32" s="10"/>
      <c r="DOG32" s="10"/>
      <c r="DOH32" s="10"/>
      <c r="DOI32" s="10"/>
      <c r="DOJ32" s="10"/>
      <c r="DOK32" s="10"/>
      <c r="DOL32" s="10"/>
      <c r="DOM32" s="10"/>
      <c r="DON32" s="10"/>
      <c r="DOO32" s="10"/>
      <c r="DOP32" s="10"/>
      <c r="DOQ32" s="10"/>
      <c r="DOR32" s="10"/>
      <c r="DOS32" s="10"/>
      <c r="DOT32" s="10"/>
      <c r="DOU32" s="10"/>
      <c r="DOV32" s="10"/>
      <c r="DOW32" s="10"/>
      <c r="DOX32" s="10"/>
      <c r="DOY32" s="10"/>
      <c r="DOZ32" s="10"/>
      <c r="DPA32" s="10"/>
      <c r="DPB32" s="10"/>
      <c r="DPC32" s="10"/>
      <c r="DPD32" s="10"/>
      <c r="DPE32" s="10"/>
      <c r="DPF32" s="10"/>
      <c r="DPG32" s="10"/>
      <c r="DPH32" s="10"/>
      <c r="DPI32" s="10"/>
      <c r="DPJ32" s="10"/>
      <c r="DPK32" s="10"/>
      <c r="DPL32" s="10"/>
      <c r="DPM32" s="10"/>
      <c r="DPN32" s="10"/>
      <c r="DPO32" s="10"/>
      <c r="DPP32" s="10"/>
      <c r="DPQ32" s="10"/>
      <c r="DPR32" s="10"/>
      <c r="DPS32" s="10"/>
      <c r="DPT32" s="10"/>
      <c r="DPU32" s="10"/>
      <c r="DPV32" s="10"/>
      <c r="DPW32" s="10"/>
      <c r="DPX32" s="10"/>
      <c r="DPY32" s="10"/>
      <c r="DPZ32" s="10"/>
      <c r="DQA32" s="10"/>
      <c r="DQB32" s="10"/>
      <c r="DQC32" s="10"/>
      <c r="DQD32" s="10"/>
      <c r="DQE32" s="10"/>
      <c r="DQF32" s="10"/>
      <c r="DQG32" s="10"/>
      <c r="DQH32" s="10"/>
      <c r="DQI32" s="10"/>
      <c r="DQJ32" s="10"/>
      <c r="DQK32" s="10"/>
      <c r="DQL32" s="10"/>
      <c r="DQM32" s="10"/>
      <c r="DQN32" s="10"/>
      <c r="DQO32" s="10"/>
      <c r="DQP32" s="10"/>
      <c r="DQQ32" s="10"/>
      <c r="DQR32" s="10"/>
      <c r="DQS32" s="10"/>
      <c r="DQT32" s="10"/>
      <c r="DQU32" s="10"/>
      <c r="DQV32" s="10"/>
      <c r="DQW32" s="10"/>
      <c r="DQX32" s="10"/>
      <c r="DQY32" s="10"/>
      <c r="DQZ32" s="10"/>
      <c r="DRA32" s="10"/>
      <c r="DRB32" s="10"/>
      <c r="DRC32" s="10"/>
      <c r="DRD32" s="10"/>
      <c r="DRE32" s="10"/>
      <c r="DRF32" s="10"/>
      <c r="DRG32" s="10"/>
      <c r="DRH32" s="10"/>
      <c r="DRI32" s="10"/>
      <c r="DRJ32" s="10"/>
      <c r="DRK32" s="10"/>
      <c r="DRL32" s="10"/>
      <c r="DRM32" s="10"/>
      <c r="DRN32" s="10"/>
      <c r="DRO32" s="10"/>
      <c r="DRP32" s="10"/>
      <c r="DRQ32" s="10"/>
      <c r="DRR32" s="10"/>
      <c r="DRS32" s="10"/>
      <c r="DRT32" s="10"/>
      <c r="DRU32" s="10"/>
      <c r="DRV32" s="10"/>
      <c r="DRW32" s="10"/>
      <c r="DRX32" s="10"/>
      <c r="DRY32" s="10"/>
      <c r="DRZ32" s="10"/>
      <c r="DSA32" s="10"/>
      <c r="DSB32" s="10"/>
      <c r="DSC32" s="10"/>
      <c r="DSD32" s="10"/>
      <c r="DSE32" s="10"/>
      <c r="DSF32" s="10"/>
      <c r="DSG32" s="10"/>
      <c r="DSH32" s="10"/>
      <c r="DSI32" s="10"/>
      <c r="DSJ32" s="10"/>
      <c r="DSK32" s="10"/>
      <c r="DSL32" s="10"/>
      <c r="DSM32" s="10"/>
      <c r="DSN32" s="10"/>
      <c r="DSO32" s="10"/>
      <c r="DSP32" s="10"/>
      <c r="DSQ32" s="10"/>
      <c r="DSR32" s="10"/>
      <c r="DSS32" s="10"/>
      <c r="DST32" s="10"/>
      <c r="DSU32" s="10"/>
      <c r="DSV32" s="10"/>
      <c r="DSW32" s="10"/>
      <c r="DSX32" s="10"/>
      <c r="DSY32" s="10"/>
      <c r="DSZ32" s="10"/>
      <c r="DTA32" s="10"/>
      <c r="DTB32" s="10"/>
      <c r="DTC32" s="10"/>
      <c r="DTD32" s="10"/>
      <c r="DTE32" s="10"/>
      <c r="DTF32" s="10"/>
      <c r="DTG32" s="10"/>
      <c r="DTH32" s="10"/>
      <c r="DTI32" s="10"/>
      <c r="DTJ32" s="10"/>
      <c r="DTK32" s="10"/>
      <c r="DTL32" s="10"/>
      <c r="DTM32" s="10"/>
      <c r="DTN32" s="10"/>
      <c r="DTO32" s="10"/>
      <c r="DTP32" s="10"/>
      <c r="DTQ32" s="10"/>
      <c r="DTR32" s="10"/>
      <c r="DTS32" s="10"/>
      <c r="DTT32" s="10"/>
      <c r="DTU32" s="10"/>
      <c r="DTV32" s="10"/>
      <c r="DTW32" s="10"/>
      <c r="DTX32" s="10"/>
      <c r="DTY32" s="10"/>
      <c r="DTZ32" s="10"/>
      <c r="DUA32" s="10"/>
      <c r="DUB32" s="10"/>
      <c r="DUC32" s="10"/>
      <c r="DUD32" s="10"/>
      <c r="DUE32" s="10"/>
      <c r="DUF32" s="10"/>
      <c r="DUG32" s="10"/>
      <c r="DUH32" s="10"/>
      <c r="DUI32" s="10"/>
      <c r="DUJ32" s="10"/>
      <c r="DUK32" s="10"/>
      <c r="DUL32" s="10"/>
      <c r="DUM32" s="10"/>
      <c r="DUN32" s="10"/>
      <c r="DUO32" s="10"/>
      <c r="DUP32" s="10"/>
      <c r="DUQ32" s="10"/>
      <c r="DUR32" s="10"/>
      <c r="DUS32" s="10"/>
      <c r="DUT32" s="10"/>
      <c r="DUU32" s="10"/>
      <c r="DUV32" s="10"/>
      <c r="DUW32" s="10"/>
      <c r="DUX32" s="10"/>
      <c r="DUY32" s="10"/>
      <c r="DUZ32" s="10"/>
      <c r="DVA32" s="10"/>
      <c r="DVB32" s="10"/>
      <c r="DVC32" s="10"/>
      <c r="DVD32" s="10"/>
      <c r="DVE32" s="10"/>
      <c r="DVF32" s="10"/>
      <c r="DVG32" s="10"/>
      <c r="DVH32" s="10"/>
      <c r="DVI32" s="10"/>
      <c r="DVJ32" s="10"/>
      <c r="DVK32" s="10"/>
      <c r="DVL32" s="10"/>
      <c r="DVM32" s="10"/>
      <c r="DVN32" s="10"/>
      <c r="DVO32" s="10"/>
      <c r="DVP32" s="10"/>
      <c r="DVQ32" s="10"/>
      <c r="DVR32" s="10"/>
      <c r="DVS32" s="10"/>
      <c r="DVT32" s="10"/>
      <c r="DVU32" s="10"/>
      <c r="DVV32" s="10"/>
      <c r="DVW32" s="10"/>
      <c r="DVX32" s="10"/>
      <c r="DVY32" s="10"/>
      <c r="DVZ32" s="10"/>
      <c r="DWA32" s="10"/>
      <c r="DWB32" s="10"/>
      <c r="DWC32" s="10"/>
      <c r="DWD32" s="10"/>
      <c r="DWE32" s="10"/>
      <c r="DWF32" s="10"/>
      <c r="DWG32" s="10"/>
      <c r="DWH32" s="10"/>
      <c r="DWI32" s="10"/>
      <c r="DWJ32" s="10"/>
      <c r="DWK32" s="10"/>
      <c r="DWL32" s="10"/>
      <c r="DWM32" s="10"/>
      <c r="DWN32" s="10"/>
      <c r="DWO32" s="10"/>
      <c r="DWP32" s="10"/>
      <c r="DWQ32" s="10"/>
      <c r="DWR32" s="10"/>
      <c r="DWS32" s="10"/>
      <c r="DWT32" s="10"/>
      <c r="DWU32" s="10"/>
      <c r="DWV32" s="10"/>
      <c r="DWW32" s="10"/>
      <c r="DWX32" s="10"/>
      <c r="DWY32" s="10"/>
      <c r="DWZ32" s="10"/>
      <c r="DXA32" s="10"/>
      <c r="DXB32" s="10"/>
      <c r="DXC32" s="10"/>
      <c r="DXD32" s="10"/>
      <c r="DXE32" s="10"/>
      <c r="DXF32" s="10"/>
      <c r="DXG32" s="10"/>
      <c r="DXH32" s="10"/>
      <c r="DXI32" s="10"/>
      <c r="DXJ32" s="10"/>
      <c r="DXK32" s="10"/>
      <c r="DXL32" s="10"/>
      <c r="DXM32" s="10"/>
      <c r="DXN32" s="10"/>
      <c r="DXO32" s="10"/>
      <c r="DXP32" s="10"/>
      <c r="DXQ32" s="10"/>
      <c r="DXR32" s="10"/>
      <c r="DXS32" s="10"/>
      <c r="DXT32" s="10"/>
      <c r="DXU32" s="10"/>
      <c r="DXV32" s="10"/>
      <c r="DXW32" s="10"/>
      <c r="DXX32" s="10"/>
      <c r="DXY32" s="10"/>
      <c r="DXZ32" s="10"/>
      <c r="DYA32" s="10"/>
      <c r="DYB32" s="10"/>
      <c r="DYC32" s="10"/>
      <c r="DYD32" s="10"/>
      <c r="DYE32" s="10"/>
      <c r="DYF32" s="10"/>
      <c r="DYG32" s="10"/>
      <c r="DYH32" s="10"/>
      <c r="DYI32" s="10"/>
      <c r="DYJ32" s="10"/>
      <c r="DYK32" s="10"/>
      <c r="DYL32" s="10"/>
      <c r="DYM32" s="10"/>
      <c r="DYN32" s="10"/>
      <c r="DYO32" s="10"/>
      <c r="DYP32" s="10"/>
      <c r="DYQ32" s="10"/>
      <c r="DYR32" s="10"/>
      <c r="DYS32" s="10"/>
      <c r="DYT32" s="10"/>
      <c r="DYU32" s="10"/>
      <c r="DYV32" s="10"/>
      <c r="DYW32" s="10"/>
      <c r="DYX32" s="10"/>
      <c r="DYY32" s="10"/>
      <c r="DYZ32" s="10"/>
      <c r="DZA32" s="10"/>
      <c r="DZB32" s="10"/>
      <c r="DZC32" s="10"/>
      <c r="DZD32" s="10"/>
      <c r="DZE32" s="10"/>
      <c r="DZF32" s="10"/>
      <c r="DZG32" s="10"/>
      <c r="DZH32" s="10"/>
      <c r="DZI32" s="10"/>
      <c r="DZJ32" s="10"/>
      <c r="DZK32" s="10"/>
      <c r="DZL32" s="10"/>
      <c r="DZM32" s="10"/>
      <c r="DZN32" s="10"/>
      <c r="DZO32" s="10"/>
      <c r="DZP32" s="10"/>
      <c r="DZQ32" s="10"/>
      <c r="DZR32" s="10"/>
      <c r="DZS32" s="10"/>
      <c r="DZT32" s="10"/>
      <c r="DZU32" s="10"/>
      <c r="DZV32" s="10"/>
      <c r="DZW32" s="10"/>
      <c r="DZX32" s="10"/>
      <c r="DZY32" s="10"/>
      <c r="DZZ32" s="10"/>
      <c r="EAA32" s="10"/>
      <c r="EAB32" s="10"/>
      <c r="EAC32" s="10"/>
      <c r="EAD32" s="10"/>
      <c r="EAE32" s="10"/>
      <c r="EAF32" s="10"/>
      <c r="EAG32" s="10"/>
      <c r="EAH32" s="10"/>
      <c r="EAI32" s="10"/>
      <c r="EAJ32" s="10"/>
      <c r="EAK32" s="10"/>
      <c r="EAL32" s="10"/>
      <c r="EAM32" s="10"/>
      <c r="EAN32" s="10"/>
      <c r="EAO32" s="10"/>
      <c r="EAP32" s="10"/>
      <c r="EAQ32" s="10"/>
      <c r="EAR32" s="10"/>
      <c r="EAS32" s="10"/>
      <c r="EAT32" s="10"/>
      <c r="EAU32" s="10"/>
      <c r="EAV32" s="10"/>
      <c r="EAW32" s="10"/>
      <c r="EAX32" s="10"/>
      <c r="EAY32" s="10"/>
      <c r="EAZ32" s="10"/>
      <c r="EBA32" s="10"/>
      <c r="EBB32" s="10"/>
      <c r="EBC32" s="10"/>
      <c r="EBD32" s="10"/>
      <c r="EBE32" s="10"/>
      <c r="EBF32" s="10"/>
      <c r="EBG32" s="10"/>
      <c r="EBH32" s="10"/>
      <c r="EBI32" s="10"/>
      <c r="EBJ32" s="10"/>
      <c r="EBK32" s="10"/>
      <c r="EBL32" s="10"/>
      <c r="EBM32" s="10"/>
      <c r="EBN32" s="10"/>
      <c r="EBO32" s="10"/>
      <c r="EBP32" s="10"/>
      <c r="EBQ32" s="10"/>
      <c r="EBR32" s="10"/>
      <c r="EBS32" s="10"/>
      <c r="EBT32" s="10"/>
      <c r="EBU32" s="10"/>
      <c r="EBV32" s="10"/>
      <c r="EBW32" s="10"/>
      <c r="EBX32" s="10"/>
      <c r="EBY32" s="10"/>
      <c r="EBZ32" s="10"/>
      <c r="ECA32" s="10"/>
      <c r="ECB32" s="10"/>
      <c r="ECC32" s="10"/>
      <c r="ECD32" s="10"/>
      <c r="ECE32" s="10"/>
      <c r="ECF32" s="10"/>
      <c r="ECG32" s="10"/>
      <c r="ECH32" s="10"/>
      <c r="ECI32" s="10"/>
      <c r="ECJ32" s="10"/>
      <c r="ECK32" s="10"/>
      <c r="ECL32" s="10"/>
      <c r="ECM32" s="10"/>
      <c r="ECN32" s="10"/>
      <c r="ECO32" s="10"/>
      <c r="ECP32" s="10"/>
      <c r="ECQ32" s="10"/>
      <c r="ECR32" s="10"/>
      <c r="ECS32" s="10"/>
      <c r="ECT32" s="10"/>
      <c r="ECU32" s="10"/>
      <c r="ECV32" s="10"/>
      <c r="ECW32" s="10"/>
      <c r="ECX32" s="10"/>
      <c r="ECY32" s="10"/>
      <c r="ECZ32" s="10"/>
      <c r="EDA32" s="10"/>
      <c r="EDB32" s="10"/>
      <c r="EDC32" s="10"/>
      <c r="EDD32" s="10"/>
      <c r="EDE32" s="10"/>
      <c r="EDF32" s="10"/>
      <c r="EDG32" s="10"/>
      <c r="EDH32" s="10"/>
      <c r="EDI32" s="10"/>
      <c r="EDJ32" s="10"/>
      <c r="EDK32" s="10"/>
      <c r="EDL32" s="10"/>
      <c r="EDM32" s="10"/>
      <c r="EDN32" s="10"/>
      <c r="EDO32" s="10"/>
      <c r="EDP32" s="10"/>
      <c r="EDQ32" s="10"/>
      <c r="EDR32" s="10"/>
      <c r="EDS32" s="10"/>
      <c r="EDT32" s="10"/>
      <c r="EDU32" s="10"/>
      <c r="EDV32" s="10"/>
      <c r="EDW32" s="10"/>
      <c r="EDX32" s="10"/>
      <c r="EDY32" s="10"/>
      <c r="EDZ32" s="10"/>
      <c r="EEA32" s="10"/>
      <c r="EEB32" s="10"/>
      <c r="EEC32" s="10"/>
      <c r="EED32" s="10"/>
      <c r="EEE32" s="10"/>
      <c r="EEF32" s="10"/>
      <c r="EEG32" s="10"/>
      <c r="EEH32" s="10"/>
      <c r="EEI32" s="10"/>
      <c r="EEJ32" s="10"/>
      <c r="EEK32" s="10"/>
      <c r="EEL32" s="10"/>
      <c r="EEM32" s="10"/>
      <c r="EEN32" s="10"/>
      <c r="EEO32" s="10"/>
      <c r="EEP32" s="10"/>
      <c r="EEQ32" s="10"/>
      <c r="EER32" s="10"/>
      <c r="EES32" s="10"/>
      <c r="EET32" s="10"/>
      <c r="EEU32" s="10"/>
      <c r="EEV32" s="10"/>
      <c r="EEW32" s="10"/>
      <c r="EEX32" s="10"/>
      <c r="EEY32" s="10"/>
      <c r="EEZ32" s="10"/>
      <c r="EFA32" s="10"/>
      <c r="EFB32" s="10"/>
      <c r="EFC32" s="10"/>
      <c r="EFD32" s="10"/>
      <c r="EFE32" s="10"/>
      <c r="EFF32" s="10"/>
      <c r="EFG32" s="10"/>
      <c r="EFH32" s="10"/>
      <c r="EFI32" s="10"/>
      <c r="EFJ32" s="10"/>
      <c r="EFK32" s="10"/>
      <c r="EFL32" s="10"/>
      <c r="EFM32" s="10"/>
      <c r="EFN32" s="10"/>
      <c r="EFO32" s="10"/>
      <c r="EFP32" s="10"/>
      <c r="EFQ32" s="10"/>
      <c r="EFR32" s="10"/>
      <c r="EFS32" s="10"/>
      <c r="EFT32" s="10"/>
      <c r="EFU32" s="10"/>
      <c r="EFV32" s="10"/>
      <c r="EFW32" s="10"/>
      <c r="EFX32" s="10"/>
      <c r="EFY32" s="10"/>
      <c r="EFZ32" s="10"/>
      <c r="EGA32" s="10"/>
      <c r="EGB32" s="10"/>
      <c r="EGC32" s="10"/>
      <c r="EGD32" s="10"/>
      <c r="EGE32" s="10"/>
      <c r="EGF32" s="10"/>
      <c r="EGG32" s="10"/>
      <c r="EGH32" s="10"/>
      <c r="EGI32" s="10"/>
      <c r="EGJ32" s="10"/>
      <c r="EGK32" s="10"/>
      <c r="EGL32" s="10"/>
      <c r="EGM32" s="10"/>
      <c r="EGN32" s="10"/>
      <c r="EGO32" s="10"/>
      <c r="EGP32" s="10"/>
      <c r="EGQ32" s="10"/>
      <c r="EGR32" s="10"/>
      <c r="EGS32" s="10"/>
      <c r="EGT32" s="10"/>
      <c r="EGU32" s="10"/>
      <c r="EGV32" s="10"/>
      <c r="EGW32" s="10"/>
      <c r="EGX32" s="10"/>
      <c r="EGY32" s="10"/>
      <c r="EGZ32" s="10"/>
      <c r="EHA32" s="10"/>
      <c r="EHB32" s="10"/>
      <c r="EHC32" s="10"/>
      <c r="EHD32" s="10"/>
      <c r="EHE32" s="10"/>
      <c r="EHF32" s="10"/>
      <c r="EHG32" s="10"/>
      <c r="EHH32" s="10"/>
      <c r="EHI32" s="10"/>
      <c r="EHJ32" s="10"/>
      <c r="EHK32" s="10"/>
      <c r="EHL32" s="10"/>
      <c r="EHM32" s="10"/>
      <c r="EHN32" s="10"/>
      <c r="EHO32" s="10"/>
      <c r="EHP32" s="10"/>
      <c r="EHQ32" s="10"/>
      <c r="EHR32" s="10"/>
      <c r="EHS32" s="10"/>
      <c r="EHT32" s="10"/>
      <c r="EHU32" s="10"/>
      <c r="EHV32" s="10"/>
      <c r="EHW32" s="10"/>
      <c r="EHX32" s="10"/>
      <c r="EHY32" s="10"/>
      <c r="EHZ32" s="10"/>
      <c r="EIA32" s="10"/>
      <c r="EIB32" s="10"/>
      <c r="EIC32" s="10"/>
      <c r="EID32" s="10"/>
      <c r="EIE32" s="10"/>
      <c r="EIF32" s="10"/>
      <c r="EIG32" s="10"/>
      <c r="EIH32" s="10"/>
      <c r="EII32" s="10"/>
      <c r="EIJ32" s="10"/>
      <c r="EIK32" s="10"/>
      <c r="EIL32" s="10"/>
      <c r="EIM32" s="10"/>
      <c r="EIN32" s="10"/>
      <c r="EIO32" s="10"/>
      <c r="EIP32" s="10"/>
      <c r="EIQ32" s="10"/>
      <c r="EIR32" s="10"/>
      <c r="EIS32" s="10"/>
      <c r="EIT32" s="10"/>
      <c r="EIU32" s="10"/>
      <c r="EIV32" s="10"/>
      <c r="EIW32" s="10"/>
      <c r="EIX32" s="10"/>
      <c r="EIY32" s="10"/>
      <c r="EIZ32" s="10"/>
      <c r="EJA32" s="10"/>
      <c r="EJB32" s="10"/>
      <c r="EJC32" s="10"/>
      <c r="EJD32" s="10"/>
      <c r="EJE32" s="10"/>
      <c r="EJF32" s="10"/>
      <c r="EJG32" s="10"/>
      <c r="EJH32" s="10"/>
      <c r="EJI32" s="10"/>
      <c r="EJJ32" s="10"/>
      <c r="EJK32" s="10"/>
      <c r="EJL32" s="10"/>
      <c r="EJM32" s="10"/>
      <c r="EJN32" s="10"/>
      <c r="EJO32" s="10"/>
      <c r="EJP32" s="10"/>
      <c r="EJQ32" s="10"/>
      <c r="EJR32" s="10"/>
      <c r="EJS32" s="10"/>
      <c r="EJT32" s="10"/>
      <c r="EJU32" s="10"/>
      <c r="EJV32" s="10"/>
      <c r="EJW32" s="10"/>
      <c r="EJX32" s="10"/>
      <c r="EJY32" s="10"/>
      <c r="EJZ32" s="10"/>
      <c r="EKA32" s="10"/>
      <c r="EKB32" s="10"/>
      <c r="EKC32" s="10"/>
      <c r="EKD32" s="10"/>
      <c r="EKE32" s="10"/>
      <c r="EKF32" s="10"/>
      <c r="EKG32" s="10"/>
      <c r="EKH32" s="10"/>
      <c r="EKI32" s="10"/>
      <c r="EKJ32" s="10"/>
      <c r="EKK32" s="10"/>
      <c r="EKL32" s="10"/>
      <c r="EKM32" s="10"/>
      <c r="EKN32" s="10"/>
      <c r="EKO32" s="10"/>
      <c r="EKP32" s="10"/>
      <c r="EKQ32" s="10"/>
      <c r="EKR32" s="10"/>
      <c r="EKS32" s="10"/>
      <c r="EKT32" s="10"/>
      <c r="EKU32" s="10"/>
      <c r="EKV32" s="10"/>
      <c r="EKW32" s="10"/>
      <c r="EKX32" s="10"/>
      <c r="EKY32" s="10"/>
      <c r="EKZ32" s="10"/>
      <c r="ELA32" s="10"/>
      <c r="ELB32" s="10"/>
      <c r="ELC32" s="10"/>
      <c r="ELD32" s="10"/>
      <c r="ELE32" s="10"/>
      <c r="ELF32" s="10"/>
      <c r="ELG32" s="10"/>
      <c r="ELH32" s="10"/>
      <c r="ELI32" s="10"/>
      <c r="ELJ32" s="10"/>
      <c r="ELK32" s="10"/>
      <c r="ELL32" s="10"/>
      <c r="ELM32" s="10"/>
      <c r="ELN32" s="10"/>
      <c r="ELO32" s="10"/>
      <c r="ELP32" s="10"/>
      <c r="ELQ32" s="10"/>
      <c r="ELR32" s="10"/>
      <c r="ELS32" s="10"/>
      <c r="ELT32" s="10"/>
      <c r="ELU32" s="10"/>
      <c r="ELV32" s="10"/>
      <c r="ELW32" s="10"/>
      <c r="ELX32" s="10"/>
      <c r="ELY32" s="10"/>
      <c r="ELZ32" s="10"/>
      <c r="EMA32" s="10"/>
      <c r="EMB32" s="10"/>
      <c r="EMC32" s="10"/>
      <c r="EMD32" s="10"/>
      <c r="EME32" s="10"/>
      <c r="EMF32" s="10"/>
      <c r="EMG32" s="10"/>
      <c r="EMH32" s="10"/>
      <c r="EMI32" s="10"/>
      <c r="EMJ32" s="10"/>
      <c r="EMK32" s="10"/>
      <c r="EML32" s="10"/>
      <c r="EMM32" s="10"/>
      <c r="EMN32" s="10"/>
      <c r="EMO32" s="10"/>
      <c r="EMP32" s="10"/>
      <c r="EMQ32" s="10"/>
      <c r="EMR32" s="10"/>
      <c r="EMS32" s="10"/>
      <c r="EMT32" s="10"/>
      <c r="EMU32" s="10"/>
      <c r="EMV32" s="10"/>
      <c r="EMW32" s="10"/>
      <c r="EMX32" s="10"/>
      <c r="EMY32" s="10"/>
      <c r="EMZ32" s="10"/>
      <c r="ENA32" s="10"/>
      <c r="ENB32" s="10"/>
      <c r="ENC32" s="10"/>
      <c r="END32" s="10"/>
      <c r="ENE32" s="10"/>
      <c r="ENF32" s="10"/>
      <c r="ENG32" s="10"/>
      <c r="ENH32" s="10"/>
      <c r="ENI32" s="10"/>
      <c r="ENJ32" s="10"/>
      <c r="ENK32" s="10"/>
      <c r="ENL32" s="10"/>
      <c r="ENM32" s="10"/>
      <c r="ENN32" s="10"/>
      <c r="ENO32" s="10"/>
      <c r="ENP32" s="10"/>
      <c r="ENQ32" s="10"/>
      <c r="ENR32" s="10"/>
      <c r="ENS32" s="10"/>
      <c r="ENT32" s="10"/>
      <c r="ENU32" s="10"/>
      <c r="ENV32" s="10"/>
      <c r="ENW32" s="10"/>
      <c r="ENX32" s="10"/>
      <c r="ENY32" s="10"/>
      <c r="ENZ32" s="10"/>
      <c r="EOA32" s="10"/>
      <c r="EOB32" s="10"/>
      <c r="EOC32" s="10"/>
      <c r="EOD32" s="10"/>
      <c r="EOE32" s="10"/>
      <c r="EOF32" s="10"/>
      <c r="EOG32" s="10"/>
      <c r="EOH32" s="10"/>
      <c r="EOI32" s="10"/>
      <c r="EOJ32" s="10"/>
      <c r="EOK32" s="10"/>
      <c r="EOL32" s="10"/>
      <c r="EOM32" s="10"/>
      <c r="EON32" s="10"/>
      <c r="EOO32" s="10"/>
      <c r="EOP32" s="10"/>
      <c r="EOQ32" s="10"/>
      <c r="EOR32" s="10"/>
      <c r="EOS32" s="10"/>
      <c r="EOT32" s="10"/>
      <c r="EOU32" s="10"/>
      <c r="EOV32" s="10"/>
      <c r="EOW32" s="10"/>
      <c r="EOX32" s="10"/>
      <c r="EOY32" s="10"/>
      <c r="EOZ32" s="10"/>
      <c r="EPA32" s="10"/>
      <c r="EPB32" s="10"/>
      <c r="EPC32" s="10"/>
      <c r="EPD32" s="10"/>
      <c r="EPE32" s="10"/>
      <c r="EPF32" s="10"/>
      <c r="EPG32" s="10"/>
      <c r="EPH32" s="10"/>
      <c r="EPI32" s="10"/>
      <c r="EPJ32" s="10"/>
      <c r="EPK32" s="10"/>
      <c r="EPL32" s="10"/>
      <c r="EPM32" s="10"/>
      <c r="EPN32" s="10"/>
      <c r="EPO32" s="10"/>
      <c r="EPP32" s="10"/>
      <c r="EPQ32" s="10"/>
      <c r="EPR32" s="10"/>
      <c r="EPS32" s="10"/>
      <c r="EPT32" s="10"/>
      <c r="EPU32" s="10"/>
      <c r="EPV32" s="10"/>
      <c r="EPW32" s="10"/>
      <c r="EPX32" s="10"/>
      <c r="EPY32" s="10"/>
      <c r="EPZ32" s="10"/>
      <c r="EQA32" s="10"/>
      <c r="EQB32" s="10"/>
      <c r="EQC32" s="10"/>
      <c r="EQD32" s="10"/>
      <c r="EQE32" s="10"/>
      <c r="EQF32" s="10"/>
      <c r="EQG32" s="10"/>
      <c r="EQH32" s="10"/>
      <c r="EQI32" s="10"/>
      <c r="EQJ32" s="10"/>
      <c r="EQK32" s="10"/>
      <c r="EQL32" s="10"/>
      <c r="EQM32" s="10"/>
      <c r="EQN32" s="10"/>
      <c r="EQO32" s="10"/>
      <c r="EQP32" s="10"/>
      <c r="EQQ32" s="10"/>
      <c r="EQR32" s="10"/>
      <c r="EQS32" s="10"/>
      <c r="EQT32" s="10"/>
      <c r="EQU32" s="10"/>
      <c r="EQV32" s="10"/>
      <c r="EQW32" s="10"/>
      <c r="EQX32" s="10"/>
      <c r="EQY32" s="10"/>
      <c r="EQZ32" s="10"/>
      <c r="ERA32" s="10"/>
      <c r="ERB32" s="10"/>
      <c r="ERC32" s="10"/>
      <c r="ERD32" s="10"/>
      <c r="ERE32" s="10"/>
      <c r="ERF32" s="10"/>
      <c r="ERG32" s="10"/>
      <c r="ERH32" s="10"/>
      <c r="ERI32" s="10"/>
      <c r="ERJ32" s="10"/>
      <c r="ERK32" s="10"/>
      <c r="ERL32" s="10"/>
      <c r="ERM32" s="10"/>
      <c r="ERN32" s="10"/>
      <c r="ERO32" s="10"/>
      <c r="ERP32" s="10"/>
      <c r="ERQ32" s="10"/>
      <c r="ERR32" s="10"/>
      <c r="ERS32" s="10"/>
      <c r="ERT32" s="10"/>
      <c r="ERU32" s="10"/>
      <c r="ERV32" s="10"/>
      <c r="ERW32" s="10"/>
      <c r="ERX32" s="10"/>
      <c r="ERY32" s="10"/>
      <c r="ERZ32" s="10"/>
      <c r="ESA32" s="10"/>
      <c r="ESB32" s="10"/>
      <c r="ESC32" s="10"/>
      <c r="ESD32" s="10"/>
      <c r="ESE32" s="10"/>
      <c r="ESF32" s="10"/>
      <c r="ESG32" s="10"/>
      <c r="ESH32" s="10"/>
      <c r="ESI32" s="10"/>
      <c r="ESJ32" s="10"/>
      <c r="ESK32" s="10"/>
      <c r="ESL32" s="10"/>
      <c r="ESM32" s="10"/>
      <c r="ESN32" s="10"/>
      <c r="ESO32" s="10"/>
      <c r="ESP32" s="10"/>
      <c r="ESQ32" s="10"/>
      <c r="ESR32" s="10"/>
      <c r="ESS32" s="10"/>
      <c r="EST32" s="10"/>
      <c r="ESU32" s="10"/>
      <c r="ESV32" s="10"/>
      <c r="ESW32" s="10"/>
      <c r="ESX32" s="10"/>
      <c r="ESY32" s="10"/>
      <c r="ESZ32" s="10"/>
      <c r="ETA32" s="10"/>
      <c r="ETB32" s="10"/>
      <c r="ETC32" s="10"/>
      <c r="ETD32" s="10"/>
      <c r="ETE32" s="10"/>
      <c r="ETF32" s="10"/>
      <c r="ETG32" s="10"/>
      <c r="ETH32" s="10"/>
      <c r="ETI32" s="10"/>
      <c r="ETJ32" s="10"/>
      <c r="ETK32" s="10"/>
      <c r="ETL32" s="10"/>
      <c r="ETM32" s="10"/>
      <c r="ETN32" s="10"/>
      <c r="ETO32" s="10"/>
      <c r="ETP32" s="10"/>
      <c r="ETQ32" s="10"/>
      <c r="ETR32" s="10"/>
      <c r="ETS32" s="10"/>
      <c r="ETT32" s="10"/>
      <c r="ETU32" s="10"/>
      <c r="ETV32" s="10"/>
      <c r="ETW32" s="10"/>
      <c r="ETX32" s="10"/>
      <c r="ETY32" s="10"/>
      <c r="ETZ32" s="10"/>
      <c r="EUA32" s="10"/>
      <c r="EUB32" s="10"/>
      <c r="EUC32" s="10"/>
      <c r="EUD32" s="10"/>
      <c r="EUE32" s="10"/>
      <c r="EUF32" s="10"/>
      <c r="EUG32" s="10"/>
      <c r="EUH32" s="10"/>
      <c r="EUI32" s="10"/>
      <c r="EUJ32" s="10"/>
      <c r="EUK32" s="10"/>
      <c r="EUL32" s="10"/>
      <c r="EUM32" s="10"/>
      <c r="EUN32" s="10"/>
      <c r="EUO32" s="10"/>
      <c r="EUP32" s="10"/>
      <c r="EUQ32" s="10"/>
      <c r="EUR32" s="10"/>
      <c r="EUS32" s="10"/>
      <c r="EUT32" s="10"/>
      <c r="EUU32" s="10"/>
      <c r="EUV32" s="10"/>
      <c r="EUW32" s="10"/>
      <c r="EUX32" s="10"/>
      <c r="EUY32" s="10"/>
      <c r="EUZ32" s="10"/>
      <c r="EVA32" s="10"/>
      <c r="EVB32" s="10"/>
      <c r="EVC32" s="10"/>
      <c r="EVD32" s="10"/>
      <c r="EVE32" s="10"/>
      <c r="EVF32" s="10"/>
      <c r="EVG32" s="10"/>
      <c r="EVH32" s="10"/>
      <c r="EVI32" s="10"/>
      <c r="EVJ32" s="10"/>
      <c r="EVK32" s="10"/>
      <c r="EVL32" s="10"/>
      <c r="EVM32" s="10"/>
      <c r="EVN32" s="10"/>
      <c r="EVO32" s="10"/>
      <c r="EVP32" s="10"/>
      <c r="EVQ32" s="10"/>
      <c r="EVR32" s="10"/>
      <c r="EVS32" s="10"/>
      <c r="EVT32" s="10"/>
      <c r="EVU32" s="10"/>
      <c r="EVV32" s="10"/>
      <c r="EVW32" s="10"/>
      <c r="EVX32" s="10"/>
      <c r="EVY32" s="10"/>
      <c r="EVZ32" s="10"/>
      <c r="EWA32" s="10"/>
      <c r="EWB32" s="10"/>
      <c r="EWC32" s="10"/>
      <c r="EWD32" s="10"/>
      <c r="EWE32" s="10"/>
      <c r="EWF32" s="10"/>
      <c r="EWG32" s="10"/>
      <c r="EWH32" s="10"/>
      <c r="EWI32" s="10"/>
      <c r="EWJ32" s="10"/>
      <c r="EWK32" s="10"/>
      <c r="EWL32" s="10"/>
      <c r="EWM32" s="10"/>
      <c r="EWN32" s="10"/>
      <c r="EWO32" s="10"/>
      <c r="EWP32" s="10"/>
      <c r="EWQ32" s="10"/>
      <c r="EWR32" s="10"/>
      <c r="EWS32" s="10"/>
      <c r="EWT32" s="10"/>
      <c r="EWU32" s="10"/>
      <c r="EWV32" s="10"/>
      <c r="EWW32" s="10"/>
      <c r="EWX32" s="10"/>
      <c r="EWY32" s="10"/>
      <c r="EWZ32" s="10"/>
      <c r="EXA32" s="10"/>
      <c r="EXB32" s="10"/>
      <c r="EXC32" s="10"/>
      <c r="EXD32" s="10"/>
      <c r="EXE32" s="10"/>
      <c r="EXF32" s="10"/>
      <c r="EXG32" s="10"/>
      <c r="EXH32" s="10"/>
      <c r="EXI32" s="10"/>
      <c r="EXJ32" s="10"/>
      <c r="EXK32" s="10"/>
      <c r="EXL32" s="10"/>
      <c r="EXM32" s="10"/>
      <c r="EXN32" s="10"/>
      <c r="EXO32" s="10"/>
      <c r="EXP32" s="10"/>
      <c r="EXQ32" s="10"/>
      <c r="EXR32" s="10"/>
      <c r="EXS32" s="10"/>
      <c r="EXT32" s="10"/>
      <c r="EXU32" s="10"/>
      <c r="EXV32" s="10"/>
      <c r="EXW32" s="10"/>
      <c r="EXX32" s="10"/>
      <c r="EXY32" s="10"/>
      <c r="EXZ32" s="10"/>
      <c r="EYA32" s="10"/>
      <c r="EYB32" s="10"/>
      <c r="EYC32" s="10"/>
      <c r="EYD32" s="10"/>
      <c r="EYE32" s="10"/>
      <c r="EYF32" s="10"/>
      <c r="EYG32" s="10"/>
      <c r="EYH32" s="10"/>
      <c r="EYI32" s="10"/>
      <c r="EYJ32" s="10"/>
      <c r="EYK32" s="10"/>
      <c r="EYL32" s="10"/>
      <c r="EYM32" s="10"/>
      <c r="EYN32" s="10"/>
      <c r="EYO32" s="10"/>
      <c r="EYP32" s="10"/>
      <c r="EYQ32" s="10"/>
      <c r="EYR32" s="10"/>
      <c r="EYS32" s="10"/>
      <c r="EYT32" s="10"/>
      <c r="EYU32" s="10"/>
      <c r="EYV32" s="10"/>
      <c r="EYW32" s="10"/>
      <c r="EYX32" s="10"/>
      <c r="EYY32" s="10"/>
      <c r="EYZ32" s="10"/>
      <c r="EZA32" s="10"/>
      <c r="EZB32" s="10"/>
      <c r="EZC32" s="10"/>
      <c r="EZD32" s="10"/>
      <c r="EZE32" s="10"/>
      <c r="EZF32" s="10"/>
      <c r="EZG32" s="10"/>
      <c r="EZH32" s="10"/>
      <c r="EZI32" s="10"/>
      <c r="EZJ32" s="10"/>
      <c r="EZK32" s="10"/>
      <c r="EZL32" s="10"/>
      <c r="EZM32" s="10"/>
      <c r="EZN32" s="10"/>
      <c r="EZO32" s="10"/>
      <c r="EZP32" s="10"/>
      <c r="EZQ32" s="10"/>
      <c r="EZR32" s="10"/>
      <c r="EZS32" s="10"/>
      <c r="EZT32" s="10"/>
      <c r="EZU32" s="10"/>
      <c r="EZV32" s="10"/>
      <c r="EZW32" s="10"/>
      <c r="EZX32" s="10"/>
      <c r="EZY32" s="10"/>
      <c r="EZZ32" s="10"/>
      <c r="FAA32" s="10"/>
      <c r="FAB32" s="10"/>
      <c r="FAC32" s="10"/>
      <c r="FAD32" s="10"/>
      <c r="FAE32" s="10"/>
      <c r="FAF32" s="10"/>
      <c r="FAG32" s="10"/>
      <c r="FAH32" s="10"/>
      <c r="FAI32" s="10"/>
      <c r="FAJ32" s="10"/>
      <c r="FAK32" s="10"/>
      <c r="FAL32" s="10"/>
      <c r="FAM32" s="10"/>
      <c r="FAN32" s="10"/>
      <c r="FAO32" s="10"/>
      <c r="FAP32" s="10"/>
      <c r="FAQ32" s="10"/>
      <c r="FAR32" s="10"/>
      <c r="FAS32" s="10"/>
      <c r="FAT32" s="10"/>
      <c r="FAU32" s="10"/>
      <c r="FAV32" s="10"/>
      <c r="FAW32" s="10"/>
      <c r="FAX32" s="10"/>
      <c r="FAY32" s="10"/>
      <c r="FAZ32" s="10"/>
      <c r="FBA32" s="10"/>
      <c r="FBB32" s="10"/>
      <c r="FBC32" s="10"/>
      <c r="FBD32" s="10"/>
      <c r="FBE32" s="10"/>
      <c r="FBF32" s="10"/>
      <c r="FBG32" s="10"/>
      <c r="FBH32" s="10"/>
      <c r="FBI32" s="10"/>
      <c r="FBJ32" s="10"/>
      <c r="FBK32" s="10"/>
      <c r="FBL32" s="10"/>
      <c r="FBM32" s="10"/>
      <c r="FBN32" s="10"/>
      <c r="FBO32" s="10"/>
      <c r="FBP32" s="10"/>
      <c r="FBQ32" s="10"/>
      <c r="FBR32" s="10"/>
      <c r="FBS32" s="10"/>
      <c r="FBT32" s="10"/>
      <c r="FBU32" s="10"/>
      <c r="FBV32" s="10"/>
      <c r="FBW32" s="10"/>
      <c r="FBX32" s="10"/>
      <c r="FBY32" s="10"/>
      <c r="FBZ32" s="10"/>
      <c r="FCA32" s="10"/>
      <c r="FCB32" s="10"/>
      <c r="FCC32" s="10"/>
      <c r="FCD32" s="10"/>
      <c r="FCE32" s="10"/>
      <c r="FCF32" s="10"/>
      <c r="FCG32" s="10"/>
      <c r="FCH32" s="10"/>
      <c r="FCI32" s="10"/>
      <c r="FCJ32" s="10"/>
      <c r="FCK32" s="10"/>
      <c r="FCL32" s="10"/>
      <c r="FCM32" s="10"/>
      <c r="FCN32" s="10"/>
      <c r="FCO32" s="10"/>
      <c r="FCP32" s="10"/>
      <c r="FCQ32" s="10"/>
      <c r="FCR32" s="10"/>
      <c r="FCS32" s="10"/>
      <c r="FCT32" s="10"/>
      <c r="FCU32" s="10"/>
      <c r="FCV32" s="10"/>
      <c r="FCW32" s="10"/>
      <c r="FCX32" s="10"/>
      <c r="FCY32" s="10"/>
      <c r="FCZ32" s="10"/>
      <c r="FDA32" s="10"/>
      <c r="FDB32" s="10"/>
      <c r="FDC32" s="10"/>
      <c r="FDD32" s="10"/>
      <c r="FDE32" s="10"/>
      <c r="FDF32" s="10"/>
      <c r="FDG32" s="10"/>
      <c r="FDH32" s="10"/>
      <c r="FDI32" s="10"/>
      <c r="FDJ32" s="10"/>
      <c r="FDK32" s="10"/>
      <c r="FDL32" s="10"/>
      <c r="FDM32" s="10"/>
      <c r="FDN32" s="10"/>
      <c r="FDO32" s="10"/>
      <c r="FDP32" s="10"/>
      <c r="FDQ32" s="10"/>
      <c r="FDR32" s="10"/>
      <c r="FDS32" s="10"/>
      <c r="FDT32" s="10"/>
      <c r="FDU32" s="10"/>
      <c r="FDV32" s="10"/>
      <c r="FDW32" s="10"/>
      <c r="FDX32" s="10"/>
      <c r="FDY32" s="10"/>
      <c r="FDZ32" s="10"/>
      <c r="FEA32" s="10"/>
      <c r="FEB32" s="10"/>
      <c r="FEC32" s="10"/>
      <c r="FED32" s="10"/>
      <c r="FEE32" s="10"/>
      <c r="FEF32" s="10"/>
      <c r="FEG32" s="10"/>
      <c r="FEH32" s="10"/>
      <c r="FEI32" s="10"/>
      <c r="FEJ32" s="10"/>
      <c r="FEK32" s="10"/>
      <c r="FEL32" s="10"/>
      <c r="FEM32" s="10"/>
      <c r="FEN32" s="10"/>
      <c r="FEO32" s="10"/>
      <c r="FEP32" s="10"/>
      <c r="FEQ32" s="10"/>
      <c r="FER32" s="10"/>
      <c r="FES32" s="10"/>
      <c r="FET32" s="10"/>
      <c r="FEU32" s="10"/>
      <c r="FEV32" s="10"/>
      <c r="FEW32" s="10"/>
      <c r="FEX32" s="10"/>
      <c r="FEY32" s="10"/>
      <c r="FEZ32" s="10"/>
      <c r="FFA32" s="10"/>
      <c r="FFB32" s="10"/>
      <c r="FFC32" s="10"/>
      <c r="FFD32" s="10"/>
      <c r="FFE32" s="10"/>
      <c r="FFF32" s="10"/>
      <c r="FFG32" s="10"/>
      <c r="FFH32" s="10"/>
      <c r="FFI32" s="10"/>
      <c r="FFJ32" s="10"/>
      <c r="FFK32" s="10"/>
      <c r="FFL32" s="10"/>
      <c r="FFM32" s="10"/>
      <c r="FFN32" s="10"/>
      <c r="FFO32" s="10"/>
      <c r="FFP32" s="10"/>
      <c r="FFQ32" s="10"/>
      <c r="FFR32" s="10"/>
      <c r="FFS32" s="10"/>
      <c r="FFT32" s="10"/>
      <c r="FFU32" s="10"/>
      <c r="FFV32" s="10"/>
      <c r="FFW32" s="10"/>
      <c r="FFX32" s="10"/>
      <c r="FFY32" s="10"/>
      <c r="FFZ32" s="10"/>
      <c r="FGA32" s="10"/>
      <c r="FGB32" s="10"/>
      <c r="FGC32" s="10"/>
      <c r="FGD32" s="10"/>
      <c r="FGE32" s="10"/>
      <c r="FGF32" s="10"/>
      <c r="FGG32" s="10"/>
      <c r="FGH32" s="10"/>
      <c r="FGI32" s="10"/>
      <c r="FGJ32" s="10"/>
      <c r="FGK32" s="10"/>
      <c r="FGL32" s="10"/>
      <c r="FGM32" s="10"/>
      <c r="FGN32" s="10"/>
      <c r="FGO32" s="10"/>
      <c r="FGP32" s="10"/>
      <c r="FGQ32" s="10"/>
      <c r="FGR32" s="10"/>
      <c r="FGS32" s="10"/>
      <c r="FGT32" s="10"/>
      <c r="FGU32" s="10"/>
      <c r="FGV32" s="10"/>
      <c r="FGW32" s="10"/>
      <c r="FGX32" s="10"/>
      <c r="FGY32" s="10"/>
      <c r="FGZ32" s="10"/>
      <c r="FHA32" s="10"/>
      <c r="FHB32" s="10"/>
      <c r="FHC32" s="10"/>
      <c r="FHD32" s="10"/>
      <c r="FHE32" s="10"/>
      <c r="FHF32" s="10"/>
      <c r="FHG32" s="10"/>
      <c r="FHH32" s="10"/>
      <c r="FHI32" s="10"/>
      <c r="FHJ32" s="10"/>
      <c r="FHK32" s="10"/>
      <c r="FHL32" s="10"/>
      <c r="FHM32" s="10"/>
      <c r="FHN32" s="10"/>
      <c r="FHO32" s="10"/>
      <c r="FHP32" s="10"/>
      <c r="FHQ32" s="10"/>
      <c r="FHR32" s="10"/>
      <c r="FHS32" s="10"/>
      <c r="FHT32" s="10"/>
      <c r="FHU32" s="10"/>
      <c r="FHV32" s="10"/>
      <c r="FHW32" s="10"/>
      <c r="FHX32" s="10"/>
      <c r="FHY32" s="10"/>
      <c r="FHZ32" s="10"/>
      <c r="FIA32" s="10"/>
      <c r="FIB32" s="10"/>
      <c r="FIC32" s="10"/>
      <c r="FID32" s="10"/>
      <c r="FIE32" s="10"/>
      <c r="FIF32" s="10"/>
      <c r="FIG32" s="10"/>
      <c r="FIH32" s="10"/>
      <c r="FII32" s="10"/>
      <c r="FIJ32" s="10"/>
      <c r="FIK32" s="10"/>
      <c r="FIL32" s="10"/>
      <c r="FIM32" s="10"/>
      <c r="FIN32" s="10"/>
      <c r="FIO32" s="10"/>
      <c r="FIP32" s="10"/>
      <c r="FIQ32" s="10"/>
      <c r="FIR32" s="10"/>
      <c r="FIS32" s="10"/>
      <c r="FIT32" s="10"/>
      <c r="FIU32" s="10"/>
      <c r="FIV32" s="10"/>
      <c r="FIW32" s="10"/>
      <c r="FIX32" s="10"/>
      <c r="FIY32" s="10"/>
      <c r="FIZ32" s="10"/>
      <c r="FJA32" s="10"/>
      <c r="FJB32" s="10"/>
      <c r="FJC32" s="10"/>
      <c r="FJD32" s="10"/>
      <c r="FJE32" s="10"/>
      <c r="FJF32" s="10"/>
      <c r="FJG32" s="10"/>
      <c r="FJH32" s="10"/>
      <c r="FJI32" s="10"/>
      <c r="FJJ32" s="10"/>
      <c r="FJK32" s="10"/>
      <c r="FJL32" s="10"/>
      <c r="FJM32" s="10"/>
      <c r="FJN32" s="10"/>
      <c r="FJO32" s="10"/>
      <c r="FJP32" s="10"/>
      <c r="FJQ32" s="10"/>
      <c r="FJR32" s="10"/>
      <c r="FJS32" s="10"/>
      <c r="FJT32" s="10"/>
      <c r="FJU32" s="10"/>
      <c r="FJV32" s="10"/>
      <c r="FJW32" s="10"/>
      <c r="FJX32" s="10"/>
      <c r="FJY32" s="10"/>
      <c r="FJZ32" s="10"/>
      <c r="FKA32" s="10"/>
      <c r="FKB32" s="10"/>
      <c r="FKC32" s="10"/>
      <c r="FKD32" s="10"/>
      <c r="FKE32" s="10"/>
      <c r="FKF32" s="10"/>
      <c r="FKG32" s="10"/>
      <c r="FKH32" s="10"/>
      <c r="FKI32" s="10"/>
      <c r="FKJ32" s="10"/>
      <c r="FKK32" s="10"/>
      <c r="FKL32" s="10"/>
      <c r="FKM32" s="10"/>
      <c r="FKN32" s="10"/>
      <c r="FKO32" s="10"/>
      <c r="FKP32" s="10"/>
      <c r="FKQ32" s="10"/>
      <c r="FKR32" s="10"/>
      <c r="FKS32" s="10"/>
      <c r="FKT32" s="10"/>
      <c r="FKU32" s="10"/>
      <c r="FKV32" s="10"/>
      <c r="FKW32" s="10"/>
      <c r="FKX32" s="10"/>
      <c r="FKY32" s="10"/>
      <c r="FKZ32" s="10"/>
      <c r="FLA32" s="10"/>
      <c r="FLB32" s="10"/>
      <c r="FLC32" s="10"/>
      <c r="FLD32" s="10"/>
      <c r="FLE32" s="10"/>
      <c r="FLF32" s="10"/>
      <c r="FLG32" s="10"/>
      <c r="FLH32" s="10"/>
      <c r="FLI32" s="10"/>
      <c r="FLJ32" s="10"/>
      <c r="FLK32" s="10"/>
      <c r="FLL32" s="10"/>
      <c r="FLM32" s="10"/>
      <c r="FLN32" s="10"/>
      <c r="FLO32" s="10"/>
      <c r="FLP32" s="10"/>
      <c r="FLQ32" s="10"/>
      <c r="FLR32" s="10"/>
      <c r="FLS32" s="10"/>
      <c r="FLT32" s="10"/>
      <c r="FLU32" s="10"/>
      <c r="FLV32" s="10"/>
      <c r="FLW32" s="10"/>
      <c r="FLX32" s="10"/>
      <c r="FLY32" s="10"/>
      <c r="FLZ32" s="10"/>
      <c r="FMA32" s="10"/>
      <c r="FMB32" s="10"/>
      <c r="FMC32" s="10"/>
      <c r="FMD32" s="10"/>
      <c r="FME32" s="10"/>
      <c r="FMF32" s="10"/>
      <c r="FMG32" s="10"/>
      <c r="FMH32" s="10"/>
      <c r="FMI32" s="10"/>
      <c r="FMJ32" s="10"/>
      <c r="FMK32" s="10"/>
      <c r="FML32" s="10"/>
      <c r="FMM32" s="10"/>
      <c r="FMN32" s="10"/>
      <c r="FMO32" s="10"/>
      <c r="FMP32" s="10"/>
      <c r="FMQ32" s="10"/>
      <c r="FMR32" s="10"/>
      <c r="FMS32" s="10"/>
      <c r="FMT32" s="10"/>
      <c r="FMU32" s="10"/>
      <c r="FMV32" s="10"/>
      <c r="FMW32" s="10"/>
      <c r="FMX32" s="10"/>
      <c r="FMY32" s="10"/>
      <c r="FMZ32" s="10"/>
      <c r="FNA32" s="10"/>
      <c r="FNB32" s="10"/>
      <c r="FNC32" s="10"/>
      <c r="FND32" s="10"/>
      <c r="FNE32" s="10"/>
      <c r="FNF32" s="10"/>
      <c r="FNG32" s="10"/>
      <c r="FNH32" s="10"/>
      <c r="FNI32" s="10"/>
      <c r="FNJ32" s="10"/>
      <c r="FNK32" s="10"/>
      <c r="FNL32" s="10"/>
      <c r="FNM32" s="10"/>
      <c r="FNN32" s="10"/>
      <c r="FNO32" s="10"/>
      <c r="FNP32" s="10"/>
      <c r="FNQ32" s="10"/>
      <c r="FNR32" s="10"/>
      <c r="FNS32" s="10"/>
      <c r="FNT32" s="10"/>
      <c r="FNU32" s="10"/>
      <c r="FNV32" s="10"/>
      <c r="FNW32" s="10"/>
      <c r="FNX32" s="10"/>
      <c r="FNY32" s="10"/>
      <c r="FNZ32" s="10"/>
      <c r="FOA32" s="10"/>
      <c r="FOB32" s="10"/>
      <c r="FOC32" s="10"/>
      <c r="FOD32" s="10"/>
      <c r="FOE32" s="10"/>
      <c r="FOF32" s="10"/>
      <c r="FOG32" s="10"/>
      <c r="FOH32" s="10"/>
      <c r="FOI32" s="10"/>
      <c r="FOJ32" s="10"/>
      <c r="FOK32" s="10"/>
      <c r="FOL32" s="10"/>
      <c r="FOM32" s="10"/>
      <c r="FON32" s="10"/>
      <c r="FOO32" s="10"/>
      <c r="FOP32" s="10"/>
      <c r="FOQ32" s="10"/>
      <c r="FOR32" s="10"/>
      <c r="FOS32" s="10"/>
      <c r="FOT32" s="10"/>
      <c r="FOU32" s="10"/>
      <c r="FOV32" s="10"/>
      <c r="FOW32" s="10"/>
      <c r="FOX32" s="10"/>
      <c r="FOY32" s="10"/>
      <c r="FOZ32" s="10"/>
      <c r="FPA32" s="10"/>
      <c r="FPB32" s="10"/>
      <c r="FPC32" s="10"/>
      <c r="FPD32" s="10"/>
      <c r="FPE32" s="10"/>
      <c r="FPF32" s="10"/>
      <c r="FPG32" s="10"/>
      <c r="FPH32" s="10"/>
      <c r="FPI32" s="10"/>
      <c r="FPJ32" s="10"/>
      <c r="FPK32" s="10"/>
      <c r="FPL32" s="10"/>
      <c r="FPM32" s="10"/>
      <c r="FPN32" s="10"/>
      <c r="FPO32" s="10"/>
      <c r="FPP32" s="10"/>
      <c r="FPQ32" s="10"/>
      <c r="FPR32" s="10"/>
      <c r="FPS32" s="10"/>
      <c r="FPT32" s="10"/>
      <c r="FPU32" s="10"/>
      <c r="FPV32" s="10"/>
      <c r="FPW32" s="10"/>
      <c r="FPX32" s="10"/>
      <c r="FPY32" s="10"/>
      <c r="FPZ32" s="10"/>
      <c r="FQA32" s="10"/>
      <c r="FQB32" s="10"/>
      <c r="FQC32" s="10"/>
      <c r="FQD32" s="10"/>
      <c r="FQE32" s="10"/>
      <c r="FQF32" s="10"/>
      <c r="FQG32" s="10"/>
      <c r="FQH32" s="10"/>
      <c r="FQI32" s="10"/>
      <c r="FQJ32" s="10"/>
      <c r="FQK32" s="10"/>
      <c r="FQL32" s="10"/>
      <c r="FQM32" s="10"/>
      <c r="FQN32" s="10"/>
      <c r="FQO32" s="10"/>
      <c r="FQP32" s="10"/>
      <c r="FQQ32" s="10"/>
      <c r="FQR32" s="10"/>
      <c r="FQS32" s="10"/>
      <c r="FQT32" s="10"/>
      <c r="FQU32" s="10"/>
      <c r="FQV32" s="10"/>
      <c r="FQW32" s="10"/>
      <c r="FQX32" s="10"/>
      <c r="FQY32" s="10"/>
      <c r="FQZ32" s="10"/>
      <c r="FRA32" s="10"/>
      <c r="FRB32" s="10"/>
      <c r="FRC32" s="10"/>
      <c r="FRD32" s="10"/>
      <c r="FRE32" s="10"/>
      <c r="FRF32" s="10"/>
      <c r="FRG32" s="10"/>
      <c r="FRH32" s="10"/>
      <c r="FRI32" s="10"/>
      <c r="FRJ32" s="10"/>
      <c r="FRK32" s="10"/>
      <c r="FRL32" s="10"/>
      <c r="FRM32" s="10"/>
      <c r="FRN32" s="10"/>
      <c r="FRO32" s="10"/>
      <c r="FRP32" s="10"/>
      <c r="FRQ32" s="10"/>
      <c r="FRR32" s="10"/>
      <c r="FRS32" s="10"/>
      <c r="FRT32" s="10"/>
      <c r="FRU32" s="10"/>
      <c r="FRV32" s="10"/>
      <c r="FRW32" s="10"/>
      <c r="FRX32" s="10"/>
      <c r="FRY32" s="10"/>
      <c r="FRZ32" s="10"/>
      <c r="FSA32" s="10"/>
      <c r="FSB32" s="10"/>
      <c r="FSC32" s="10"/>
      <c r="FSD32" s="10"/>
      <c r="FSE32" s="10"/>
      <c r="FSF32" s="10"/>
      <c r="FSG32" s="10"/>
      <c r="FSH32" s="10"/>
      <c r="FSI32" s="10"/>
      <c r="FSJ32" s="10"/>
      <c r="FSK32" s="10"/>
      <c r="FSL32" s="10"/>
      <c r="FSM32" s="10"/>
      <c r="FSN32" s="10"/>
      <c r="FSO32" s="10"/>
      <c r="FSP32" s="10"/>
      <c r="FSQ32" s="10"/>
      <c r="FSR32" s="10"/>
      <c r="FSS32" s="10"/>
      <c r="FST32" s="10"/>
      <c r="FSU32" s="10"/>
      <c r="FSV32" s="10"/>
      <c r="FSW32" s="10"/>
      <c r="FSX32" s="10"/>
      <c r="FSY32" s="10"/>
      <c r="FSZ32" s="10"/>
      <c r="FTA32" s="10"/>
      <c r="FTB32" s="10"/>
      <c r="FTC32" s="10"/>
      <c r="FTD32" s="10"/>
      <c r="FTE32" s="10"/>
      <c r="FTF32" s="10"/>
      <c r="FTG32" s="10"/>
      <c r="FTH32" s="10"/>
      <c r="FTI32" s="10"/>
      <c r="FTJ32" s="10"/>
      <c r="FTK32" s="10"/>
      <c r="FTL32" s="10"/>
      <c r="FTM32" s="10"/>
      <c r="FTN32" s="10"/>
      <c r="FTO32" s="10"/>
      <c r="FTP32" s="10"/>
      <c r="FTQ32" s="10"/>
      <c r="FTR32" s="10"/>
      <c r="FTS32" s="10"/>
      <c r="FTT32" s="10"/>
      <c r="FTU32" s="10"/>
      <c r="FTV32" s="10"/>
      <c r="FTW32" s="10"/>
      <c r="FTX32" s="10"/>
      <c r="FTY32" s="10"/>
      <c r="FTZ32" s="10"/>
      <c r="FUA32" s="10"/>
      <c r="FUB32" s="10"/>
      <c r="FUC32" s="10"/>
      <c r="FUD32" s="10"/>
      <c r="FUE32" s="10"/>
      <c r="FUF32" s="10"/>
      <c r="FUG32" s="10"/>
      <c r="FUH32" s="10"/>
      <c r="FUI32" s="10"/>
      <c r="FUJ32" s="10"/>
      <c r="FUK32" s="10"/>
      <c r="FUL32" s="10"/>
      <c r="FUM32" s="10"/>
      <c r="FUN32" s="10"/>
      <c r="FUO32" s="10"/>
      <c r="FUP32" s="10"/>
      <c r="FUQ32" s="10"/>
      <c r="FUR32" s="10"/>
      <c r="FUS32" s="10"/>
      <c r="FUT32" s="10"/>
      <c r="FUU32" s="10"/>
      <c r="FUV32" s="10"/>
      <c r="FUW32" s="10"/>
      <c r="FUX32" s="10"/>
      <c r="FUY32" s="10"/>
      <c r="FUZ32" s="10"/>
      <c r="FVA32" s="10"/>
      <c r="FVB32" s="10"/>
      <c r="FVC32" s="10"/>
      <c r="FVD32" s="10"/>
      <c r="FVE32" s="10"/>
      <c r="FVF32" s="10"/>
      <c r="FVG32" s="10"/>
      <c r="FVH32" s="10"/>
      <c r="FVI32" s="10"/>
      <c r="FVJ32" s="10"/>
      <c r="FVK32" s="10"/>
      <c r="FVL32" s="10"/>
      <c r="FVM32" s="10"/>
      <c r="FVN32" s="10"/>
      <c r="FVO32" s="10"/>
      <c r="FVP32" s="10"/>
      <c r="FVQ32" s="10"/>
      <c r="FVR32" s="10"/>
      <c r="FVS32" s="10"/>
      <c r="FVT32" s="10"/>
      <c r="FVU32" s="10"/>
      <c r="FVV32" s="10"/>
      <c r="FVW32" s="10"/>
      <c r="FVX32" s="10"/>
      <c r="FVY32" s="10"/>
      <c r="FVZ32" s="10"/>
      <c r="FWA32" s="10"/>
      <c r="FWB32" s="10"/>
      <c r="FWC32" s="10"/>
      <c r="FWD32" s="10"/>
      <c r="FWE32" s="10"/>
      <c r="FWF32" s="10"/>
      <c r="FWG32" s="10"/>
      <c r="FWH32" s="10"/>
      <c r="FWI32" s="10"/>
      <c r="FWJ32" s="10"/>
      <c r="FWK32" s="10"/>
      <c r="FWL32" s="10"/>
      <c r="FWM32" s="10"/>
      <c r="FWN32" s="10"/>
      <c r="FWO32" s="10"/>
      <c r="FWP32" s="10"/>
      <c r="FWQ32" s="10"/>
      <c r="FWR32" s="10"/>
      <c r="FWS32" s="10"/>
      <c r="FWT32" s="10"/>
      <c r="FWU32" s="10"/>
      <c r="FWV32" s="10"/>
      <c r="FWW32" s="10"/>
      <c r="FWX32" s="10"/>
      <c r="FWY32" s="10"/>
      <c r="FWZ32" s="10"/>
      <c r="FXA32" s="10"/>
      <c r="FXB32" s="10"/>
      <c r="FXC32" s="10"/>
      <c r="FXD32" s="10"/>
      <c r="FXE32" s="10"/>
      <c r="FXF32" s="10"/>
      <c r="FXG32" s="10"/>
      <c r="FXH32" s="10"/>
      <c r="FXI32" s="10"/>
      <c r="FXJ32" s="10"/>
      <c r="FXK32" s="10"/>
      <c r="FXL32" s="10"/>
      <c r="FXM32" s="10"/>
      <c r="FXN32" s="10"/>
      <c r="FXO32" s="10"/>
      <c r="FXP32" s="10"/>
      <c r="FXQ32" s="10"/>
      <c r="FXR32" s="10"/>
      <c r="FXS32" s="10"/>
      <c r="FXT32" s="10"/>
      <c r="FXU32" s="10"/>
      <c r="FXV32" s="10"/>
      <c r="FXW32" s="10"/>
      <c r="FXX32" s="10"/>
      <c r="FXY32" s="10"/>
      <c r="FXZ32" s="10"/>
      <c r="FYA32" s="10"/>
      <c r="FYB32" s="10"/>
      <c r="FYC32" s="10"/>
      <c r="FYD32" s="10"/>
      <c r="FYE32" s="10"/>
      <c r="FYF32" s="10"/>
      <c r="FYG32" s="10"/>
      <c r="FYH32" s="10"/>
      <c r="FYI32" s="10"/>
      <c r="FYJ32" s="10"/>
      <c r="FYK32" s="10"/>
      <c r="FYL32" s="10"/>
      <c r="FYM32" s="10"/>
      <c r="FYN32" s="10"/>
      <c r="FYO32" s="10"/>
      <c r="FYP32" s="10"/>
      <c r="FYQ32" s="10"/>
      <c r="FYR32" s="10"/>
      <c r="FYS32" s="10"/>
      <c r="FYT32" s="10"/>
      <c r="FYU32" s="10"/>
      <c r="FYV32" s="10"/>
      <c r="FYW32" s="10"/>
      <c r="FYX32" s="10"/>
      <c r="FYY32" s="10"/>
      <c r="FYZ32" s="10"/>
      <c r="FZA32" s="10"/>
      <c r="FZB32" s="10"/>
      <c r="FZC32" s="10"/>
      <c r="FZD32" s="10"/>
      <c r="FZE32" s="10"/>
      <c r="FZF32" s="10"/>
      <c r="FZG32" s="10"/>
      <c r="FZH32" s="10"/>
      <c r="FZI32" s="10"/>
      <c r="FZJ32" s="10"/>
      <c r="FZK32" s="10"/>
      <c r="FZL32" s="10"/>
      <c r="FZM32" s="10"/>
      <c r="FZN32" s="10"/>
      <c r="FZO32" s="10"/>
      <c r="FZP32" s="10"/>
      <c r="FZQ32" s="10"/>
      <c r="FZR32" s="10"/>
      <c r="FZS32" s="10"/>
      <c r="FZT32" s="10"/>
      <c r="FZU32" s="10"/>
      <c r="FZV32" s="10"/>
      <c r="FZW32" s="10"/>
      <c r="FZX32" s="10"/>
      <c r="FZY32" s="10"/>
      <c r="FZZ32" s="10"/>
      <c r="GAA32" s="10"/>
      <c r="GAB32" s="10"/>
      <c r="GAC32" s="10"/>
      <c r="GAD32" s="10"/>
      <c r="GAE32" s="10"/>
      <c r="GAF32" s="10"/>
      <c r="GAG32" s="10"/>
      <c r="GAH32" s="10"/>
      <c r="GAI32" s="10"/>
      <c r="GAJ32" s="10"/>
      <c r="GAK32" s="10"/>
      <c r="GAL32" s="10"/>
      <c r="GAM32" s="10"/>
      <c r="GAN32" s="10"/>
      <c r="GAO32" s="10"/>
      <c r="GAP32" s="10"/>
      <c r="GAQ32" s="10"/>
      <c r="GAR32" s="10"/>
      <c r="GAS32" s="10"/>
      <c r="GAT32" s="10"/>
      <c r="GAU32" s="10"/>
      <c r="GAV32" s="10"/>
      <c r="GAW32" s="10"/>
      <c r="GAX32" s="10"/>
      <c r="GAY32" s="10"/>
      <c r="GAZ32" s="10"/>
      <c r="GBA32" s="10"/>
      <c r="GBB32" s="10"/>
      <c r="GBC32" s="10"/>
      <c r="GBD32" s="10"/>
      <c r="GBE32" s="10"/>
      <c r="GBF32" s="10"/>
      <c r="GBG32" s="10"/>
      <c r="GBH32" s="10"/>
      <c r="GBI32" s="10"/>
      <c r="GBJ32" s="10"/>
      <c r="GBK32" s="10"/>
      <c r="GBL32" s="10"/>
      <c r="GBM32" s="10"/>
      <c r="GBN32" s="10"/>
      <c r="GBO32" s="10"/>
      <c r="GBP32" s="10"/>
      <c r="GBQ32" s="10"/>
      <c r="GBR32" s="10"/>
      <c r="GBS32" s="10"/>
      <c r="GBT32" s="10"/>
      <c r="GBU32" s="10"/>
      <c r="GBV32" s="10"/>
      <c r="GBW32" s="10"/>
      <c r="GBX32" s="10"/>
      <c r="GBY32" s="10"/>
      <c r="GBZ32" s="10"/>
      <c r="GCA32" s="10"/>
      <c r="GCB32" s="10"/>
      <c r="GCC32" s="10"/>
      <c r="GCD32" s="10"/>
      <c r="GCE32" s="10"/>
      <c r="GCF32" s="10"/>
      <c r="GCG32" s="10"/>
      <c r="GCH32" s="10"/>
      <c r="GCI32" s="10"/>
      <c r="GCJ32" s="10"/>
      <c r="GCK32" s="10"/>
      <c r="GCL32" s="10"/>
      <c r="GCM32" s="10"/>
      <c r="GCN32" s="10"/>
      <c r="GCO32" s="10"/>
      <c r="GCP32" s="10"/>
      <c r="GCQ32" s="10"/>
      <c r="GCR32" s="10"/>
      <c r="GCS32" s="10"/>
      <c r="GCT32" s="10"/>
      <c r="GCU32" s="10"/>
      <c r="GCV32" s="10"/>
      <c r="GCW32" s="10"/>
      <c r="GCX32" s="10"/>
      <c r="GCY32" s="10"/>
      <c r="GCZ32" s="10"/>
      <c r="GDA32" s="10"/>
      <c r="GDB32" s="10"/>
      <c r="GDC32" s="10"/>
      <c r="GDD32" s="10"/>
      <c r="GDE32" s="10"/>
      <c r="GDF32" s="10"/>
      <c r="GDG32" s="10"/>
      <c r="GDH32" s="10"/>
      <c r="GDI32" s="10"/>
      <c r="GDJ32" s="10"/>
      <c r="GDK32" s="10"/>
      <c r="GDL32" s="10"/>
      <c r="GDM32" s="10"/>
      <c r="GDN32" s="10"/>
      <c r="GDO32" s="10"/>
      <c r="GDP32" s="10"/>
      <c r="GDQ32" s="10"/>
      <c r="GDR32" s="10"/>
      <c r="GDS32" s="10"/>
      <c r="GDT32" s="10"/>
      <c r="GDU32" s="10"/>
      <c r="GDV32" s="10"/>
      <c r="GDW32" s="10"/>
      <c r="GDX32" s="10"/>
      <c r="GDY32" s="10"/>
      <c r="GDZ32" s="10"/>
      <c r="GEA32" s="10"/>
      <c r="GEB32" s="10"/>
      <c r="GEC32" s="10"/>
      <c r="GED32" s="10"/>
      <c r="GEE32" s="10"/>
      <c r="GEF32" s="10"/>
      <c r="GEG32" s="10"/>
      <c r="GEH32" s="10"/>
      <c r="GEI32" s="10"/>
      <c r="GEJ32" s="10"/>
      <c r="GEK32" s="10"/>
      <c r="GEL32" s="10"/>
      <c r="GEM32" s="10"/>
      <c r="GEN32" s="10"/>
      <c r="GEO32" s="10"/>
      <c r="GEP32" s="10"/>
      <c r="GEQ32" s="10"/>
      <c r="GER32" s="10"/>
      <c r="GES32" s="10"/>
      <c r="GET32" s="10"/>
      <c r="GEU32" s="10"/>
      <c r="GEV32" s="10"/>
      <c r="GEW32" s="10"/>
      <c r="GEX32" s="10"/>
      <c r="GEY32" s="10"/>
      <c r="GEZ32" s="10"/>
      <c r="GFA32" s="10"/>
      <c r="GFB32" s="10"/>
      <c r="GFC32" s="10"/>
      <c r="GFD32" s="10"/>
      <c r="GFE32" s="10"/>
      <c r="GFF32" s="10"/>
      <c r="GFG32" s="10"/>
      <c r="GFH32" s="10"/>
      <c r="GFI32" s="10"/>
      <c r="GFJ32" s="10"/>
      <c r="GFK32" s="10"/>
      <c r="GFL32" s="10"/>
      <c r="GFM32" s="10"/>
      <c r="GFN32" s="10"/>
      <c r="GFO32" s="10"/>
      <c r="GFP32" s="10"/>
      <c r="GFQ32" s="10"/>
      <c r="GFR32" s="10"/>
      <c r="GFS32" s="10"/>
      <c r="GFT32" s="10"/>
      <c r="GFU32" s="10"/>
      <c r="GFV32" s="10"/>
      <c r="GFW32" s="10"/>
      <c r="GFX32" s="10"/>
      <c r="GFY32" s="10"/>
      <c r="GFZ32" s="10"/>
      <c r="GGA32" s="10"/>
      <c r="GGB32" s="10"/>
      <c r="GGC32" s="10"/>
      <c r="GGD32" s="10"/>
      <c r="GGE32" s="10"/>
      <c r="GGF32" s="10"/>
      <c r="GGG32" s="10"/>
      <c r="GGH32" s="10"/>
      <c r="GGI32" s="10"/>
      <c r="GGJ32" s="10"/>
      <c r="GGK32" s="10"/>
      <c r="GGL32" s="10"/>
      <c r="GGM32" s="10"/>
      <c r="GGN32" s="10"/>
      <c r="GGO32" s="10"/>
      <c r="GGP32" s="10"/>
      <c r="GGQ32" s="10"/>
      <c r="GGR32" s="10"/>
      <c r="GGS32" s="10"/>
      <c r="GGT32" s="10"/>
      <c r="GGU32" s="10"/>
      <c r="GGV32" s="10"/>
      <c r="GGW32" s="10"/>
      <c r="GGX32" s="10"/>
      <c r="GGY32" s="10"/>
      <c r="GGZ32" s="10"/>
      <c r="GHA32" s="10"/>
      <c r="GHB32" s="10"/>
      <c r="GHC32" s="10"/>
      <c r="GHD32" s="10"/>
      <c r="GHE32" s="10"/>
      <c r="GHF32" s="10"/>
      <c r="GHG32" s="10"/>
      <c r="GHH32" s="10"/>
      <c r="GHI32" s="10"/>
      <c r="GHJ32" s="10"/>
      <c r="GHK32" s="10"/>
      <c r="GHL32" s="10"/>
      <c r="GHM32" s="10"/>
      <c r="GHN32" s="10"/>
      <c r="GHO32" s="10"/>
      <c r="GHP32" s="10"/>
      <c r="GHQ32" s="10"/>
      <c r="GHR32" s="10"/>
      <c r="GHS32" s="10"/>
      <c r="GHT32" s="10"/>
      <c r="GHU32" s="10"/>
      <c r="GHV32" s="10"/>
      <c r="GHW32" s="10"/>
      <c r="GHX32" s="10"/>
      <c r="GHY32" s="10"/>
      <c r="GHZ32" s="10"/>
      <c r="GIA32" s="10"/>
      <c r="GIB32" s="10"/>
      <c r="GIC32" s="10"/>
      <c r="GID32" s="10"/>
      <c r="GIE32" s="10"/>
      <c r="GIF32" s="10"/>
      <c r="GIG32" s="10"/>
      <c r="GIH32" s="10"/>
      <c r="GII32" s="10"/>
      <c r="GIJ32" s="10"/>
      <c r="GIK32" s="10"/>
      <c r="GIL32" s="10"/>
      <c r="GIM32" s="10"/>
      <c r="GIN32" s="10"/>
      <c r="GIO32" s="10"/>
      <c r="GIP32" s="10"/>
      <c r="GIQ32" s="10"/>
      <c r="GIR32" s="10"/>
      <c r="GIS32" s="10"/>
      <c r="GIT32" s="10"/>
      <c r="GIU32" s="10"/>
      <c r="GIV32" s="10"/>
      <c r="GIW32" s="10"/>
      <c r="GIX32" s="10"/>
      <c r="GIY32" s="10"/>
      <c r="GIZ32" s="10"/>
      <c r="GJA32" s="10"/>
      <c r="GJB32" s="10"/>
      <c r="GJC32" s="10"/>
      <c r="GJD32" s="10"/>
      <c r="GJE32" s="10"/>
      <c r="GJF32" s="10"/>
      <c r="GJG32" s="10"/>
      <c r="GJH32" s="10"/>
      <c r="GJI32" s="10"/>
      <c r="GJJ32" s="10"/>
      <c r="GJK32" s="10"/>
      <c r="GJL32" s="10"/>
      <c r="GJM32" s="10"/>
      <c r="GJN32" s="10"/>
      <c r="GJO32" s="10"/>
      <c r="GJP32" s="10"/>
      <c r="GJQ32" s="10"/>
      <c r="GJR32" s="10"/>
      <c r="GJS32" s="10"/>
      <c r="GJT32" s="10"/>
      <c r="GJU32" s="10"/>
      <c r="GJV32" s="10"/>
      <c r="GJW32" s="10"/>
      <c r="GJX32" s="10"/>
      <c r="GJY32" s="10"/>
      <c r="GJZ32" s="10"/>
      <c r="GKA32" s="10"/>
      <c r="GKB32" s="10"/>
      <c r="GKC32" s="10"/>
      <c r="GKD32" s="10"/>
      <c r="GKE32" s="10"/>
      <c r="GKF32" s="10"/>
      <c r="GKG32" s="10"/>
      <c r="GKH32" s="10"/>
      <c r="GKI32" s="10"/>
      <c r="GKJ32" s="10"/>
      <c r="GKK32" s="10"/>
      <c r="GKL32" s="10"/>
      <c r="GKM32" s="10"/>
      <c r="GKN32" s="10"/>
      <c r="GKO32" s="10"/>
      <c r="GKP32" s="10"/>
      <c r="GKQ32" s="10"/>
      <c r="GKR32" s="10"/>
      <c r="GKS32" s="10"/>
      <c r="GKT32" s="10"/>
      <c r="GKU32" s="10"/>
      <c r="GKV32" s="10"/>
      <c r="GKW32" s="10"/>
      <c r="GKX32" s="10"/>
      <c r="GKY32" s="10"/>
      <c r="GKZ32" s="10"/>
      <c r="GLA32" s="10"/>
      <c r="GLB32" s="10"/>
      <c r="GLC32" s="10"/>
      <c r="GLD32" s="10"/>
      <c r="GLE32" s="10"/>
      <c r="GLF32" s="10"/>
      <c r="GLG32" s="10"/>
      <c r="GLH32" s="10"/>
      <c r="GLI32" s="10"/>
      <c r="GLJ32" s="10"/>
      <c r="GLK32" s="10"/>
      <c r="GLL32" s="10"/>
      <c r="GLM32" s="10"/>
      <c r="GLN32" s="10"/>
      <c r="GLO32" s="10"/>
      <c r="GLP32" s="10"/>
      <c r="GLQ32" s="10"/>
      <c r="GLR32" s="10"/>
      <c r="GLS32" s="10"/>
      <c r="GLT32" s="10"/>
      <c r="GLU32" s="10"/>
      <c r="GLV32" s="10"/>
      <c r="GLW32" s="10"/>
      <c r="GLX32" s="10"/>
      <c r="GLY32" s="10"/>
      <c r="GLZ32" s="10"/>
      <c r="GMA32" s="10"/>
      <c r="GMB32" s="10"/>
      <c r="GMC32" s="10"/>
      <c r="GMD32" s="10"/>
      <c r="GME32" s="10"/>
      <c r="GMF32" s="10"/>
      <c r="GMG32" s="10"/>
      <c r="GMH32" s="10"/>
      <c r="GMI32" s="10"/>
      <c r="GMJ32" s="10"/>
      <c r="GMK32" s="10"/>
      <c r="GML32" s="10"/>
      <c r="GMM32" s="10"/>
      <c r="GMN32" s="10"/>
      <c r="GMO32" s="10"/>
      <c r="GMP32" s="10"/>
      <c r="GMQ32" s="10"/>
      <c r="GMR32" s="10"/>
      <c r="GMS32" s="10"/>
      <c r="GMT32" s="10"/>
      <c r="GMU32" s="10"/>
      <c r="GMV32" s="10"/>
      <c r="GMW32" s="10"/>
      <c r="GMX32" s="10"/>
      <c r="GMY32" s="10"/>
      <c r="GMZ32" s="10"/>
      <c r="GNA32" s="10"/>
      <c r="GNB32" s="10"/>
      <c r="GNC32" s="10"/>
      <c r="GND32" s="10"/>
      <c r="GNE32" s="10"/>
      <c r="GNF32" s="10"/>
      <c r="GNG32" s="10"/>
      <c r="GNH32" s="10"/>
      <c r="GNI32" s="10"/>
      <c r="GNJ32" s="10"/>
      <c r="GNK32" s="10"/>
      <c r="GNL32" s="10"/>
      <c r="GNM32" s="10"/>
      <c r="GNN32" s="10"/>
      <c r="GNO32" s="10"/>
      <c r="GNP32" s="10"/>
      <c r="GNQ32" s="10"/>
      <c r="GNR32" s="10"/>
      <c r="GNS32" s="10"/>
      <c r="GNT32" s="10"/>
      <c r="GNU32" s="10"/>
      <c r="GNV32" s="10"/>
      <c r="GNW32" s="10"/>
      <c r="GNX32" s="10"/>
      <c r="GNY32" s="10"/>
      <c r="GNZ32" s="10"/>
      <c r="GOA32" s="10"/>
      <c r="GOB32" s="10"/>
      <c r="GOC32" s="10"/>
      <c r="GOD32" s="10"/>
      <c r="GOE32" s="10"/>
      <c r="GOF32" s="10"/>
      <c r="GOG32" s="10"/>
      <c r="GOH32" s="10"/>
      <c r="GOI32" s="10"/>
      <c r="GOJ32" s="10"/>
      <c r="GOK32" s="10"/>
      <c r="GOL32" s="10"/>
      <c r="GOM32" s="10"/>
      <c r="GON32" s="10"/>
      <c r="GOO32" s="10"/>
      <c r="GOP32" s="10"/>
      <c r="GOQ32" s="10"/>
      <c r="GOR32" s="10"/>
      <c r="GOS32" s="10"/>
      <c r="GOT32" s="10"/>
      <c r="GOU32" s="10"/>
      <c r="GOV32" s="10"/>
      <c r="GOW32" s="10"/>
      <c r="GOX32" s="10"/>
      <c r="GOY32" s="10"/>
      <c r="GOZ32" s="10"/>
      <c r="GPA32" s="10"/>
      <c r="GPB32" s="10"/>
      <c r="GPC32" s="10"/>
      <c r="GPD32" s="10"/>
      <c r="GPE32" s="10"/>
      <c r="GPF32" s="10"/>
      <c r="GPG32" s="10"/>
      <c r="GPH32" s="10"/>
      <c r="GPI32" s="10"/>
      <c r="GPJ32" s="10"/>
      <c r="GPK32" s="10"/>
      <c r="GPL32" s="10"/>
      <c r="GPM32" s="10"/>
      <c r="GPN32" s="10"/>
      <c r="GPO32" s="10"/>
      <c r="GPP32" s="10"/>
      <c r="GPQ32" s="10"/>
      <c r="GPR32" s="10"/>
      <c r="GPS32" s="10"/>
      <c r="GPT32" s="10"/>
      <c r="GPU32" s="10"/>
      <c r="GPV32" s="10"/>
      <c r="GPW32" s="10"/>
      <c r="GPX32" s="10"/>
      <c r="GPY32" s="10"/>
      <c r="GPZ32" s="10"/>
      <c r="GQA32" s="10"/>
      <c r="GQB32" s="10"/>
      <c r="GQC32" s="10"/>
      <c r="GQD32" s="10"/>
      <c r="GQE32" s="10"/>
      <c r="GQF32" s="10"/>
      <c r="GQG32" s="10"/>
      <c r="GQH32" s="10"/>
      <c r="GQI32" s="10"/>
      <c r="GQJ32" s="10"/>
      <c r="GQK32" s="10"/>
      <c r="GQL32" s="10"/>
      <c r="GQM32" s="10"/>
      <c r="GQN32" s="10"/>
      <c r="GQO32" s="10"/>
      <c r="GQP32" s="10"/>
      <c r="GQQ32" s="10"/>
      <c r="GQR32" s="10"/>
      <c r="GQS32" s="10"/>
      <c r="GQT32" s="10"/>
      <c r="GQU32" s="10"/>
      <c r="GQV32" s="10"/>
      <c r="GQW32" s="10"/>
      <c r="GQX32" s="10"/>
      <c r="GQY32" s="10"/>
      <c r="GQZ32" s="10"/>
      <c r="GRA32" s="10"/>
      <c r="GRB32" s="10"/>
      <c r="GRC32" s="10"/>
      <c r="GRD32" s="10"/>
      <c r="GRE32" s="10"/>
      <c r="GRF32" s="10"/>
      <c r="GRG32" s="10"/>
      <c r="GRH32" s="10"/>
      <c r="GRI32" s="10"/>
      <c r="GRJ32" s="10"/>
      <c r="GRK32" s="10"/>
      <c r="GRL32" s="10"/>
      <c r="GRM32" s="10"/>
      <c r="GRN32" s="10"/>
      <c r="GRO32" s="10"/>
      <c r="GRP32" s="10"/>
      <c r="GRQ32" s="10"/>
      <c r="GRR32" s="10"/>
      <c r="GRS32" s="10"/>
      <c r="GRT32" s="10"/>
      <c r="GRU32" s="10"/>
      <c r="GRV32" s="10"/>
      <c r="GRW32" s="10"/>
      <c r="GRX32" s="10"/>
      <c r="GRY32" s="10"/>
      <c r="GRZ32" s="10"/>
      <c r="GSA32" s="10"/>
      <c r="GSB32" s="10"/>
      <c r="GSC32" s="10"/>
      <c r="GSD32" s="10"/>
      <c r="GSE32" s="10"/>
      <c r="GSF32" s="10"/>
      <c r="GSG32" s="10"/>
      <c r="GSH32" s="10"/>
      <c r="GSI32" s="10"/>
      <c r="GSJ32" s="10"/>
      <c r="GSK32" s="10"/>
      <c r="GSL32" s="10"/>
      <c r="GSM32" s="10"/>
      <c r="GSN32" s="10"/>
      <c r="GSO32" s="10"/>
      <c r="GSP32" s="10"/>
      <c r="GSQ32" s="10"/>
      <c r="GSR32" s="10"/>
      <c r="GSS32" s="10"/>
      <c r="GST32" s="10"/>
      <c r="GSU32" s="10"/>
      <c r="GSV32" s="10"/>
      <c r="GSW32" s="10"/>
      <c r="GSX32" s="10"/>
      <c r="GSY32" s="10"/>
      <c r="GSZ32" s="10"/>
      <c r="GTA32" s="10"/>
      <c r="GTB32" s="10"/>
      <c r="GTC32" s="10"/>
      <c r="GTD32" s="10"/>
      <c r="GTE32" s="10"/>
      <c r="GTF32" s="10"/>
      <c r="GTG32" s="10"/>
      <c r="GTH32" s="10"/>
      <c r="GTI32" s="10"/>
      <c r="GTJ32" s="10"/>
      <c r="GTK32" s="10"/>
      <c r="GTL32" s="10"/>
      <c r="GTM32" s="10"/>
      <c r="GTN32" s="10"/>
      <c r="GTO32" s="10"/>
      <c r="GTP32" s="10"/>
      <c r="GTQ32" s="10"/>
      <c r="GTR32" s="10"/>
      <c r="GTS32" s="10"/>
      <c r="GTT32" s="10"/>
      <c r="GTU32" s="10"/>
      <c r="GTV32" s="10"/>
      <c r="GTW32" s="10"/>
      <c r="GTX32" s="10"/>
      <c r="GTY32" s="10"/>
      <c r="GTZ32" s="10"/>
      <c r="GUA32" s="10"/>
      <c r="GUB32" s="10"/>
      <c r="GUC32" s="10"/>
      <c r="GUD32" s="10"/>
      <c r="GUE32" s="10"/>
      <c r="GUF32" s="10"/>
      <c r="GUG32" s="10"/>
      <c r="GUH32" s="10"/>
      <c r="GUI32" s="10"/>
      <c r="GUJ32" s="10"/>
      <c r="GUK32" s="10"/>
      <c r="GUL32" s="10"/>
      <c r="GUM32" s="10"/>
      <c r="GUN32" s="10"/>
      <c r="GUO32" s="10"/>
      <c r="GUP32" s="10"/>
      <c r="GUQ32" s="10"/>
      <c r="GUR32" s="10"/>
      <c r="GUS32" s="10"/>
      <c r="GUT32" s="10"/>
      <c r="GUU32" s="10"/>
      <c r="GUV32" s="10"/>
      <c r="GUW32" s="10"/>
      <c r="GUX32" s="10"/>
      <c r="GUY32" s="10"/>
      <c r="GUZ32" s="10"/>
      <c r="GVA32" s="10"/>
      <c r="GVB32" s="10"/>
      <c r="GVC32" s="10"/>
      <c r="GVD32" s="10"/>
      <c r="GVE32" s="10"/>
      <c r="GVF32" s="10"/>
      <c r="GVG32" s="10"/>
      <c r="GVH32" s="10"/>
      <c r="GVI32" s="10"/>
      <c r="GVJ32" s="10"/>
      <c r="GVK32" s="10"/>
      <c r="GVL32" s="10"/>
      <c r="GVM32" s="10"/>
      <c r="GVN32" s="10"/>
      <c r="GVO32" s="10"/>
      <c r="GVP32" s="10"/>
      <c r="GVQ32" s="10"/>
      <c r="GVR32" s="10"/>
      <c r="GVS32" s="10"/>
      <c r="GVT32" s="10"/>
      <c r="GVU32" s="10"/>
      <c r="GVV32" s="10"/>
      <c r="GVW32" s="10"/>
      <c r="GVX32" s="10"/>
      <c r="GVY32" s="10"/>
      <c r="GVZ32" s="10"/>
      <c r="GWA32" s="10"/>
      <c r="GWB32" s="10"/>
      <c r="GWC32" s="10"/>
      <c r="GWD32" s="10"/>
      <c r="GWE32" s="10"/>
      <c r="GWF32" s="10"/>
      <c r="GWG32" s="10"/>
      <c r="GWH32" s="10"/>
      <c r="GWI32" s="10"/>
      <c r="GWJ32" s="10"/>
      <c r="GWK32" s="10"/>
      <c r="GWL32" s="10"/>
      <c r="GWM32" s="10"/>
      <c r="GWN32" s="10"/>
      <c r="GWO32" s="10"/>
      <c r="GWP32" s="10"/>
      <c r="GWQ32" s="10"/>
      <c r="GWR32" s="10"/>
      <c r="GWS32" s="10"/>
      <c r="GWT32" s="10"/>
      <c r="GWU32" s="10"/>
      <c r="GWV32" s="10"/>
      <c r="GWW32" s="10"/>
      <c r="GWX32" s="10"/>
      <c r="GWY32" s="10"/>
      <c r="GWZ32" s="10"/>
      <c r="GXA32" s="10"/>
      <c r="GXB32" s="10"/>
      <c r="GXC32" s="10"/>
      <c r="GXD32" s="10"/>
      <c r="GXE32" s="10"/>
      <c r="GXF32" s="10"/>
      <c r="GXG32" s="10"/>
      <c r="GXH32" s="10"/>
      <c r="GXI32" s="10"/>
      <c r="GXJ32" s="10"/>
      <c r="GXK32" s="10"/>
      <c r="GXL32" s="10"/>
      <c r="GXM32" s="10"/>
      <c r="GXN32" s="10"/>
      <c r="GXO32" s="10"/>
      <c r="GXP32" s="10"/>
      <c r="GXQ32" s="10"/>
      <c r="GXR32" s="10"/>
      <c r="GXS32" s="10"/>
      <c r="GXT32" s="10"/>
      <c r="GXU32" s="10"/>
      <c r="GXV32" s="10"/>
      <c r="GXW32" s="10"/>
      <c r="GXX32" s="10"/>
      <c r="GXY32" s="10"/>
      <c r="GXZ32" s="10"/>
      <c r="GYA32" s="10"/>
      <c r="GYB32" s="10"/>
      <c r="GYC32" s="10"/>
      <c r="GYD32" s="10"/>
      <c r="GYE32" s="10"/>
      <c r="GYF32" s="10"/>
      <c r="GYG32" s="10"/>
      <c r="GYH32" s="10"/>
      <c r="GYI32" s="10"/>
      <c r="GYJ32" s="10"/>
      <c r="GYK32" s="10"/>
      <c r="GYL32" s="10"/>
      <c r="GYM32" s="10"/>
      <c r="GYN32" s="10"/>
      <c r="GYO32" s="10"/>
      <c r="GYP32" s="10"/>
      <c r="GYQ32" s="10"/>
      <c r="GYR32" s="10"/>
      <c r="GYS32" s="10"/>
      <c r="GYT32" s="10"/>
      <c r="GYU32" s="10"/>
      <c r="GYV32" s="10"/>
      <c r="GYW32" s="10"/>
      <c r="GYX32" s="10"/>
      <c r="GYY32" s="10"/>
      <c r="GYZ32" s="10"/>
      <c r="GZA32" s="10"/>
      <c r="GZB32" s="10"/>
      <c r="GZC32" s="10"/>
      <c r="GZD32" s="10"/>
      <c r="GZE32" s="10"/>
      <c r="GZF32" s="10"/>
      <c r="GZG32" s="10"/>
      <c r="GZH32" s="10"/>
      <c r="GZI32" s="10"/>
      <c r="GZJ32" s="10"/>
      <c r="GZK32" s="10"/>
      <c r="GZL32" s="10"/>
      <c r="GZM32" s="10"/>
      <c r="GZN32" s="10"/>
      <c r="GZO32" s="10"/>
      <c r="GZP32" s="10"/>
      <c r="GZQ32" s="10"/>
      <c r="GZR32" s="10"/>
      <c r="GZS32" s="10"/>
      <c r="GZT32" s="10"/>
      <c r="GZU32" s="10"/>
      <c r="GZV32" s="10"/>
      <c r="GZW32" s="10"/>
      <c r="GZX32" s="10"/>
      <c r="GZY32" s="10"/>
      <c r="GZZ32" s="10"/>
      <c r="HAA32" s="10"/>
      <c r="HAB32" s="10"/>
      <c r="HAC32" s="10"/>
      <c r="HAD32" s="10"/>
      <c r="HAE32" s="10"/>
      <c r="HAF32" s="10"/>
      <c r="HAG32" s="10"/>
      <c r="HAH32" s="10"/>
      <c r="HAI32" s="10"/>
      <c r="HAJ32" s="10"/>
      <c r="HAK32" s="10"/>
      <c r="HAL32" s="10"/>
      <c r="HAM32" s="10"/>
      <c r="HAN32" s="10"/>
      <c r="HAO32" s="10"/>
      <c r="HAP32" s="10"/>
      <c r="HAQ32" s="10"/>
      <c r="HAR32" s="10"/>
      <c r="HAS32" s="10"/>
      <c r="HAT32" s="10"/>
      <c r="HAU32" s="10"/>
      <c r="HAV32" s="10"/>
      <c r="HAW32" s="10"/>
      <c r="HAX32" s="10"/>
      <c r="HAY32" s="10"/>
      <c r="HAZ32" s="10"/>
      <c r="HBA32" s="10"/>
      <c r="HBB32" s="10"/>
      <c r="HBC32" s="10"/>
      <c r="HBD32" s="10"/>
      <c r="HBE32" s="10"/>
      <c r="HBF32" s="10"/>
      <c r="HBG32" s="10"/>
      <c r="HBH32" s="10"/>
      <c r="HBI32" s="10"/>
      <c r="HBJ32" s="10"/>
      <c r="HBK32" s="10"/>
      <c r="HBL32" s="10"/>
      <c r="HBM32" s="10"/>
      <c r="HBN32" s="10"/>
      <c r="HBO32" s="10"/>
      <c r="HBP32" s="10"/>
      <c r="HBQ32" s="10"/>
      <c r="HBR32" s="10"/>
      <c r="HBS32" s="10"/>
      <c r="HBT32" s="10"/>
      <c r="HBU32" s="10"/>
      <c r="HBV32" s="10"/>
      <c r="HBW32" s="10"/>
      <c r="HBX32" s="10"/>
      <c r="HBY32" s="10"/>
      <c r="HBZ32" s="10"/>
      <c r="HCA32" s="10"/>
      <c r="HCB32" s="10"/>
      <c r="HCC32" s="10"/>
      <c r="HCD32" s="10"/>
      <c r="HCE32" s="10"/>
      <c r="HCF32" s="10"/>
      <c r="HCG32" s="10"/>
      <c r="HCH32" s="10"/>
      <c r="HCI32" s="10"/>
      <c r="HCJ32" s="10"/>
      <c r="HCK32" s="10"/>
      <c r="HCL32" s="10"/>
      <c r="HCM32" s="10"/>
      <c r="HCN32" s="10"/>
      <c r="HCO32" s="10"/>
      <c r="HCP32" s="10"/>
      <c r="HCQ32" s="10"/>
      <c r="HCR32" s="10"/>
      <c r="HCS32" s="10"/>
      <c r="HCT32" s="10"/>
      <c r="HCU32" s="10"/>
      <c r="HCV32" s="10"/>
      <c r="HCW32" s="10"/>
      <c r="HCX32" s="10"/>
      <c r="HCY32" s="10"/>
      <c r="HCZ32" s="10"/>
      <c r="HDA32" s="10"/>
      <c r="HDB32" s="10"/>
      <c r="HDC32" s="10"/>
      <c r="HDD32" s="10"/>
      <c r="HDE32" s="10"/>
      <c r="HDF32" s="10"/>
      <c r="HDG32" s="10"/>
      <c r="HDH32" s="10"/>
      <c r="HDI32" s="10"/>
      <c r="HDJ32" s="10"/>
      <c r="HDK32" s="10"/>
      <c r="HDL32" s="10"/>
      <c r="HDM32" s="10"/>
      <c r="HDN32" s="10"/>
      <c r="HDO32" s="10"/>
      <c r="HDP32" s="10"/>
      <c r="HDQ32" s="10"/>
      <c r="HDR32" s="10"/>
      <c r="HDS32" s="10"/>
      <c r="HDT32" s="10"/>
      <c r="HDU32" s="10"/>
      <c r="HDV32" s="10"/>
      <c r="HDW32" s="10"/>
      <c r="HDX32" s="10"/>
      <c r="HDY32" s="10"/>
      <c r="HDZ32" s="10"/>
      <c r="HEA32" s="10"/>
      <c r="HEB32" s="10"/>
      <c r="HEC32" s="10"/>
      <c r="HED32" s="10"/>
      <c r="HEE32" s="10"/>
      <c r="HEF32" s="10"/>
      <c r="HEG32" s="10"/>
      <c r="HEH32" s="10"/>
      <c r="HEI32" s="10"/>
      <c r="HEJ32" s="10"/>
      <c r="HEK32" s="10"/>
      <c r="HEL32" s="10"/>
      <c r="HEM32" s="10"/>
      <c r="HEN32" s="10"/>
      <c r="HEO32" s="10"/>
      <c r="HEP32" s="10"/>
      <c r="HEQ32" s="10"/>
      <c r="HER32" s="10"/>
      <c r="HES32" s="10"/>
      <c r="HET32" s="10"/>
      <c r="HEU32" s="10"/>
      <c r="HEV32" s="10"/>
      <c r="HEW32" s="10"/>
      <c r="HEX32" s="10"/>
      <c r="HEY32" s="10"/>
      <c r="HEZ32" s="10"/>
      <c r="HFA32" s="10"/>
      <c r="HFB32" s="10"/>
      <c r="HFC32" s="10"/>
      <c r="HFD32" s="10"/>
      <c r="HFE32" s="10"/>
      <c r="HFF32" s="10"/>
      <c r="HFG32" s="10"/>
      <c r="HFH32" s="10"/>
      <c r="HFI32" s="10"/>
      <c r="HFJ32" s="10"/>
      <c r="HFK32" s="10"/>
      <c r="HFL32" s="10"/>
      <c r="HFM32" s="10"/>
      <c r="HFN32" s="10"/>
      <c r="HFO32" s="10"/>
      <c r="HFP32" s="10"/>
      <c r="HFQ32" s="10"/>
      <c r="HFR32" s="10"/>
      <c r="HFS32" s="10"/>
      <c r="HFT32" s="10"/>
      <c r="HFU32" s="10"/>
      <c r="HFV32" s="10"/>
      <c r="HFW32" s="10"/>
      <c r="HFX32" s="10"/>
      <c r="HFY32" s="10"/>
      <c r="HFZ32" s="10"/>
      <c r="HGA32" s="10"/>
      <c r="HGB32" s="10"/>
      <c r="HGC32" s="10"/>
      <c r="HGD32" s="10"/>
      <c r="HGE32" s="10"/>
      <c r="HGF32" s="10"/>
      <c r="HGG32" s="10"/>
      <c r="HGH32" s="10"/>
      <c r="HGI32" s="10"/>
      <c r="HGJ32" s="10"/>
      <c r="HGK32" s="10"/>
      <c r="HGL32" s="10"/>
      <c r="HGM32" s="10"/>
      <c r="HGN32" s="10"/>
      <c r="HGO32" s="10"/>
      <c r="HGP32" s="10"/>
      <c r="HGQ32" s="10"/>
      <c r="HGR32" s="10"/>
      <c r="HGS32" s="10"/>
      <c r="HGT32" s="10"/>
      <c r="HGU32" s="10"/>
      <c r="HGV32" s="10"/>
      <c r="HGW32" s="10"/>
      <c r="HGX32" s="10"/>
      <c r="HGY32" s="10"/>
      <c r="HGZ32" s="10"/>
      <c r="HHA32" s="10"/>
      <c r="HHB32" s="10"/>
      <c r="HHC32" s="10"/>
      <c r="HHD32" s="10"/>
      <c r="HHE32" s="10"/>
      <c r="HHF32" s="10"/>
      <c r="HHG32" s="10"/>
      <c r="HHH32" s="10"/>
      <c r="HHI32" s="10"/>
      <c r="HHJ32" s="10"/>
      <c r="HHK32" s="10"/>
      <c r="HHL32" s="10"/>
      <c r="HHM32" s="10"/>
      <c r="HHN32" s="10"/>
      <c r="HHO32" s="10"/>
      <c r="HHP32" s="10"/>
      <c r="HHQ32" s="10"/>
      <c r="HHR32" s="10"/>
      <c r="HHS32" s="10"/>
      <c r="HHT32" s="10"/>
      <c r="HHU32" s="10"/>
      <c r="HHV32" s="10"/>
      <c r="HHW32" s="10"/>
      <c r="HHX32" s="10"/>
      <c r="HHY32" s="10"/>
      <c r="HHZ32" s="10"/>
      <c r="HIA32" s="10"/>
      <c r="HIB32" s="10"/>
      <c r="HIC32" s="10"/>
      <c r="HID32" s="10"/>
      <c r="HIE32" s="10"/>
      <c r="HIF32" s="10"/>
      <c r="HIG32" s="10"/>
      <c r="HIH32" s="10"/>
      <c r="HII32" s="10"/>
      <c r="HIJ32" s="10"/>
      <c r="HIK32" s="10"/>
      <c r="HIL32" s="10"/>
      <c r="HIM32" s="10"/>
      <c r="HIN32" s="10"/>
      <c r="HIO32" s="10"/>
      <c r="HIP32" s="10"/>
      <c r="HIQ32" s="10"/>
      <c r="HIR32" s="10"/>
      <c r="HIS32" s="10"/>
      <c r="HIT32" s="10"/>
      <c r="HIU32" s="10"/>
      <c r="HIV32" s="10"/>
      <c r="HIW32" s="10"/>
      <c r="HIX32" s="10"/>
      <c r="HIY32" s="10"/>
      <c r="HIZ32" s="10"/>
      <c r="HJA32" s="10"/>
      <c r="HJB32" s="10"/>
      <c r="HJC32" s="10"/>
      <c r="HJD32" s="10"/>
      <c r="HJE32" s="10"/>
      <c r="HJF32" s="10"/>
      <c r="HJG32" s="10"/>
      <c r="HJH32" s="10"/>
      <c r="HJI32" s="10"/>
      <c r="HJJ32" s="10"/>
      <c r="HJK32" s="10"/>
      <c r="HJL32" s="10"/>
      <c r="HJM32" s="10"/>
      <c r="HJN32" s="10"/>
      <c r="HJO32" s="10"/>
      <c r="HJP32" s="10"/>
      <c r="HJQ32" s="10"/>
      <c r="HJR32" s="10"/>
      <c r="HJS32" s="10"/>
      <c r="HJT32" s="10"/>
      <c r="HJU32" s="10"/>
      <c r="HJV32" s="10"/>
      <c r="HJW32" s="10"/>
      <c r="HJX32" s="10"/>
      <c r="HJY32" s="10"/>
      <c r="HJZ32" s="10"/>
      <c r="HKA32" s="10"/>
      <c r="HKB32" s="10"/>
      <c r="HKC32" s="10"/>
      <c r="HKD32" s="10"/>
      <c r="HKE32" s="10"/>
      <c r="HKF32" s="10"/>
      <c r="HKG32" s="10"/>
      <c r="HKH32" s="10"/>
      <c r="HKI32" s="10"/>
      <c r="HKJ32" s="10"/>
      <c r="HKK32" s="10"/>
      <c r="HKL32" s="10"/>
      <c r="HKM32" s="10"/>
      <c r="HKN32" s="10"/>
      <c r="HKO32" s="10"/>
      <c r="HKP32" s="10"/>
      <c r="HKQ32" s="10"/>
      <c r="HKR32" s="10"/>
      <c r="HKS32" s="10"/>
      <c r="HKT32" s="10"/>
      <c r="HKU32" s="10"/>
      <c r="HKV32" s="10"/>
      <c r="HKW32" s="10"/>
      <c r="HKX32" s="10"/>
      <c r="HKY32" s="10"/>
      <c r="HKZ32" s="10"/>
      <c r="HLA32" s="10"/>
      <c r="HLB32" s="10"/>
      <c r="HLC32" s="10"/>
      <c r="HLD32" s="10"/>
      <c r="HLE32" s="10"/>
      <c r="HLF32" s="10"/>
      <c r="HLG32" s="10"/>
      <c r="HLH32" s="10"/>
      <c r="HLI32" s="10"/>
      <c r="HLJ32" s="10"/>
      <c r="HLK32" s="10"/>
      <c r="HLL32" s="10"/>
      <c r="HLM32" s="10"/>
      <c r="HLN32" s="10"/>
      <c r="HLO32" s="10"/>
      <c r="HLP32" s="10"/>
      <c r="HLQ32" s="10"/>
      <c r="HLR32" s="10"/>
      <c r="HLS32" s="10"/>
      <c r="HLT32" s="10"/>
      <c r="HLU32" s="10"/>
      <c r="HLV32" s="10"/>
      <c r="HLW32" s="10"/>
      <c r="HLX32" s="10"/>
      <c r="HLY32" s="10"/>
      <c r="HLZ32" s="10"/>
      <c r="HMA32" s="10"/>
      <c r="HMB32" s="10"/>
      <c r="HMC32" s="10"/>
      <c r="HMD32" s="10"/>
      <c r="HME32" s="10"/>
      <c r="HMF32" s="10"/>
      <c r="HMG32" s="10"/>
      <c r="HMH32" s="10"/>
      <c r="HMI32" s="10"/>
      <c r="HMJ32" s="10"/>
      <c r="HMK32" s="10"/>
      <c r="HML32" s="10"/>
      <c r="HMM32" s="10"/>
      <c r="HMN32" s="10"/>
      <c r="HMO32" s="10"/>
      <c r="HMP32" s="10"/>
      <c r="HMQ32" s="10"/>
      <c r="HMR32" s="10"/>
      <c r="HMS32" s="10"/>
      <c r="HMT32" s="10"/>
      <c r="HMU32" s="10"/>
      <c r="HMV32" s="10"/>
      <c r="HMW32" s="10"/>
      <c r="HMX32" s="10"/>
      <c r="HMY32" s="10"/>
      <c r="HMZ32" s="10"/>
      <c r="HNA32" s="10"/>
      <c r="HNB32" s="10"/>
      <c r="HNC32" s="10"/>
      <c r="HND32" s="10"/>
      <c r="HNE32" s="10"/>
      <c r="HNF32" s="10"/>
      <c r="HNG32" s="10"/>
      <c r="HNH32" s="10"/>
      <c r="HNI32" s="10"/>
      <c r="HNJ32" s="10"/>
      <c r="HNK32" s="10"/>
      <c r="HNL32" s="10"/>
      <c r="HNM32" s="10"/>
      <c r="HNN32" s="10"/>
      <c r="HNO32" s="10"/>
      <c r="HNP32" s="10"/>
      <c r="HNQ32" s="10"/>
      <c r="HNR32" s="10"/>
      <c r="HNS32" s="10"/>
      <c r="HNT32" s="10"/>
      <c r="HNU32" s="10"/>
      <c r="HNV32" s="10"/>
      <c r="HNW32" s="10"/>
      <c r="HNX32" s="10"/>
      <c r="HNY32" s="10"/>
      <c r="HNZ32" s="10"/>
      <c r="HOA32" s="10"/>
      <c r="HOB32" s="10"/>
      <c r="HOC32" s="10"/>
      <c r="HOD32" s="10"/>
      <c r="HOE32" s="10"/>
      <c r="HOF32" s="10"/>
      <c r="HOG32" s="10"/>
      <c r="HOH32" s="10"/>
      <c r="HOI32" s="10"/>
      <c r="HOJ32" s="10"/>
      <c r="HOK32" s="10"/>
      <c r="HOL32" s="10"/>
      <c r="HOM32" s="10"/>
      <c r="HON32" s="10"/>
      <c r="HOO32" s="10"/>
      <c r="HOP32" s="10"/>
      <c r="HOQ32" s="10"/>
      <c r="HOR32" s="10"/>
      <c r="HOS32" s="10"/>
      <c r="HOT32" s="10"/>
      <c r="HOU32" s="10"/>
      <c r="HOV32" s="10"/>
      <c r="HOW32" s="10"/>
      <c r="HOX32" s="10"/>
      <c r="HOY32" s="10"/>
      <c r="HOZ32" s="10"/>
      <c r="HPA32" s="10"/>
      <c r="HPB32" s="10"/>
      <c r="HPC32" s="10"/>
      <c r="HPD32" s="10"/>
      <c r="HPE32" s="10"/>
      <c r="HPF32" s="10"/>
      <c r="HPG32" s="10"/>
      <c r="HPH32" s="10"/>
      <c r="HPI32" s="10"/>
      <c r="HPJ32" s="10"/>
      <c r="HPK32" s="10"/>
      <c r="HPL32" s="10"/>
      <c r="HPM32" s="10"/>
      <c r="HPN32" s="10"/>
      <c r="HPO32" s="10"/>
      <c r="HPP32" s="10"/>
      <c r="HPQ32" s="10"/>
      <c r="HPR32" s="10"/>
      <c r="HPS32" s="10"/>
      <c r="HPT32" s="10"/>
      <c r="HPU32" s="10"/>
      <c r="HPV32" s="10"/>
      <c r="HPW32" s="10"/>
      <c r="HPX32" s="10"/>
      <c r="HPY32" s="10"/>
      <c r="HPZ32" s="10"/>
      <c r="HQA32" s="10"/>
      <c r="HQB32" s="10"/>
      <c r="HQC32" s="10"/>
      <c r="HQD32" s="10"/>
      <c r="HQE32" s="10"/>
      <c r="HQF32" s="10"/>
      <c r="HQG32" s="10"/>
      <c r="HQH32" s="10"/>
      <c r="HQI32" s="10"/>
      <c r="HQJ32" s="10"/>
      <c r="HQK32" s="10"/>
      <c r="HQL32" s="10"/>
      <c r="HQM32" s="10"/>
      <c r="HQN32" s="10"/>
      <c r="HQO32" s="10"/>
      <c r="HQP32" s="10"/>
      <c r="HQQ32" s="10"/>
      <c r="HQR32" s="10"/>
      <c r="HQS32" s="10"/>
      <c r="HQT32" s="10"/>
      <c r="HQU32" s="10"/>
      <c r="HQV32" s="10"/>
      <c r="HQW32" s="10"/>
      <c r="HQX32" s="10"/>
      <c r="HQY32" s="10"/>
      <c r="HQZ32" s="10"/>
      <c r="HRA32" s="10"/>
      <c r="HRB32" s="10"/>
      <c r="HRC32" s="10"/>
      <c r="HRD32" s="10"/>
      <c r="HRE32" s="10"/>
      <c r="HRF32" s="10"/>
      <c r="HRG32" s="10"/>
      <c r="HRH32" s="10"/>
      <c r="HRI32" s="10"/>
      <c r="HRJ32" s="10"/>
      <c r="HRK32" s="10"/>
      <c r="HRL32" s="10"/>
      <c r="HRM32" s="10"/>
      <c r="HRN32" s="10"/>
      <c r="HRO32" s="10"/>
      <c r="HRP32" s="10"/>
      <c r="HRQ32" s="10"/>
      <c r="HRR32" s="10"/>
      <c r="HRS32" s="10"/>
      <c r="HRT32" s="10"/>
      <c r="HRU32" s="10"/>
      <c r="HRV32" s="10"/>
      <c r="HRW32" s="10"/>
      <c r="HRX32" s="10"/>
      <c r="HRY32" s="10"/>
      <c r="HRZ32" s="10"/>
      <c r="HSA32" s="10"/>
      <c r="HSB32" s="10"/>
      <c r="HSC32" s="10"/>
      <c r="HSD32" s="10"/>
      <c r="HSE32" s="10"/>
      <c r="HSF32" s="10"/>
      <c r="HSG32" s="10"/>
      <c r="HSH32" s="10"/>
      <c r="HSI32" s="10"/>
      <c r="HSJ32" s="10"/>
      <c r="HSK32" s="10"/>
      <c r="HSL32" s="10"/>
      <c r="HSM32" s="10"/>
      <c r="HSN32" s="10"/>
      <c r="HSO32" s="10"/>
      <c r="HSP32" s="10"/>
      <c r="HSQ32" s="10"/>
      <c r="HSR32" s="10"/>
      <c r="HSS32" s="10"/>
      <c r="HST32" s="10"/>
      <c r="HSU32" s="10"/>
      <c r="HSV32" s="10"/>
      <c r="HSW32" s="10"/>
      <c r="HSX32" s="10"/>
      <c r="HSY32" s="10"/>
      <c r="HSZ32" s="10"/>
      <c r="HTA32" s="10"/>
      <c r="HTB32" s="10"/>
      <c r="HTC32" s="10"/>
      <c r="HTD32" s="10"/>
      <c r="HTE32" s="10"/>
      <c r="HTF32" s="10"/>
      <c r="HTG32" s="10"/>
      <c r="HTH32" s="10"/>
      <c r="HTI32" s="10"/>
      <c r="HTJ32" s="10"/>
      <c r="HTK32" s="10"/>
      <c r="HTL32" s="10"/>
      <c r="HTM32" s="10"/>
      <c r="HTN32" s="10"/>
      <c r="HTO32" s="10"/>
      <c r="HTP32" s="10"/>
      <c r="HTQ32" s="10"/>
      <c r="HTR32" s="10"/>
      <c r="HTS32" s="10"/>
      <c r="HTT32" s="10"/>
      <c r="HTU32" s="10"/>
      <c r="HTV32" s="10"/>
      <c r="HTW32" s="10"/>
      <c r="HTX32" s="10"/>
      <c r="HTY32" s="10"/>
      <c r="HTZ32" s="10"/>
      <c r="HUA32" s="10"/>
      <c r="HUB32" s="10"/>
      <c r="HUC32" s="10"/>
      <c r="HUD32" s="10"/>
      <c r="HUE32" s="10"/>
      <c r="HUF32" s="10"/>
      <c r="HUG32" s="10"/>
      <c r="HUH32" s="10"/>
      <c r="HUI32" s="10"/>
      <c r="HUJ32" s="10"/>
      <c r="HUK32" s="10"/>
      <c r="HUL32" s="10"/>
      <c r="HUM32" s="10"/>
      <c r="HUN32" s="10"/>
      <c r="HUO32" s="10"/>
      <c r="HUP32" s="10"/>
      <c r="HUQ32" s="10"/>
      <c r="HUR32" s="10"/>
      <c r="HUS32" s="10"/>
      <c r="HUT32" s="10"/>
      <c r="HUU32" s="10"/>
      <c r="HUV32" s="10"/>
      <c r="HUW32" s="10"/>
      <c r="HUX32" s="10"/>
      <c r="HUY32" s="10"/>
      <c r="HUZ32" s="10"/>
      <c r="HVA32" s="10"/>
      <c r="HVB32" s="10"/>
      <c r="HVC32" s="10"/>
      <c r="HVD32" s="10"/>
      <c r="HVE32" s="10"/>
      <c r="HVF32" s="10"/>
      <c r="HVG32" s="10"/>
      <c r="HVH32" s="10"/>
      <c r="HVI32" s="10"/>
      <c r="HVJ32" s="10"/>
      <c r="HVK32" s="10"/>
      <c r="HVL32" s="10"/>
      <c r="HVM32" s="10"/>
      <c r="HVN32" s="10"/>
      <c r="HVO32" s="10"/>
      <c r="HVP32" s="10"/>
      <c r="HVQ32" s="10"/>
      <c r="HVR32" s="10"/>
      <c r="HVS32" s="10"/>
      <c r="HVT32" s="10"/>
      <c r="HVU32" s="10"/>
      <c r="HVV32" s="10"/>
      <c r="HVW32" s="10"/>
      <c r="HVX32" s="10"/>
      <c r="HVY32" s="10"/>
      <c r="HVZ32" s="10"/>
      <c r="HWA32" s="10"/>
      <c r="HWB32" s="10"/>
      <c r="HWC32" s="10"/>
      <c r="HWD32" s="10"/>
      <c r="HWE32" s="10"/>
      <c r="HWF32" s="10"/>
      <c r="HWG32" s="10"/>
      <c r="HWH32" s="10"/>
      <c r="HWI32" s="10"/>
      <c r="HWJ32" s="10"/>
      <c r="HWK32" s="10"/>
      <c r="HWL32" s="10"/>
      <c r="HWM32" s="10"/>
      <c r="HWN32" s="10"/>
      <c r="HWO32" s="10"/>
      <c r="HWP32" s="10"/>
      <c r="HWQ32" s="10"/>
      <c r="HWR32" s="10"/>
      <c r="HWS32" s="10"/>
      <c r="HWT32" s="10"/>
      <c r="HWU32" s="10"/>
      <c r="HWV32" s="10"/>
      <c r="HWW32" s="10"/>
      <c r="HWX32" s="10"/>
      <c r="HWY32" s="10"/>
      <c r="HWZ32" s="10"/>
      <c r="HXA32" s="10"/>
      <c r="HXB32" s="10"/>
      <c r="HXC32" s="10"/>
      <c r="HXD32" s="10"/>
      <c r="HXE32" s="10"/>
      <c r="HXF32" s="10"/>
      <c r="HXG32" s="10"/>
      <c r="HXH32" s="10"/>
      <c r="HXI32" s="10"/>
      <c r="HXJ32" s="10"/>
      <c r="HXK32" s="10"/>
      <c r="HXL32" s="10"/>
      <c r="HXM32" s="10"/>
      <c r="HXN32" s="10"/>
      <c r="HXO32" s="10"/>
      <c r="HXP32" s="10"/>
      <c r="HXQ32" s="10"/>
      <c r="HXR32" s="10"/>
      <c r="HXS32" s="10"/>
      <c r="HXT32" s="10"/>
      <c r="HXU32" s="10"/>
      <c r="HXV32" s="10"/>
      <c r="HXW32" s="10"/>
      <c r="HXX32" s="10"/>
      <c r="HXY32" s="10"/>
      <c r="HXZ32" s="10"/>
      <c r="HYA32" s="10"/>
      <c r="HYB32" s="10"/>
      <c r="HYC32" s="10"/>
      <c r="HYD32" s="10"/>
      <c r="HYE32" s="10"/>
      <c r="HYF32" s="10"/>
      <c r="HYG32" s="10"/>
      <c r="HYH32" s="10"/>
      <c r="HYI32" s="10"/>
      <c r="HYJ32" s="10"/>
      <c r="HYK32" s="10"/>
      <c r="HYL32" s="10"/>
      <c r="HYM32" s="10"/>
      <c r="HYN32" s="10"/>
      <c r="HYO32" s="10"/>
      <c r="HYP32" s="10"/>
      <c r="HYQ32" s="10"/>
      <c r="HYR32" s="10"/>
      <c r="HYS32" s="10"/>
      <c r="HYT32" s="10"/>
      <c r="HYU32" s="10"/>
      <c r="HYV32" s="10"/>
      <c r="HYW32" s="10"/>
      <c r="HYX32" s="10"/>
      <c r="HYY32" s="10"/>
      <c r="HYZ32" s="10"/>
      <c r="HZA32" s="10"/>
      <c r="HZB32" s="10"/>
      <c r="HZC32" s="10"/>
      <c r="HZD32" s="10"/>
      <c r="HZE32" s="10"/>
      <c r="HZF32" s="10"/>
      <c r="HZG32" s="10"/>
      <c r="HZH32" s="10"/>
      <c r="HZI32" s="10"/>
      <c r="HZJ32" s="10"/>
      <c r="HZK32" s="10"/>
      <c r="HZL32" s="10"/>
      <c r="HZM32" s="10"/>
      <c r="HZN32" s="10"/>
      <c r="HZO32" s="10"/>
      <c r="HZP32" s="10"/>
      <c r="HZQ32" s="10"/>
      <c r="HZR32" s="10"/>
      <c r="HZS32" s="10"/>
      <c r="HZT32" s="10"/>
      <c r="HZU32" s="10"/>
      <c r="HZV32" s="10"/>
      <c r="HZW32" s="10"/>
      <c r="HZX32" s="10"/>
      <c r="HZY32" s="10"/>
      <c r="HZZ32" s="10"/>
      <c r="IAA32" s="10"/>
      <c r="IAB32" s="10"/>
      <c r="IAC32" s="10"/>
      <c r="IAD32" s="10"/>
      <c r="IAE32" s="10"/>
      <c r="IAF32" s="10"/>
      <c r="IAG32" s="10"/>
      <c r="IAH32" s="10"/>
      <c r="IAI32" s="10"/>
      <c r="IAJ32" s="10"/>
      <c r="IAK32" s="10"/>
      <c r="IAL32" s="10"/>
      <c r="IAM32" s="10"/>
      <c r="IAN32" s="10"/>
      <c r="IAO32" s="10"/>
      <c r="IAP32" s="10"/>
      <c r="IAQ32" s="10"/>
      <c r="IAR32" s="10"/>
      <c r="IAS32" s="10"/>
      <c r="IAT32" s="10"/>
      <c r="IAU32" s="10"/>
      <c r="IAV32" s="10"/>
      <c r="IAW32" s="10"/>
      <c r="IAX32" s="10"/>
      <c r="IAY32" s="10"/>
      <c r="IAZ32" s="10"/>
      <c r="IBA32" s="10"/>
      <c r="IBB32" s="10"/>
      <c r="IBC32" s="10"/>
      <c r="IBD32" s="10"/>
      <c r="IBE32" s="10"/>
      <c r="IBF32" s="10"/>
      <c r="IBG32" s="10"/>
      <c r="IBH32" s="10"/>
      <c r="IBI32" s="10"/>
      <c r="IBJ32" s="10"/>
      <c r="IBK32" s="10"/>
      <c r="IBL32" s="10"/>
      <c r="IBM32" s="10"/>
      <c r="IBN32" s="10"/>
      <c r="IBO32" s="10"/>
      <c r="IBP32" s="10"/>
      <c r="IBQ32" s="10"/>
      <c r="IBR32" s="10"/>
      <c r="IBS32" s="10"/>
      <c r="IBT32" s="10"/>
      <c r="IBU32" s="10"/>
      <c r="IBV32" s="10"/>
      <c r="IBW32" s="10"/>
      <c r="IBX32" s="10"/>
      <c r="IBY32" s="10"/>
      <c r="IBZ32" s="10"/>
      <c r="ICA32" s="10"/>
      <c r="ICB32" s="10"/>
      <c r="ICC32" s="10"/>
      <c r="ICD32" s="10"/>
      <c r="ICE32" s="10"/>
      <c r="ICF32" s="10"/>
      <c r="ICG32" s="10"/>
      <c r="ICH32" s="10"/>
      <c r="ICI32" s="10"/>
      <c r="ICJ32" s="10"/>
      <c r="ICK32" s="10"/>
      <c r="ICL32" s="10"/>
      <c r="ICM32" s="10"/>
      <c r="ICN32" s="10"/>
      <c r="ICO32" s="10"/>
      <c r="ICP32" s="10"/>
      <c r="ICQ32" s="10"/>
      <c r="ICR32" s="10"/>
      <c r="ICS32" s="10"/>
      <c r="ICT32" s="10"/>
      <c r="ICU32" s="10"/>
      <c r="ICV32" s="10"/>
      <c r="ICW32" s="10"/>
      <c r="ICX32" s="10"/>
      <c r="ICY32" s="10"/>
      <c r="ICZ32" s="10"/>
      <c r="IDA32" s="10"/>
      <c r="IDB32" s="10"/>
      <c r="IDC32" s="10"/>
      <c r="IDD32" s="10"/>
      <c r="IDE32" s="10"/>
      <c r="IDF32" s="10"/>
      <c r="IDG32" s="10"/>
      <c r="IDH32" s="10"/>
      <c r="IDI32" s="10"/>
      <c r="IDJ32" s="10"/>
      <c r="IDK32" s="10"/>
      <c r="IDL32" s="10"/>
      <c r="IDM32" s="10"/>
      <c r="IDN32" s="10"/>
      <c r="IDO32" s="10"/>
      <c r="IDP32" s="10"/>
      <c r="IDQ32" s="10"/>
      <c r="IDR32" s="10"/>
      <c r="IDS32" s="10"/>
      <c r="IDT32" s="10"/>
      <c r="IDU32" s="10"/>
      <c r="IDV32" s="10"/>
      <c r="IDW32" s="10"/>
      <c r="IDX32" s="10"/>
      <c r="IDY32" s="10"/>
      <c r="IDZ32" s="10"/>
      <c r="IEA32" s="10"/>
      <c r="IEB32" s="10"/>
      <c r="IEC32" s="10"/>
      <c r="IED32" s="10"/>
      <c r="IEE32" s="10"/>
      <c r="IEF32" s="10"/>
      <c r="IEG32" s="10"/>
      <c r="IEH32" s="10"/>
      <c r="IEI32" s="10"/>
      <c r="IEJ32" s="10"/>
      <c r="IEK32" s="10"/>
      <c r="IEL32" s="10"/>
      <c r="IEM32" s="10"/>
      <c r="IEN32" s="10"/>
      <c r="IEO32" s="10"/>
      <c r="IEP32" s="10"/>
      <c r="IEQ32" s="10"/>
      <c r="IER32" s="10"/>
      <c r="IES32" s="10"/>
      <c r="IET32" s="10"/>
      <c r="IEU32" s="10"/>
      <c r="IEV32" s="10"/>
      <c r="IEW32" s="10"/>
      <c r="IEX32" s="10"/>
      <c r="IEY32" s="10"/>
      <c r="IEZ32" s="10"/>
      <c r="IFA32" s="10"/>
      <c r="IFB32" s="10"/>
      <c r="IFC32" s="10"/>
      <c r="IFD32" s="10"/>
      <c r="IFE32" s="10"/>
      <c r="IFF32" s="10"/>
      <c r="IFG32" s="10"/>
      <c r="IFH32" s="10"/>
      <c r="IFI32" s="10"/>
      <c r="IFJ32" s="10"/>
      <c r="IFK32" s="10"/>
      <c r="IFL32" s="10"/>
      <c r="IFM32" s="10"/>
      <c r="IFN32" s="10"/>
      <c r="IFO32" s="10"/>
      <c r="IFP32" s="10"/>
      <c r="IFQ32" s="10"/>
      <c r="IFR32" s="10"/>
      <c r="IFS32" s="10"/>
      <c r="IFT32" s="10"/>
      <c r="IFU32" s="10"/>
      <c r="IFV32" s="10"/>
      <c r="IFW32" s="10"/>
      <c r="IFX32" s="10"/>
      <c r="IFY32" s="10"/>
      <c r="IFZ32" s="10"/>
      <c r="IGA32" s="10"/>
      <c r="IGB32" s="10"/>
      <c r="IGC32" s="10"/>
      <c r="IGD32" s="10"/>
      <c r="IGE32" s="10"/>
      <c r="IGF32" s="10"/>
      <c r="IGG32" s="10"/>
      <c r="IGH32" s="10"/>
      <c r="IGI32" s="10"/>
      <c r="IGJ32" s="10"/>
      <c r="IGK32" s="10"/>
      <c r="IGL32" s="10"/>
      <c r="IGM32" s="10"/>
      <c r="IGN32" s="10"/>
      <c r="IGO32" s="10"/>
      <c r="IGP32" s="10"/>
      <c r="IGQ32" s="10"/>
      <c r="IGR32" s="10"/>
      <c r="IGS32" s="10"/>
      <c r="IGT32" s="10"/>
      <c r="IGU32" s="10"/>
      <c r="IGV32" s="10"/>
      <c r="IGW32" s="10"/>
      <c r="IGX32" s="10"/>
      <c r="IGY32" s="10"/>
      <c r="IGZ32" s="10"/>
      <c r="IHA32" s="10"/>
      <c r="IHB32" s="10"/>
      <c r="IHC32" s="10"/>
      <c r="IHD32" s="10"/>
      <c r="IHE32" s="10"/>
      <c r="IHF32" s="10"/>
      <c r="IHG32" s="10"/>
      <c r="IHH32" s="10"/>
      <c r="IHI32" s="10"/>
      <c r="IHJ32" s="10"/>
      <c r="IHK32" s="10"/>
      <c r="IHL32" s="10"/>
      <c r="IHM32" s="10"/>
      <c r="IHN32" s="10"/>
      <c r="IHO32" s="10"/>
      <c r="IHP32" s="10"/>
      <c r="IHQ32" s="10"/>
      <c r="IHR32" s="10"/>
      <c r="IHS32" s="10"/>
      <c r="IHT32" s="10"/>
      <c r="IHU32" s="10"/>
      <c r="IHV32" s="10"/>
      <c r="IHW32" s="10"/>
      <c r="IHX32" s="10"/>
      <c r="IHY32" s="10"/>
      <c r="IHZ32" s="10"/>
      <c r="IIA32" s="10"/>
      <c r="IIB32" s="10"/>
      <c r="IIC32" s="10"/>
      <c r="IID32" s="10"/>
      <c r="IIE32" s="10"/>
      <c r="IIF32" s="10"/>
      <c r="IIG32" s="10"/>
      <c r="IIH32" s="10"/>
      <c r="III32" s="10"/>
      <c r="IIJ32" s="10"/>
      <c r="IIK32" s="10"/>
      <c r="IIL32" s="10"/>
      <c r="IIM32" s="10"/>
      <c r="IIN32" s="10"/>
      <c r="IIO32" s="10"/>
      <c r="IIP32" s="10"/>
      <c r="IIQ32" s="10"/>
      <c r="IIR32" s="10"/>
      <c r="IIS32" s="10"/>
      <c r="IIT32" s="10"/>
      <c r="IIU32" s="10"/>
      <c r="IIV32" s="10"/>
      <c r="IIW32" s="10"/>
      <c r="IIX32" s="10"/>
      <c r="IIY32" s="10"/>
      <c r="IIZ32" s="10"/>
      <c r="IJA32" s="10"/>
      <c r="IJB32" s="10"/>
      <c r="IJC32" s="10"/>
      <c r="IJD32" s="10"/>
      <c r="IJE32" s="10"/>
      <c r="IJF32" s="10"/>
      <c r="IJG32" s="10"/>
      <c r="IJH32" s="10"/>
      <c r="IJI32" s="10"/>
      <c r="IJJ32" s="10"/>
      <c r="IJK32" s="10"/>
      <c r="IJL32" s="10"/>
      <c r="IJM32" s="10"/>
      <c r="IJN32" s="10"/>
      <c r="IJO32" s="10"/>
      <c r="IJP32" s="10"/>
      <c r="IJQ32" s="10"/>
      <c r="IJR32" s="10"/>
      <c r="IJS32" s="10"/>
      <c r="IJT32" s="10"/>
      <c r="IJU32" s="10"/>
      <c r="IJV32" s="10"/>
      <c r="IJW32" s="10"/>
      <c r="IJX32" s="10"/>
      <c r="IJY32" s="10"/>
      <c r="IJZ32" s="10"/>
      <c r="IKA32" s="10"/>
      <c r="IKB32" s="10"/>
      <c r="IKC32" s="10"/>
      <c r="IKD32" s="10"/>
      <c r="IKE32" s="10"/>
      <c r="IKF32" s="10"/>
      <c r="IKG32" s="10"/>
      <c r="IKH32" s="10"/>
      <c r="IKI32" s="10"/>
      <c r="IKJ32" s="10"/>
      <c r="IKK32" s="10"/>
      <c r="IKL32" s="10"/>
      <c r="IKM32" s="10"/>
      <c r="IKN32" s="10"/>
      <c r="IKO32" s="10"/>
      <c r="IKP32" s="10"/>
      <c r="IKQ32" s="10"/>
      <c r="IKR32" s="10"/>
      <c r="IKS32" s="10"/>
      <c r="IKT32" s="10"/>
      <c r="IKU32" s="10"/>
      <c r="IKV32" s="10"/>
      <c r="IKW32" s="10"/>
      <c r="IKX32" s="10"/>
      <c r="IKY32" s="10"/>
      <c r="IKZ32" s="10"/>
      <c r="ILA32" s="10"/>
      <c r="ILB32" s="10"/>
      <c r="ILC32" s="10"/>
      <c r="ILD32" s="10"/>
      <c r="ILE32" s="10"/>
      <c r="ILF32" s="10"/>
      <c r="ILG32" s="10"/>
      <c r="ILH32" s="10"/>
      <c r="ILI32" s="10"/>
      <c r="ILJ32" s="10"/>
      <c r="ILK32" s="10"/>
      <c r="ILL32" s="10"/>
      <c r="ILM32" s="10"/>
      <c r="ILN32" s="10"/>
      <c r="ILO32" s="10"/>
      <c r="ILP32" s="10"/>
      <c r="ILQ32" s="10"/>
      <c r="ILR32" s="10"/>
      <c r="ILS32" s="10"/>
      <c r="ILT32" s="10"/>
      <c r="ILU32" s="10"/>
      <c r="ILV32" s="10"/>
      <c r="ILW32" s="10"/>
      <c r="ILX32" s="10"/>
      <c r="ILY32" s="10"/>
      <c r="ILZ32" s="10"/>
      <c r="IMA32" s="10"/>
      <c r="IMB32" s="10"/>
      <c r="IMC32" s="10"/>
      <c r="IMD32" s="10"/>
      <c r="IME32" s="10"/>
      <c r="IMF32" s="10"/>
      <c r="IMG32" s="10"/>
      <c r="IMH32" s="10"/>
      <c r="IMI32" s="10"/>
      <c r="IMJ32" s="10"/>
      <c r="IMK32" s="10"/>
      <c r="IML32" s="10"/>
      <c r="IMM32" s="10"/>
      <c r="IMN32" s="10"/>
      <c r="IMO32" s="10"/>
      <c r="IMP32" s="10"/>
      <c r="IMQ32" s="10"/>
      <c r="IMR32" s="10"/>
      <c r="IMS32" s="10"/>
      <c r="IMT32" s="10"/>
      <c r="IMU32" s="10"/>
      <c r="IMV32" s="10"/>
      <c r="IMW32" s="10"/>
      <c r="IMX32" s="10"/>
      <c r="IMY32" s="10"/>
      <c r="IMZ32" s="10"/>
      <c r="INA32" s="10"/>
      <c r="INB32" s="10"/>
      <c r="INC32" s="10"/>
      <c r="IND32" s="10"/>
      <c r="INE32" s="10"/>
      <c r="INF32" s="10"/>
      <c r="ING32" s="10"/>
      <c r="INH32" s="10"/>
      <c r="INI32" s="10"/>
      <c r="INJ32" s="10"/>
      <c r="INK32" s="10"/>
      <c r="INL32" s="10"/>
      <c r="INM32" s="10"/>
      <c r="INN32" s="10"/>
      <c r="INO32" s="10"/>
      <c r="INP32" s="10"/>
      <c r="INQ32" s="10"/>
      <c r="INR32" s="10"/>
      <c r="INS32" s="10"/>
      <c r="INT32" s="10"/>
      <c r="INU32" s="10"/>
      <c r="INV32" s="10"/>
      <c r="INW32" s="10"/>
      <c r="INX32" s="10"/>
      <c r="INY32" s="10"/>
      <c r="INZ32" s="10"/>
      <c r="IOA32" s="10"/>
      <c r="IOB32" s="10"/>
      <c r="IOC32" s="10"/>
      <c r="IOD32" s="10"/>
      <c r="IOE32" s="10"/>
      <c r="IOF32" s="10"/>
      <c r="IOG32" s="10"/>
      <c r="IOH32" s="10"/>
      <c r="IOI32" s="10"/>
      <c r="IOJ32" s="10"/>
      <c r="IOK32" s="10"/>
      <c r="IOL32" s="10"/>
      <c r="IOM32" s="10"/>
      <c r="ION32" s="10"/>
      <c r="IOO32" s="10"/>
      <c r="IOP32" s="10"/>
      <c r="IOQ32" s="10"/>
      <c r="IOR32" s="10"/>
      <c r="IOS32" s="10"/>
      <c r="IOT32" s="10"/>
      <c r="IOU32" s="10"/>
      <c r="IOV32" s="10"/>
      <c r="IOW32" s="10"/>
      <c r="IOX32" s="10"/>
      <c r="IOY32" s="10"/>
      <c r="IOZ32" s="10"/>
      <c r="IPA32" s="10"/>
      <c r="IPB32" s="10"/>
      <c r="IPC32" s="10"/>
      <c r="IPD32" s="10"/>
      <c r="IPE32" s="10"/>
      <c r="IPF32" s="10"/>
      <c r="IPG32" s="10"/>
      <c r="IPH32" s="10"/>
      <c r="IPI32" s="10"/>
      <c r="IPJ32" s="10"/>
      <c r="IPK32" s="10"/>
      <c r="IPL32" s="10"/>
      <c r="IPM32" s="10"/>
      <c r="IPN32" s="10"/>
      <c r="IPO32" s="10"/>
      <c r="IPP32" s="10"/>
      <c r="IPQ32" s="10"/>
      <c r="IPR32" s="10"/>
      <c r="IPS32" s="10"/>
      <c r="IPT32" s="10"/>
      <c r="IPU32" s="10"/>
      <c r="IPV32" s="10"/>
      <c r="IPW32" s="10"/>
      <c r="IPX32" s="10"/>
      <c r="IPY32" s="10"/>
      <c r="IPZ32" s="10"/>
      <c r="IQA32" s="10"/>
      <c r="IQB32" s="10"/>
      <c r="IQC32" s="10"/>
      <c r="IQD32" s="10"/>
      <c r="IQE32" s="10"/>
      <c r="IQF32" s="10"/>
      <c r="IQG32" s="10"/>
      <c r="IQH32" s="10"/>
      <c r="IQI32" s="10"/>
      <c r="IQJ32" s="10"/>
      <c r="IQK32" s="10"/>
      <c r="IQL32" s="10"/>
      <c r="IQM32" s="10"/>
      <c r="IQN32" s="10"/>
      <c r="IQO32" s="10"/>
      <c r="IQP32" s="10"/>
      <c r="IQQ32" s="10"/>
      <c r="IQR32" s="10"/>
      <c r="IQS32" s="10"/>
      <c r="IQT32" s="10"/>
      <c r="IQU32" s="10"/>
      <c r="IQV32" s="10"/>
      <c r="IQW32" s="10"/>
      <c r="IQX32" s="10"/>
      <c r="IQY32" s="10"/>
      <c r="IQZ32" s="10"/>
      <c r="IRA32" s="10"/>
      <c r="IRB32" s="10"/>
      <c r="IRC32" s="10"/>
      <c r="IRD32" s="10"/>
      <c r="IRE32" s="10"/>
      <c r="IRF32" s="10"/>
      <c r="IRG32" s="10"/>
      <c r="IRH32" s="10"/>
      <c r="IRI32" s="10"/>
      <c r="IRJ32" s="10"/>
      <c r="IRK32" s="10"/>
      <c r="IRL32" s="10"/>
      <c r="IRM32" s="10"/>
      <c r="IRN32" s="10"/>
      <c r="IRO32" s="10"/>
      <c r="IRP32" s="10"/>
      <c r="IRQ32" s="10"/>
      <c r="IRR32" s="10"/>
      <c r="IRS32" s="10"/>
      <c r="IRT32" s="10"/>
      <c r="IRU32" s="10"/>
      <c r="IRV32" s="10"/>
      <c r="IRW32" s="10"/>
      <c r="IRX32" s="10"/>
      <c r="IRY32" s="10"/>
      <c r="IRZ32" s="10"/>
      <c r="ISA32" s="10"/>
      <c r="ISB32" s="10"/>
      <c r="ISC32" s="10"/>
      <c r="ISD32" s="10"/>
      <c r="ISE32" s="10"/>
      <c r="ISF32" s="10"/>
      <c r="ISG32" s="10"/>
      <c r="ISH32" s="10"/>
      <c r="ISI32" s="10"/>
      <c r="ISJ32" s="10"/>
      <c r="ISK32" s="10"/>
      <c r="ISL32" s="10"/>
      <c r="ISM32" s="10"/>
      <c r="ISN32" s="10"/>
      <c r="ISO32" s="10"/>
      <c r="ISP32" s="10"/>
      <c r="ISQ32" s="10"/>
      <c r="ISR32" s="10"/>
      <c r="ISS32" s="10"/>
      <c r="IST32" s="10"/>
      <c r="ISU32" s="10"/>
      <c r="ISV32" s="10"/>
      <c r="ISW32" s="10"/>
      <c r="ISX32" s="10"/>
      <c r="ISY32" s="10"/>
      <c r="ISZ32" s="10"/>
      <c r="ITA32" s="10"/>
      <c r="ITB32" s="10"/>
      <c r="ITC32" s="10"/>
      <c r="ITD32" s="10"/>
      <c r="ITE32" s="10"/>
      <c r="ITF32" s="10"/>
      <c r="ITG32" s="10"/>
      <c r="ITH32" s="10"/>
      <c r="ITI32" s="10"/>
      <c r="ITJ32" s="10"/>
      <c r="ITK32" s="10"/>
      <c r="ITL32" s="10"/>
      <c r="ITM32" s="10"/>
      <c r="ITN32" s="10"/>
      <c r="ITO32" s="10"/>
      <c r="ITP32" s="10"/>
      <c r="ITQ32" s="10"/>
      <c r="ITR32" s="10"/>
      <c r="ITS32" s="10"/>
      <c r="ITT32" s="10"/>
      <c r="ITU32" s="10"/>
      <c r="ITV32" s="10"/>
      <c r="ITW32" s="10"/>
      <c r="ITX32" s="10"/>
      <c r="ITY32" s="10"/>
      <c r="ITZ32" s="10"/>
      <c r="IUA32" s="10"/>
      <c r="IUB32" s="10"/>
      <c r="IUC32" s="10"/>
      <c r="IUD32" s="10"/>
      <c r="IUE32" s="10"/>
      <c r="IUF32" s="10"/>
      <c r="IUG32" s="10"/>
      <c r="IUH32" s="10"/>
      <c r="IUI32" s="10"/>
      <c r="IUJ32" s="10"/>
      <c r="IUK32" s="10"/>
      <c r="IUL32" s="10"/>
      <c r="IUM32" s="10"/>
      <c r="IUN32" s="10"/>
      <c r="IUO32" s="10"/>
      <c r="IUP32" s="10"/>
      <c r="IUQ32" s="10"/>
      <c r="IUR32" s="10"/>
      <c r="IUS32" s="10"/>
      <c r="IUT32" s="10"/>
      <c r="IUU32" s="10"/>
      <c r="IUV32" s="10"/>
      <c r="IUW32" s="10"/>
      <c r="IUX32" s="10"/>
      <c r="IUY32" s="10"/>
      <c r="IUZ32" s="10"/>
      <c r="IVA32" s="10"/>
      <c r="IVB32" s="10"/>
      <c r="IVC32" s="10"/>
      <c r="IVD32" s="10"/>
      <c r="IVE32" s="10"/>
      <c r="IVF32" s="10"/>
      <c r="IVG32" s="10"/>
      <c r="IVH32" s="10"/>
      <c r="IVI32" s="10"/>
      <c r="IVJ32" s="10"/>
      <c r="IVK32" s="10"/>
      <c r="IVL32" s="10"/>
      <c r="IVM32" s="10"/>
      <c r="IVN32" s="10"/>
      <c r="IVO32" s="10"/>
      <c r="IVP32" s="10"/>
      <c r="IVQ32" s="10"/>
      <c r="IVR32" s="10"/>
      <c r="IVS32" s="10"/>
      <c r="IVT32" s="10"/>
      <c r="IVU32" s="10"/>
      <c r="IVV32" s="10"/>
      <c r="IVW32" s="10"/>
      <c r="IVX32" s="10"/>
      <c r="IVY32" s="10"/>
      <c r="IVZ32" s="10"/>
      <c r="IWA32" s="10"/>
      <c r="IWB32" s="10"/>
      <c r="IWC32" s="10"/>
      <c r="IWD32" s="10"/>
      <c r="IWE32" s="10"/>
      <c r="IWF32" s="10"/>
      <c r="IWG32" s="10"/>
      <c r="IWH32" s="10"/>
      <c r="IWI32" s="10"/>
      <c r="IWJ32" s="10"/>
      <c r="IWK32" s="10"/>
      <c r="IWL32" s="10"/>
      <c r="IWM32" s="10"/>
      <c r="IWN32" s="10"/>
      <c r="IWO32" s="10"/>
      <c r="IWP32" s="10"/>
      <c r="IWQ32" s="10"/>
      <c r="IWR32" s="10"/>
      <c r="IWS32" s="10"/>
      <c r="IWT32" s="10"/>
      <c r="IWU32" s="10"/>
      <c r="IWV32" s="10"/>
      <c r="IWW32" s="10"/>
      <c r="IWX32" s="10"/>
      <c r="IWY32" s="10"/>
      <c r="IWZ32" s="10"/>
      <c r="IXA32" s="10"/>
      <c r="IXB32" s="10"/>
      <c r="IXC32" s="10"/>
      <c r="IXD32" s="10"/>
      <c r="IXE32" s="10"/>
      <c r="IXF32" s="10"/>
      <c r="IXG32" s="10"/>
      <c r="IXH32" s="10"/>
      <c r="IXI32" s="10"/>
      <c r="IXJ32" s="10"/>
      <c r="IXK32" s="10"/>
      <c r="IXL32" s="10"/>
      <c r="IXM32" s="10"/>
      <c r="IXN32" s="10"/>
      <c r="IXO32" s="10"/>
      <c r="IXP32" s="10"/>
      <c r="IXQ32" s="10"/>
      <c r="IXR32" s="10"/>
      <c r="IXS32" s="10"/>
      <c r="IXT32" s="10"/>
      <c r="IXU32" s="10"/>
      <c r="IXV32" s="10"/>
      <c r="IXW32" s="10"/>
      <c r="IXX32" s="10"/>
      <c r="IXY32" s="10"/>
      <c r="IXZ32" s="10"/>
      <c r="IYA32" s="10"/>
      <c r="IYB32" s="10"/>
      <c r="IYC32" s="10"/>
      <c r="IYD32" s="10"/>
      <c r="IYE32" s="10"/>
      <c r="IYF32" s="10"/>
      <c r="IYG32" s="10"/>
      <c r="IYH32" s="10"/>
      <c r="IYI32" s="10"/>
      <c r="IYJ32" s="10"/>
      <c r="IYK32" s="10"/>
      <c r="IYL32" s="10"/>
      <c r="IYM32" s="10"/>
      <c r="IYN32" s="10"/>
      <c r="IYO32" s="10"/>
      <c r="IYP32" s="10"/>
      <c r="IYQ32" s="10"/>
      <c r="IYR32" s="10"/>
      <c r="IYS32" s="10"/>
      <c r="IYT32" s="10"/>
      <c r="IYU32" s="10"/>
      <c r="IYV32" s="10"/>
      <c r="IYW32" s="10"/>
      <c r="IYX32" s="10"/>
      <c r="IYY32" s="10"/>
      <c r="IYZ32" s="10"/>
      <c r="IZA32" s="10"/>
      <c r="IZB32" s="10"/>
      <c r="IZC32" s="10"/>
      <c r="IZD32" s="10"/>
      <c r="IZE32" s="10"/>
      <c r="IZF32" s="10"/>
      <c r="IZG32" s="10"/>
      <c r="IZH32" s="10"/>
      <c r="IZI32" s="10"/>
      <c r="IZJ32" s="10"/>
      <c r="IZK32" s="10"/>
      <c r="IZL32" s="10"/>
      <c r="IZM32" s="10"/>
      <c r="IZN32" s="10"/>
      <c r="IZO32" s="10"/>
      <c r="IZP32" s="10"/>
      <c r="IZQ32" s="10"/>
      <c r="IZR32" s="10"/>
      <c r="IZS32" s="10"/>
      <c r="IZT32" s="10"/>
      <c r="IZU32" s="10"/>
      <c r="IZV32" s="10"/>
      <c r="IZW32" s="10"/>
      <c r="IZX32" s="10"/>
      <c r="IZY32" s="10"/>
      <c r="IZZ32" s="10"/>
      <c r="JAA32" s="10"/>
      <c r="JAB32" s="10"/>
      <c r="JAC32" s="10"/>
      <c r="JAD32" s="10"/>
      <c r="JAE32" s="10"/>
      <c r="JAF32" s="10"/>
      <c r="JAG32" s="10"/>
      <c r="JAH32" s="10"/>
      <c r="JAI32" s="10"/>
      <c r="JAJ32" s="10"/>
      <c r="JAK32" s="10"/>
      <c r="JAL32" s="10"/>
      <c r="JAM32" s="10"/>
      <c r="JAN32" s="10"/>
      <c r="JAO32" s="10"/>
      <c r="JAP32" s="10"/>
      <c r="JAQ32" s="10"/>
      <c r="JAR32" s="10"/>
      <c r="JAS32" s="10"/>
      <c r="JAT32" s="10"/>
      <c r="JAU32" s="10"/>
      <c r="JAV32" s="10"/>
      <c r="JAW32" s="10"/>
      <c r="JAX32" s="10"/>
      <c r="JAY32" s="10"/>
      <c r="JAZ32" s="10"/>
      <c r="JBA32" s="10"/>
      <c r="JBB32" s="10"/>
      <c r="JBC32" s="10"/>
      <c r="JBD32" s="10"/>
      <c r="JBE32" s="10"/>
      <c r="JBF32" s="10"/>
      <c r="JBG32" s="10"/>
      <c r="JBH32" s="10"/>
      <c r="JBI32" s="10"/>
      <c r="JBJ32" s="10"/>
      <c r="JBK32" s="10"/>
      <c r="JBL32" s="10"/>
      <c r="JBM32" s="10"/>
      <c r="JBN32" s="10"/>
      <c r="JBO32" s="10"/>
      <c r="JBP32" s="10"/>
      <c r="JBQ32" s="10"/>
      <c r="JBR32" s="10"/>
      <c r="JBS32" s="10"/>
      <c r="JBT32" s="10"/>
      <c r="JBU32" s="10"/>
      <c r="JBV32" s="10"/>
      <c r="JBW32" s="10"/>
      <c r="JBX32" s="10"/>
      <c r="JBY32" s="10"/>
      <c r="JBZ32" s="10"/>
      <c r="JCA32" s="10"/>
      <c r="JCB32" s="10"/>
      <c r="JCC32" s="10"/>
      <c r="JCD32" s="10"/>
      <c r="JCE32" s="10"/>
      <c r="JCF32" s="10"/>
      <c r="JCG32" s="10"/>
      <c r="JCH32" s="10"/>
      <c r="JCI32" s="10"/>
      <c r="JCJ32" s="10"/>
      <c r="JCK32" s="10"/>
      <c r="JCL32" s="10"/>
      <c r="JCM32" s="10"/>
      <c r="JCN32" s="10"/>
      <c r="JCO32" s="10"/>
      <c r="JCP32" s="10"/>
      <c r="JCQ32" s="10"/>
      <c r="JCR32" s="10"/>
      <c r="JCS32" s="10"/>
      <c r="JCT32" s="10"/>
      <c r="JCU32" s="10"/>
      <c r="JCV32" s="10"/>
      <c r="JCW32" s="10"/>
      <c r="JCX32" s="10"/>
      <c r="JCY32" s="10"/>
      <c r="JCZ32" s="10"/>
      <c r="JDA32" s="10"/>
      <c r="JDB32" s="10"/>
      <c r="JDC32" s="10"/>
      <c r="JDD32" s="10"/>
      <c r="JDE32" s="10"/>
      <c r="JDF32" s="10"/>
      <c r="JDG32" s="10"/>
      <c r="JDH32" s="10"/>
      <c r="JDI32" s="10"/>
      <c r="JDJ32" s="10"/>
      <c r="JDK32" s="10"/>
      <c r="JDL32" s="10"/>
      <c r="JDM32" s="10"/>
      <c r="JDN32" s="10"/>
      <c r="JDO32" s="10"/>
      <c r="JDP32" s="10"/>
      <c r="JDQ32" s="10"/>
      <c r="JDR32" s="10"/>
      <c r="JDS32" s="10"/>
      <c r="JDT32" s="10"/>
      <c r="JDU32" s="10"/>
      <c r="JDV32" s="10"/>
      <c r="JDW32" s="10"/>
      <c r="JDX32" s="10"/>
      <c r="JDY32" s="10"/>
      <c r="JDZ32" s="10"/>
      <c r="JEA32" s="10"/>
      <c r="JEB32" s="10"/>
      <c r="JEC32" s="10"/>
      <c r="JED32" s="10"/>
      <c r="JEE32" s="10"/>
      <c r="JEF32" s="10"/>
      <c r="JEG32" s="10"/>
      <c r="JEH32" s="10"/>
      <c r="JEI32" s="10"/>
      <c r="JEJ32" s="10"/>
      <c r="JEK32" s="10"/>
      <c r="JEL32" s="10"/>
      <c r="JEM32" s="10"/>
      <c r="JEN32" s="10"/>
      <c r="JEO32" s="10"/>
      <c r="JEP32" s="10"/>
      <c r="JEQ32" s="10"/>
      <c r="JER32" s="10"/>
      <c r="JES32" s="10"/>
      <c r="JET32" s="10"/>
      <c r="JEU32" s="10"/>
      <c r="JEV32" s="10"/>
      <c r="JEW32" s="10"/>
      <c r="JEX32" s="10"/>
      <c r="JEY32" s="10"/>
      <c r="JEZ32" s="10"/>
      <c r="JFA32" s="10"/>
      <c r="JFB32" s="10"/>
      <c r="JFC32" s="10"/>
      <c r="JFD32" s="10"/>
      <c r="JFE32" s="10"/>
      <c r="JFF32" s="10"/>
      <c r="JFG32" s="10"/>
      <c r="JFH32" s="10"/>
      <c r="JFI32" s="10"/>
      <c r="JFJ32" s="10"/>
      <c r="JFK32" s="10"/>
      <c r="JFL32" s="10"/>
      <c r="JFM32" s="10"/>
      <c r="JFN32" s="10"/>
      <c r="JFO32" s="10"/>
      <c r="JFP32" s="10"/>
      <c r="JFQ32" s="10"/>
      <c r="JFR32" s="10"/>
      <c r="JFS32" s="10"/>
      <c r="JFT32" s="10"/>
      <c r="JFU32" s="10"/>
      <c r="JFV32" s="10"/>
      <c r="JFW32" s="10"/>
      <c r="JFX32" s="10"/>
      <c r="JFY32" s="10"/>
      <c r="JFZ32" s="10"/>
      <c r="JGA32" s="10"/>
      <c r="JGB32" s="10"/>
      <c r="JGC32" s="10"/>
      <c r="JGD32" s="10"/>
      <c r="JGE32" s="10"/>
      <c r="JGF32" s="10"/>
      <c r="JGG32" s="10"/>
      <c r="JGH32" s="10"/>
      <c r="JGI32" s="10"/>
      <c r="JGJ32" s="10"/>
      <c r="JGK32" s="10"/>
      <c r="JGL32" s="10"/>
      <c r="JGM32" s="10"/>
      <c r="JGN32" s="10"/>
      <c r="JGO32" s="10"/>
      <c r="JGP32" s="10"/>
      <c r="JGQ32" s="10"/>
      <c r="JGR32" s="10"/>
      <c r="JGS32" s="10"/>
      <c r="JGT32" s="10"/>
      <c r="JGU32" s="10"/>
      <c r="JGV32" s="10"/>
      <c r="JGW32" s="10"/>
      <c r="JGX32" s="10"/>
      <c r="JGY32" s="10"/>
      <c r="JGZ32" s="10"/>
      <c r="JHA32" s="10"/>
      <c r="JHB32" s="10"/>
      <c r="JHC32" s="10"/>
      <c r="JHD32" s="10"/>
      <c r="JHE32" s="10"/>
      <c r="JHF32" s="10"/>
      <c r="JHG32" s="10"/>
      <c r="JHH32" s="10"/>
      <c r="JHI32" s="10"/>
      <c r="JHJ32" s="10"/>
      <c r="JHK32" s="10"/>
      <c r="JHL32" s="10"/>
      <c r="JHM32" s="10"/>
      <c r="JHN32" s="10"/>
      <c r="JHO32" s="10"/>
      <c r="JHP32" s="10"/>
      <c r="JHQ32" s="10"/>
      <c r="JHR32" s="10"/>
      <c r="JHS32" s="10"/>
      <c r="JHT32" s="10"/>
      <c r="JHU32" s="10"/>
      <c r="JHV32" s="10"/>
      <c r="JHW32" s="10"/>
      <c r="JHX32" s="10"/>
      <c r="JHY32" s="10"/>
      <c r="JHZ32" s="10"/>
      <c r="JIA32" s="10"/>
      <c r="JIB32" s="10"/>
      <c r="JIC32" s="10"/>
      <c r="JID32" s="10"/>
      <c r="JIE32" s="10"/>
      <c r="JIF32" s="10"/>
      <c r="JIG32" s="10"/>
      <c r="JIH32" s="10"/>
      <c r="JII32" s="10"/>
      <c r="JIJ32" s="10"/>
      <c r="JIK32" s="10"/>
      <c r="JIL32" s="10"/>
      <c r="JIM32" s="10"/>
      <c r="JIN32" s="10"/>
      <c r="JIO32" s="10"/>
      <c r="JIP32" s="10"/>
      <c r="JIQ32" s="10"/>
      <c r="JIR32" s="10"/>
      <c r="JIS32" s="10"/>
      <c r="JIT32" s="10"/>
      <c r="JIU32" s="10"/>
      <c r="JIV32" s="10"/>
      <c r="JIW32" s="10"/>
      <c r="JIX32" s="10"/>
      <c r="JIY32" s="10"/>
      <c r="JIZ32" s="10"/>
      <c r="JJA32" s="10"/>
      <c r="JJB32" s="10"/>
      <c r="JJC32" s="10"/>
      <c r="JJD32" s="10"/>
      <c r="JJE32" s="10"/>
      <c r="JJF32" s="10"/>
      <c r="JJG32" s="10"/>
      <c r="JJH32" s="10"/>
      <c r="JJI32" s="10"/>
      <c r="JJJ32" s="10"/>
      <c r="JJK32" s="10"/>
      <c r="JJL32" s="10"/>
      <c r="JJM32" s="10"/>
      <c r="JJN32" s="10"/>
      <c r="JJO32" s="10"/>
      <c r="JJP32" s="10"/>
      <c r="JJQ32" s="10"/>
      <c r="JJR32" s="10"/>
      <c r="JJS32" s="10"/>
      <c r="JJT32" s="10"/>
      <c r="JJU32" s="10"/>
      <c r="JJV32" s="10"/>
      <c r="JJW32" s="10"/>
      <c r="JJX32" s="10"/>
      <c r="JJY32" s="10"/>
      <c r="JJZ32" s="10"/>
      <c r="JKA32" s="10"/>
      <c r="JKB32" s="10"/>
      <c r="JKC32" s="10"/>
      <c r="JKD32" s="10"/>
      <c r="JKE32" s="10"/>
      <c r="JKF32" s="10"/>
      <c r="JKG32" s="10"/>
      <c r="JKH32" s="10"/>
      <c r="JKI32" s="10"/>
      <c r="JKJ32" s="10"/>
      <c r="JKK32" s="10"/>
      <c r="JKL32" s="10"/>
      <c r="JKM32" s="10"/>
      <c r="JKN32" s="10"/>
      <c r="JKO32" s="10"/>
      <c r="JKP32" s="10"/>
      <c r="JKQ32" s="10"/>
      <c r="JKR32" s="10"/>
      <c r="JKS32" s="10"/>
      <c r="JKT32" s="10"/>
      <c r="JKU32" s="10"/>
      <c r="JKV32" s="10"/>
      <c r="JKW32" s="10"/>
      <c r="JKX32" s="10"/>
      <c r="JKY32" s="10"/>
      <c r="JKZ32" s="10"/>
      <c r="JLA32" s="10"/>
      <c r="JLB32" s="10"/>
      <c r="JLC32" s="10"/>
      <c r="JLD32" s="10"/>
      <c r="JLE32" s="10"/>
      <c r="JLF32" s="10"/>
      <c r="JLG32" s="10"/>
      <c r="JLH32" s="10"/>
      <c r="JLI32" s="10"/>
      <c r="JLJ32" s="10"/>
      <c r="JLK32" s="10"/>
      <c r="JLL32" s="10"/>
      <c r="JLM32" s="10"/>
      <c r="JLN32" s="10"/>
      <c r="JLO32" s="10"/>
      <c r="JLP32" s="10"/>
      <c r="JLQ32" s="10"/>
      <c r="JLR32" s="10"/>
      <c r="JLS32" s="10"/>
      <c r="JLT32" s="10"/>
      <c r="JLU32" s="10"/>
      <c r="JLV32" s="10"/>
      <c r="JLW32" s="10"/>
      <c r="JLX32" s="10"/>
      <c r="JLY32" s="10"/>
      <c r="JLZ32" s="10"/>
      <c r="JMA32" s="10"/>
      <c r="JMB32" s="10"/>
      <c r="JMC32" s="10"/>
      <c r="JMD32" s="10"/>
      <c r="JME32" s="10"/>
      <c r="JMF32" s="10"/>
      <c r="JMG32" s="10"/>
      <c r="JMH32" s="10"/>
      <c r="JMI32" s="10"/>
      <c r="JMJ32" s="10"/>
      <c r="JMK32" s="10"/>
      <c r="JML32" s="10"/>
      <c r="JMM32" s="10"/>
      <c r="JMN32" s="10"/>
      <c r="JMO32" s="10"/>
      <c r="JMP32" s="10"/>
      <c r="JMQ32" s="10"/>
      <c r="JMR32" s="10"/>
      <c r="JMS32" s="10"/>
      <c r="JMT32" s="10"/>
      <c r="JMU32" s="10"/>
      <c r="JMV32" s="10"/>
      <c r="JMW32" s="10"/>
      <c r="JMX32" s="10"/>
      <c r="JMY32" s="10"/>
      <c r="JMZ32" s="10"/>
      <c r="JNA32" s="10"/>
      <c r="JNB32" s="10"/>
      <c r="JNC32" s="10"/>
      <c r="JND32" s="10"/>
      <c r="JNE32" s="10"/>
      <c r="JNF32" s="10"/>
      <c r="JNG32" s="10"/>
      <c r="JNH32" s="10"/>
      <c r="JNI32" s="10"/>
      <c r="JNJ32" s="10"/>
      <c r="JNK32" s="10"/>
      <c r="JNL32" s="10"/>
      <c r="JNM32" s="10"/>
      <c r="JNN32" s="10"/>
      <c r="JNO32" s="10"/>
      <c r="JNP32" s="10"/>
      <c r="JNQ32" s="10"/>
      <c r="JNR32" s="10"/>
      <c r="JNS32" s="10"/>
      <c r="JNT32" s="10"/>
      <c r="JNU32" s="10"/>
      <c r="JNV32" s="10"/>
      <c r="JNW32" s="10"/>
      <c r="JNX32" s="10"/>
      <c r="JNY32" s="10"/>
      <c r="JNZ32" s="10"/>
      <c r="JOA32" s="10"/>
      <c r="JOB32" s="10"/>
      <c r="JOC32" s="10"/>
      <c r="JOD32" s="10"/>
      <c r="JOE32" s="10"/>
      <c r="JOF32" s="10"/>
      <c r="JOG32" s="10"/>
      <c r="JOH32" s="10"/>
      <c r="JOI32" s="10"/>
      <c r="JOJ32" s="10"/>
      <c r="JOK32" s="10"/>
      <c r="JOL32" s="10"/>
      <c r="JOM32" s="10"/>
      <c r="JON32" s="10"/>
      <c r="JOO32" s="10"/>
      <c r="JOP32" s="10"/>
      <c r="JOQ32" s="10"/>
      <c r="JOR32" s="10"/>
      <c r="JOS32" s="10"/>
      <c r="JOT32" s="10"/>
      <c r="JOU32" s="10"/>
      <c r="JOV32" s="10"/>
      <c r="JOW32" s="10"/>
      <c r="JOX32" s="10"/>
      <c r="JOY32" s="10"/>
      <c r="JOZ32" s="10"/>
      <c r="JPA32" s="10"/>
      <c r="JPB32" s="10"/>
      <c r="JPC32" s="10"/>
      <c r="JPD32" s="10"/>
      <c r="JPE32" s="10"/>
      <c r="JPF32" s="10"/>
      <c r="JPG32" s="10"/>
      <c r="JPH32" s="10"/>
      <c r="JPI32" s="10"/>
      <c r="JPJ32" s="10"/>
      <c r="JPK32" s="10"/>
      <c r="JPL32" s="10"/>
      <c r="JPM32" s="10"/>
      <c r="JPN32" s="10"/>
      <c r="JPO32" s="10"/>
      <c r="JPP32" s="10"/>
      <c r="JPQ32" s="10"/>
      <c r="JPR32" s="10"/>
      <c r="JPS32" s="10"/>
      <c r="JPT32" s="10"/>
      <c r="JPU32" s="10"/>
      <c r="JPV32" s="10"/>
      <c r="JPW32" s="10"/>
      <c r="JPX32" s="10"/>
      <c r="JPY32" s="10"/>
      <c r="JPZ32" s="10"/>
      <c r="JQA32" s="10"/>
      <c r="JQB32" s="10"/>
      <c r="JQC32" s="10"/>
      <c r="JQD32" s="10"/>
      <c r="JQE32" s="10"/>
      <c r="JQF32" s="10"/>
      <c r="JQG32" s="10"/>
      <c r="JQH32" s="10"/>
      <c r="JQI32" s="10"/>
      <c r="JQJ32" s="10"/>
      <c r="JQK32" s="10"/>
      <c r="JQL32" s="10"/>
      <c r="JQM32" s="10"/>
      <c r="JQN32" s="10"/>
      <c r="JQO32" s="10"/>
      <c r="JQP32" s="10"/>
      <c r="JQQ32" s="10"/>
      <c r="JQR32" s="10"/>
      <c r="JQS32" s="10"/>
      <c r="JQT32" s="10"/>
      <c r="JQU32" s="10"/>
      <c r="JQV32" s="10"/>
      <c r="JQW32" s="10"/>
      <c r="JQX32" s="10"/>
      <c r="JQY32" s="10"/>
      <c r="JQZ32" s="10"/>
      <c r="JRA32" s="10"/>
      <c r="JRB32" s="10"/>
      <c r="JRC32" s="10"/>
      <c r="JRD32" s="10"/>
      <c r="JRE32" s="10"/>
      <c r="JRF32" s="10"/>
      <c r="JRG32" s="10"/>
      <c r="JRH32" s="10"/>
      <c r="JRI32" s="10"/>
      <c r="JRJ32" s="10"/>
      <c r="JRK32" s="10"/>
      <c r="JRL32" s="10"/>
      <c r="JRM32" s="10"/>
      <c r="JRN32" s="10"/>
      <c r="JRO32" s="10"/>
      <c r="JRP32" s="10"/>
      <c r="JRQ32" s="10"/>
      <c r="JRR32" s="10"/>
      <c r="JRS32" s="10"/>
      <c r="JRT32" s="10"/>
      <c r="JRU32" s="10"/>
      <c r="JRV32" s="10"/>
      <c r="JRW32" s="10"/>
      <c r="JRX32" s="10"/>
      <c r="JRY32" s="10"/>
      <c r="JRZ32" s="10"/>
      <c r="JSA32" s="10"/>
      <c r="JSB32" s="10"/>
      <c r="JSC32" s="10"/>
      <c r="JSD32" s="10"/>
      <c r="JSE32" s="10"/>
      <c r="JSF32" s="10"/>
      <c r="JSG32" s="10"/>
      <c r="JSH32" s="10"/>
      <c r="JSI32" s="10"/>
      <c r="JSJ32" s="10"/>
      <c r="JSK32" s="10"/>
      <c r="JSL32" s="10"/>
      <c r="JSM32" s="10"/>
      <c r="JSN32" s="10"/>
      <c r="JSO32" s="10"/>
      <c r="JSP32" s="10"/>
      <c r="JSQ32" s="10"/>
      <c r="JSR32" s="10"/>
      <c r="JSS32" s="10"/>
      <c r="JST32" s="10"/>
      <c r="JSU32" s="10"/>
      <c r="JSV32" s="10"/>
      <c r="JSW32" s="10"/>
      <c r="JSX32" s="10"/>
      <c r="JSY32" s="10"/>
      <c r="JSZ32" s="10"/>
      <c r="JTA32" s="10"/>
      <c r="JTB32" s="10"/>
      <c r="JTC32" s="10"/>
      <c r="JTD32" s="10"/>
      <c r="JTE32" s="10"/>
      <c r="JTF32" s="10"/>
      <c r="JTG32" s="10"/>
      <c r="JTH32" s="10"/>
      <c r="JTI32" s="10"/>
      <c r="JTJ32" s="10"/>
      <c r="JTK32" s="10"/>
      <c r="JTL32" s="10"/>
      <c r="JTM32" s="10"/>
      <c r="JTN32" s="10"/>
      <c r="JTO32" s="10"/>
      <c r="JTP32" s="10"/>
      <c r="JTQ32" s="10"/>
      <c r="JTR32" s="10"/>
      <c r="JTS32" s="10"/>
      <c r="JTT32" s="10"/>
      <c r="JTU32" s="10"/>
      <c r="JTV32" s="10"/>
      <c r="JTW32" s="10"/>
      <c r="JTX32" s="10"/>
      <c r="JTY32" s="10"/>
      <c r="JTZ32" s="10"/>
      <c r="JUA32" s="10"/>
      <c r="JUB32" s="10"/>
      <c r="JUC32" s="10"/>
      <c r="JUD32" s="10"/>
      <c r="JUE32" s="10"/>
      <c r="JUF32" s="10"/>
      <c r="JUG32" s="10"/>
      <c r="JUH32" s="10"/>
      <c r="JUI32" s="10"/>
      <c r="JUJ32" s="10"/>
      <c r="JUK32" s="10"/>
      <c r="JUL32" s="10"/>
      <c r="JUM32" s="10"/>
      <c r="JUN32" s="10"/>
      <c r="JUO32" s="10"/>
      <c r="JUP32" s="10"/>
      <c r="JUQ32" s="10"/>
      <c r="JUR32" s="10"/>
      <c r="JUS32" s="10"/>
      <c r="JUT32" s="10"/>
      <c r="JUU32" s="10"/>
      <c r="JUV32" s="10"/>
      <c r="JUW32" s="10"/>
      <c r="JUX32" s="10"/>
      <c r="JUY32" s="10"/>
      <c r="JUZ32" s="10"/>
      <c r="JVA32" s="10"/>
      <c r="JVB32" s="10"/>
      <c r="JVC32" s="10"/>
      <c r="JVD32" s="10"/>
      <c r="JVE32" s="10"/>
      <c r="JVF32" s="10"/>
      <c r="JVG32" s="10"/>
      <c r="JVH32" s="10"/>
      <c r="JVI32" s="10"/>
      <c r="JVJ32" s="10"/>
      <c r="JVK32" s="10"/>
      <c r="JVL32" s="10"/>
      <c r="JVM32" s="10"/>
      <c r="JVN32" s="10"/>
      <c r="JVO32" s="10"/>
      <c r="JVP32" s="10"/>
      <c r="JVQ32" s="10"/>
      <c r="JVR32" s="10"/>
      <c r="JVS32" s="10"/>
      <c r="JVT32" s="10"/>
      <c r="JVU32" s="10"/>
      <c r="JVV32" s="10"/>
      <c r="JVW32" s="10"/>
      <c r="JVX32" s="10"/>
      <c r="JVY32" s="10"/>
      <c r="JVZ32" s="10"/>
      <c r="JWA32" s="10"/>
      <c r="JWB32" s="10"/>
      <c r="JWC32" s="10"/>
      <c r="JWD32" s="10"/>
      <c r="JWE32" s="10"/>
      <c r="JWF32" s="10"/>
      <c r="JWG32" s="10"/>
      <c r="JWH32" s="10"/>
      <c r="JWI32" s="10"/>
      <c r="JWJ32" s="10"/>
      <c r="JWK32" s="10"/>
      <c r="JWL32" s="10"/>
      <c r="JWM32" s="10"/>
      <c r="JWN32" s="10"/>
      <c r="JWO32" s="10"/>
      <c r="JWP32" s="10"/>
      <c r="JWQ32" s="10"/>
      <c r="JWR32" s="10"/>
      <c r="JWS32" s="10"/>
      <c r="JWT32" s="10"/>
      <c r="JWU32" s="10"/>
      <c r="JWV32" s="10"/>
      <c r="JWW32" s="10"/>
      <c r="JWX32" s="10"/>
      <c r="JWY32" s="10"/>
      <c r="JWZ32" s="10"/>
      <c r="JXA32" s="10"/>
      <c r="JXB32" s="10"/>
      <c r="JXC32" s="10"/>
      <c r="JXD32" s="10"/>
      <c r="JXE32" s="10"/>
      <c r="JXF32" s="10"/>
      <c r="JXG32" s="10"/>
      <c r="JXH32" s="10"/>
      <c r="JXI32" s="10"/>
      <c r="JXJ32" s="10"/>
      <c r="JXK32" s="10"/>
      <c r="JXL32" s="10"/>
      <c r="JXM32" s="10"/>
      <c r="JXN32" s="10"/>
      <c r="JXO32" s="10"/>
      <c r="JXP32" s="10"/>
      <c r="JXQ32" s="10"/>
      <c r="JXR32" s="10"/>
      <c r="JXS32" s="10"/>
      <c r="JXT32" s="10"/>
      <c r="JXU32" s="10"/>
      <c r="JXV32" s="10"/>
      <c r="JXW32" s="10"/>
      <c r="JXX32" s="10"/>
      <c r="JXY32" s="10"/>
      <c r="JXZ32" s="10"/>
      <c r="JYA32" s="10"/>
      <c r="JYB32" s="10"/>
      <c r="JYC32" s="10"/>
      <c r="JYD32" s="10"/>
      <c r="JYE32" s="10"/>
      <c r="JYF32" s="10"/>
      <c r="JYG32" s="10"/>
      <c r="JYH32" s="10"/>
      <c r="JYI32" s="10"/>
      <c r="JYJ32" s="10"/>
      <c r="JYK32" s="10"/>
      <c r="JYL32" s="10"/>
      <c r="JYM32" s="10"/>
      <c r="JYN32" s="10"/>
      <c r="JYO32" s="10"/>
      <c r="JYP32" s="10"/>
      <c r="JYQ32" s="10"/>
      <c r="JYR32" s="10"/>
      <c r="JYS32" s="10"/>
      <c r="JYT32" s="10"/>
      <c r="JYU32" s="10"/>
      <c r="JYV32" s="10"/>
      <c r="JYW32" s="10"/>
      <c r="JYX32" s="10"/>
      <c r="JYY32" s="10"/>
      <c r="JYZ32" s="10"/>
      <c r="JZA32" s="10"/>
      <c r="JZB32" s="10"/>
      <c r="JZC32" s="10"/>
      <c r="JZD32" s="10"/>
      <c r="JZE32" s="10"/>
      <c r="JZF32" s="10"/>
      <c r="JZG32" s="10"/>
      <c r="JZH32" s="10"/>
      <c r="JZI32" s="10"/>
      <c r="JZJ32" s="10"/>
      <c r="JZK32" s="10"/>
      <c r="JZL32" s="10"/>
      <c r="JZM32" s="10"/>
      <c r="JZN32" s="10"/>
      <c r="JZO32" s="10"/>
      <c r="JZP32" s="10"/>
      <c r="JZQ32" s="10"/>
      <c r="JZR32" s="10"/>
      <c r="JZS32" s="10"/>
      <c r="JZT32" s="10"/>
      <c r="JZU32" s="10"/>
      <c r="JZV32" s="10"/>
      <c r="JZW32" s="10"/>
      <c r="JZX32" s="10"/>
      <c r="JZY32" s="10"/>
      <c r="JZZ32" s="10"/>
      <c r="KAA32" s="10"/>
      <c r="KAB32" s="10"/>
      <c r="KAC32" s="10"/>
      <c r="KAD32" s="10"/>
      <c r="KAE32" s="10"/>
      <c r="KAF32" s="10"/>
      <c r="KAG32" s="10"/>
      <c r="KAH32" s="10"/>
      <c r="KAI32" s="10"/>
      <c r="KAJ32" s="10"/>
      <c r="KAK32" s="10"/>
      <c r="KAL32" s="10"/>
      <c r="KAM32" s="10"/>
      <c r="KAN32" s="10"/>
      <c r="KAO32" s="10"/>
      <c r="KAP32" s="10"/>
      <c r="KAQ32" s="10"/>
      <c r="KAR32" s="10"/>
      <c r="KAS32" s="10"/>
      <c r="KAT32" s="10"/>
      <c r="KAU32" s="10"/>
      <c r="KAV32" s="10"/>
      <c r="KAW32" s="10"/>
      <c r="KAX32" s="10"/>
      <c r="KAY32" s="10"/>
      <c r="KAZ32" s="10"/>
      <c r="KBA32" s="10"/>
      <c r="KBB32" s="10"/>
      <c r="KBC32" s="10"/>
      <c r="KBD32" s="10"/>
      <c r="KBE32" s="10"/>
      <c r="KBF32" s="10"/>
      <c r="KBG32" s="10"/>
      <c r="KBH32" s="10"/>
      <c r="KBI32" s="10"/>
      <c r="KBJ32" s="10"/>
      <c r="KBK32" s="10"/>
      <c r="KBL32" s="10"/>
      <c r="KBM32" s="10"/>
      <c r="KBN32" s="10"/>
      <c r="KBO32" s="10"/>
      <c r="KBP32" s="10"/>
      <c r="KBQ32" s="10"/>
      <c r="KBR32" s="10"/>
      <c r="KBS32" s="10"/>
      <c r="KBT32" s="10"/>
      <c r="KBU32" s="10"/>
      <c r="KBV32" s="10"/>
      <c r="KBW32" s="10"/>
      <c r="KBX32" s="10"/>
      <c r="KBY32" s="10"/>
      <c r="KBZ32" s="10"/>
      <c r="KCA32" s="10"/>
      <c r="KCB32" s="10"/>
      <c r="KCC32" s="10"/>
      <c r="KCD32" s="10"/>
      <c r="KCE32" s="10"/>
      <c r="KCF32" s="10"/>
      <c r="KCG32" s="10"/>
      <c r="KCH32" s="10"/>
      <c r="KCI32" s="10"/>
      <c r="KCJ32" s="10"/>
      <c r="KCK32" s="10"/>
      <c r="KCL32" s="10"/>
      <c r="KCM32" s="10"/>
      <c r="KCN32" s="10"/>
      <c r="KCO32" s="10"/>
      <c r="KCP32" s="10"/>
      <c r="KCQ32" s="10"/>
      <c r="KCR32" s="10"/>
      <c r="KCS32" s="10"/>
      <c r="KCT32" s="10"/>
      <c r="KCU32" s="10"/>
      <c r="KCV32" s="10"/>
      <c r="KCW32" s="10"/>
      <c r="KCX32" s="10"/>
      <c r="KCY32" s="10"/>
      <c r="KCZ32" s="10"/>
      <c r="KDA32" s="10"/>
      <c r="KDB32" s="10"/>
      <c r="KDC32" s="10"/>
      <c r="KDD32" s="10"/>
      <c r="KDE32" s="10"/>
      <c r="KDF32" s="10"/>
      <c r="KDG32" s="10"/>
      <c r="KDH32" s="10"/>
      <c r="KDI32" s="10"/>
      <c r="KDJ32" s="10"/>
      <c r="KDK32" s="10"/>
      <c r="KDL32" s="10"/>
      <c r="KDM32" s="10"/>
      <c r="KDN32" s="10"/>
      <c r="KDO32" s="10"/>
      <c r="KDP32" s="10"/>
      <c r="KDQ32" s="10"/>
      <c r="KDR32" s="10"/>
      <c r="KDS32" s="10"/>
      <c r="KDT32" s="10"/>
      <c r="KDU32" s="10"/>
      <c r="KDV32" s="10"/>
      <c r="KDW32" s="10"/>
      <c r="KDX32" s="10"/>
      <c r="KDY32" s="10"/>
      <c r="KDZ32" s="10"/>
      <c r="KEA32" s="10"/>
      <c r="KEB32" s="10"/>
      <c r="KEC32" s="10"/>
      <c r="KED32" s="10"/>
      <c r="KEE32" s="10"/>
      <c r="KEF32" s="10"/>
      <c r="KEG32" s="10"/>
      <c r="KEH32" s="10"/>
      <c r="KEI32" s="10"/>
      <c r="KEJ32" s="10"/>
      <c r="KEK32" s="10"/>
      <c r="KEL32" s="10"/>
      <c r="KEM32" s="10"/>
      <c r="KEN32" s="10"/>
      <c r="KEO32" s="10"/>
      <c r="KEP32" s="10"/>
      <c r="KEQ32" s="10"/>
      <c r="KER32" s="10"/>
      <c r="KES32" s="10"/>
      <c r="KET32" s="10"/>
      <c r="KEU32" s="10"/>
      <c r="KEV32" s="10"/>
      <c r="KEW32" s="10"/>
      <c r="KEX32" s="10"/>
      <c r="KEY32" s="10"/>
      <c r="KEZ32" s="10"/>
      <c r="KFA32" s="10"/>
      <c r="KFB32" s="10"/>
      <c r="KFC32" s="10"/>
      <c r="KFD32" s="10"/>
      <c r="KFE32" s="10"/>
      <c r="KFF32" s="10"/>
      <c r="KFG32" s="10"/>
      <c r="KFH32" s="10"/>
      <c r="KFI32" s="10"/>
      <c r="KFJ32" s="10"/>
      <c r="KFK32" s="10"/>
      <c r="KFL32" s="10"/>
      <c r="KFM32" s="10"/>
      <c r="KFN32" s="10"/>
      <c r="KFO32" s="10"/>
      <c r="KFP32" s="10"/>
      <c r="KFQ32" s="10"/>
      <c r="KFR32" s="10"/>
      <c r="KFS32" s="10"/>
      <c r="KFT32" s="10"/>
      <c r="KFU32" s="10"/>
      <c r="KFV32" s="10"/>
      <c r="KFW32" s="10"/>
      <c r="KFX32" s="10"/>
      <c r="KFY32" s="10"/>
      <c r="KFZ32" s="10"/>
      <c r="KGA32" s="10"/>
      <c r="KGB32" s="10"/>
      <c r="KGC32" s="10"/>
      <c r="KGD32" s="10"/>
      <c r="KGE32" s="10"/>
      <c r="KGF32" s="10"/>
      <c r="KGG32" s="10"/>
      <c r="KGH32" s="10"/>
      <c r="KGI32" s="10"/>
      <c r="KGJ32" s="10"/>
      <c r="KGK32" s="10"/>
      <c r="KGL32" s="10"/>
      <c r="KGM32" s="10"/>
      <c r="KGN32" s="10"/>
      <c r="KGO32" s="10"/>
      <c r="KGP32" s="10"/>
      <c r="KGQ32" s="10"/>
      <c r="KGR32" s="10"/>
      <c r="KGS32" s="10"/>
      <c r="KGT32" s="10"/>
      <c r="KGU32" s="10"/>
      <c r="KGV32" s="10"/>
      <c r="KGW32" s="10"/>
      <c r="KGX32" s="10"/>
      <c r="KGY32" s="10"/>
      <c r="KGZ32" s="10"/>
      <c r="KHA32" s="10"/>
      <c r="KHB32" s="10"/>
      <c r="KHC32" s="10"/>
      <c r="KHD32" s="10"/>
      <c r="KHE32" s="10"/>
      <c r="KHF32" s="10"/>
      <c r="KHG32" s="10"/>
      <c r="KHH32" s="10"/>
      <c r="KHI32" s="10"/>
      <c r="KHJ32" s="10"/>
      <c r="KHK32" s="10"/>
      <c r="KHL32" s="10"/>
      <c r="KHM32" s="10"/>
      <c r="KHN32" s="10"/>
      <c r="KHO32" s="10"/>
      <c r="KHP32" s="10"/>
      <c r="KHQ32" s="10"/>
      <c r="KHR32" s="10"/>
      <c r="KHS32" s="10"/>
      <c r="KHT32" s="10"/>
      <c r="KHU32" s="10"/>
      <c r="KHV32" s="10"/>
      <c r="KHW32" s="10"/>
      <c r="KHX32" s="10"/>
      <c r="KHY32" s="10"/>
      <c r="KHZ32" s="10"/>
      <c r="KIA32" s="10"/>
      <c r="KIB32" s="10"/>
      <c r="KIC32" s="10"/>
      <c r="KID32" s="10"/>
      <c r="KIE32" s="10"/>
      <c r="KIF32" s="10"/>
      <c r="KIG32" s="10"/>
      <c r="KIH32" s="10"/>
      <c r="KII32" s="10"/>
      <c r="KIJ32" s="10"/>
      <c r="KIK32" s="10"/>
      <c r="KIL32" s="10"/>
      <c r="KIM32" s="10"/>
      <c r="KIN32" s="10"/>
      <c r="KIO32" s="10"/>
      <c r="KIP32" s="10"/>
      <c r="KIQ32" s="10"/>
      <c r="KIR32" s="10"/>
      <c r="KIS32" s="10"/>
      <c r="KIT32" s="10"/>
      <c r="KIU32" s="10"/>
      <c r="KIV32" s="10"/>
      <c r="KIW32" s="10"/>
      <c r="KIX32" s="10"/>
      <c r="KIY32" s="10"/>
      <c r="KIZ32" s="10"/>
      <c r="KJA32" s="10"/>
      <c r="KJB32" s="10"/>
      <c r="KJC32" s="10"/>
      <c r="KJD32" s="10"/>
      <c r="KJE32" s="10"/>
      <c r="KJF32" s="10"/>
      <c r="KJG32" s="10"/>
      <c r="KJH32" s="10"/>
      <c r="KJI32" s="10"/>
      <c r="KJJ32" s="10"/>
      <c r="KJK32" s="10"/>
      <c r="KJL32" s="10"/>
      <c r="KJM32" s="10"/>
      <c r="KJN32" s="10"/>
      <c r="KJO32" s="10"/>
      <c r="KJP32" s="10"/>
      <c r="KJQ32" s="10"/>
      <c r="KJR32" s="10"/>
      <c r="KJS32" s="10"/>
      <c r="KJT32" s="10"/>
      <c r="KJU32" s="10"/>
      <c r="KJV32" s="10"/>
      <c r="KJW32" s="10"/>
      <c r="KJX32" s="10"/>
      <c r="KJY32" s="10"/>
      <c r="KJZ32" s="10"/>
      <c r="KKA32" s="10"/>
      <c r="KKB32" s="10"/>
      <c r="KKC32" s="10"/>
      <c r="KKD32" s="10"/>
      <c r="KKE32" s="10"/>
      <c r="KKF32" s="10"/>
      <c r="KKG32" s="10"/>
      <c r="KKH32" s="10"/>
      <c r="KKI32" s="10"/>
      <c r="KKJ32" s="10"/>
      <c r="KKK32" s="10"/>
      <c r="KKL32" s="10"/>
      <c r="KKM32" s="10"/>
      <c r="KKN32" s="10"/>
      <c r="KKO32" s="10"/>
      <c r="KKP32" s="10"/>
      <c r="KKQ32" s="10"/>
      <c r="KKR32" s="10"/>
      <c r="KKS32" s="10"/>
      <c r="KKT32" s="10"/>
      <c r="KKU32" s="10"/>
      <c r="KKV32" s="10"/>
      <c r="KKW32" s="10"/>
      <c r="KKX32" s="10"/>
      <c r="KKY32" s="10"/>
      <c r="KKZ32" s="10"/>
      <c r="KLA32" s="10"/>
      <c r="KLB32" s="10"/>
      <c r="KLC32" s="10"/>
      <c r="KLD32" s="10"/>
      <c r="KLE32" s="10"/>
      <c r="KLF32" s="10"/>
      <c r="KLG32" s="10"/>
      <c r="KLH32" s="10"/>
      <c r="KLI32" s="10"/>
      <c r="KLJ32" s="10"/>
      <c r="KLK32" s="10"/>
      <c r="KLL32" s="10"/>
      <c r="KLM32" s="10"/>
      <c r="KLN32" s="10"/>
      <c r="KLO32" s="10"/>
      <c r="KLP32" s="10"/>
      <c r="KLQ32" s="10"/>
      <c r="KLR32" s="10"/>
      <c r="KLS32" s="10"/>
      <c r="KLT32" s="10"/>
      <c r="KLU32" s="10"/>
      <c r="KLV32" s="10"/>
      <c r="KLW32" s="10"/>
      <c r="KLX32" s="10"/>
      <c r="KLY32" s="10"/>
      <c r="KLZ32" s="10"/>
      <c r="KMA32" s="10"/>
      <c r="KMB32" s="10"/>
      <c r="KMC32" s="10"/>
      <c r="KMD32" s="10"/>
      <c r="KME32" s="10"/>
      <c r="KMF32" s="10"/>
      <c r="KMG32" s="10"/>
      <c r="KMH32" s="10"/>
      <c r="KMI32" s="10"/>
      <c r="KMJ32" s="10"/>
      <c r="KMK32" s="10"/>
      <c r="KML32" s="10"/>
      <c r="KMM32" s="10"/>
      <c r="KMN32" s="10"/>
      <c r="KMO32" s="10"/>
      <c r="KMP32" s="10"/>
      <c r="KMQ32" s="10"/>
      <c r="KMR32" s="10"/>
      <c r="KMS32" s="10"/>
      <c r="KMT32" s="10"/>
      <c r="KMU32" s="10"/>
      <c r="KMV32" s="10"/>
      <c r="KMW32" s="10"/>
      <c r="KMX32" s="10"/>
      <c r="KMY32" s="10"/>
      <c r="KMZ32" s="10"/>
      <c r="KNA32" s="10"/>
      <c r="KNB32" s="10"/>
      <c r="KNC32" s="10"/>
      <c r="KND32" s="10"/>
      <c r="KNE32" s="10"/>
      <c r="KNF32" s="10"/>
      <c r="KNG32" s="10"/>
      <c r="KNH32" s="10"/>
      <c r="KNI32" s="10"/>
      <c r="KNJ32" s="10"/>
      <c r="KNK32" s="10"/>
      <c r="KNL32" s="10"/>
      <c r="KNM32" s="10"/>
      <c r="KNN32" s="10"/>
      <c r="KNO32" s="10"/>
      <c r="KNP32" s="10"/>
      <c r="KNQ32" s="10"/>
      <c r="KNR32" s="10"/>
      <c r="KNS32" s="10"/>
      <c r="KNT32" s="10"/>
      <c r="KNU32" s="10"/>
      <c r="KNV32" s="10"/>
      <c r="KNW32" s="10"/>
      <c r="KNX32" s="10"/>
      <c r="KNY32" s="10"/>
      <c r="KNZ32" s="10"/>
      <c r="KOA32" s="10"/>
      <c r="KOB32" s="10"/>
      <c r="KOC32" s="10"/>
      <c r="KOD32" s="10"/>
      <c r="KOE32" s="10"/>
      <c r="KOF32" s="10"/>
      <c r="KOG32" s="10"/>
      <c r="KOH32" s="10"/>
      <c r="KOI32" s="10"/>
      <c r="KOJ32" s="10"/>
      <c r="KOK32" s="10"/>
      <c r="KOL32" s="10"/>
      <c r="KOM32" s="10"/>
      <c r="KON32" s="10"/>
      <c r="KOO32" s="10"/>
      <c r="KOP32" s="10"/>
      <c r="KOQ32" s="10"/>
      <c r="KOR32" s="10"/>
      <c r="KOS32" s="10"/>
      <c r="KOT32" s="10"/>
      <c r="KOU32" s="10"/>
      <c r="KOV32" s="10"/>
      <c r="KOW32" s="10"/>
      <c r="KOX32" s="10"/>
      <c r="KOY32" s="10"/>
      <c r="KOZ32" s="10"/>
      <c r="KPA32" s="10"/>
      <c r="KPB32" s="10"/>
      <c r="KPC32" s="10"/>
      <c r="KPD32" s="10"/>
      <c r="KPE32" s="10"/>
      <c r="KPF32" s="10"/>
      <c r="KPG32" s="10"/>
      <c r="KPH32" s="10"/>
      <c r="KPI32" s="10"/>
      <c r="KPJ32" s="10"/>
      <c r="KPK32" s="10"/>
      <c r="KPL32" s="10"/>
      <c r="KPM32" s="10"/>
      <c r="KPN32" s="10"/>
      <c r="KPO32" s="10"/>
      <c r="KPP32" s="10"/>
      <c r="KPQ32" s="10"/>
      <c r="KPR32" s="10"/>
      <c r="KPS32" s="10"/>
      <c r="KPT32" s="10"/>
      <c r="KPU32" s="10"/>
      <c r="KPV32" s="10"/>
      <c r="KPW32" s="10"/>
      <c r="KPX32" s="10"/>
      <c r="KPY32" s="10"/>
      <c r="KPZ32" s="10"/>
      <c r="KQA32" s="10"/>
      <c r="KQB32" s="10"/>
      <c r="KQC32" s="10"/>
      <c r="KQD32" s="10"/>
      <c r="KQE32" s="10"/>
      <c r="KQF32" s="10"/>
      <c r="KQG32" s="10"/>
      <c r="KQH32" s="10"/>
      <c r="KQI32" s="10"/>
      <c r="KQJ32" s="10"/>
      <c r="KQK32" s="10"/>
      <c r="KQL32" s="10"/>
      <c r="KQM32" s="10"/>
      <c r="KQN32" s="10"/>
      <c r="KQO32" s="10"/>
      <c r="KQP32" s="10"/>
      <c r="KQQ32" s="10"/>
      <c r="KQR32" s="10"/>
      <c r="KQS32" s="10"/>
      <c r="KQT32" s="10"/>
      <c r="KQU32" s="10"/>
      <c r="KQV32" s="10"/>
      <c r="KQW32" s="10"/>
      <c r="KQX32" s="10"/>
      <c r="KQY32" s="10"/>
      <c r="KQZ32" s="10"/>
      <c r="KRA32" s="10"/>
      <c r="KRB32" s="10"/>
      <c r="KRC32" s="10"/>
      <c r="KRD32" s="10"/>
      <c r="KRE32" s="10"/>
      <c r="KRF32" s="10"/>
      <c r="KRG32" s="10"/>
      <c r="KRH32" s="10"/>
      <c r="KRI32" s="10"/>
      <c r="KRJ32" s="10"/>
      <c r="KRK32" s="10"/>
      <c r="KRL32" s="10"/>
      <c r="KRM32" s="10"/>
      <c r="KRN32" s="10"/>
      <c r="KRO32" s="10"/>
      <c r="KRP32" s="10"/>
      <c r="KRQ32" s="10"/>
      <c r="KRR32" s="10"/>
      <c r="KRS32" s="10"/>
      <c r="KRT32" s="10"/>
      <c r="KRU32" s="10"/>
      <c r="KRV32" s="10"/>
      <c r="KRW32" s="10"/>
      <c r="KRX32" s="10"/>
      <c r="KRY32" s="10"/>
      <c r="KRZ32" s="10"/>
      <c r="KSA32" s="10"/>
      <c r="KSB32" s="10"/>
      <c r="KSC32" s="10"/>
      <c r="KSD32" s="10"/>
      <c r="KSE32" s="10"/>
      <c r="KSF32" s="10"/>
      <c r="KSG32" s="10"/>
      <c r="KSH32" s="10"/>
      <c r="KSI32" s="10"/>
      <c r="KSJ32" s="10"/>
      <c r="KSK32" s="10"/>
      <c r="KSL32" s="10"/>
      <c r="KSM32" s="10"/>
      <c r="KSN32" s="10"/>
      <c r="KSO32" s="10"/>
      <c r="KSP32" s="10"/>
      <c r="KSQ32" s="10"/>
      <c r="KSR32" s="10"/>
      <c r="KSS32" s="10"/>
      <c r="KST32" s="10"/>
      <c r="KSU32" s="10"/>
      <c r="KSV32" s="10"/>
      <c r="KSW32" s="10"/>
      <c r="KSX32" s="10"/>
      <c r="KSY32" s="10"/>
      <c r="KSZ32" s="10"/>
      <c r="KTA32" s="10"/>
      <c r="KTB32" s="10"/>
      <c r="KTC32" s="10"/>
      <c r="KTD32" s="10"/>
      <c r="KTE32" s="10"/>
      <c r="KTF32" s="10"/>
      <c r="KTG32" s="10"/>
      <c r="KTH32" s="10"/>
      <c r="KTI32" s="10"/>
      <c r="KTJ32" s="10"/>
      <c r="KTK32" s="10"/>
      <c r="KTL32" s="10"/>
      <c r="KTM32" s="10"/>
      <c r="KTN32" s="10"/>
      <c r="KTO32" s="10"/>
      <c r="KTP32" s="10"/>
      <c r="KTQ32" s="10"/>
      <c r="KTR32" s="10"/>
      <c r="KTS32" s="10"/>
      <c r="KTT32" s="10"/>
      <c r="KTU32" s="10"/>
      <c r="KTV32" s="10"/>
      <c r="KTW32" s="10"/>
      <c r="KTX32" s="10"/>
      <c r="KTY32" s="10"/>
      <c r="KTZ32" s="10"/>
      <c r="KUA32" s="10"/>
      <c r="KUB32" s="10"/>
      <c r="KUC32" s="10"/>
      <c r="KUD32" s="10"/>
      <c r="KUE32" s="10"/>
      <c r="KUF32" s="10"/>
      <c r="KUG32" s="10"/>
      <c r="KUH32" s="10"/>
      <c r="KUI32" s="10"/>
      <c r="KUJ32" s="10"/>
      <c r="KUK32" s="10"/>
      <c r="KUL32" s="10"/>
      <c r="KUM32" s="10"/>
      <c r="KUN32" s="10"/>
      <c r="KUO32" s="10"/>
      <c r="KUP32" s="10"/>
      <c r="KUQ32" s="10"/>
      <c r="KUR32" s="10"/>
      <c r="KUS32" s="10"/>
      <c r="KUT32" s="10"/>
      <c r="KUU32" s="10"/>
      <c r="KUV32" s="10"/>
      <c r="KUW32" s="10"/>
      <c r="KUX32" s="10"/>
      <c r="KUY32" s="10"/>
      <c r="KUZ32" s="10"/>
      <c r="KVA32" s="10"/>
      <c r="KVB32" s="10"/>
      <c r="KVC32" s="10"/>
      <c r="KVD32" s="10"/>
      <c r="KVE32" s="10"/>
      <c r="KVF32" s="10"/>
      <c r="KVG32" s="10"/>
      <c r="KVH32" s="10"/>
      <c r="KVI32" s="10"/>
      <c r="KVJ32" s="10"/>
      <c r="KVK32" s="10"/>
      <c r="KVL32" s="10"/>
      <c r="KVM32" s="10"/>
      <c r="KVN32" s="10"/>
      <c r="KVO32" s="10"/>
      <c r="KVP32" s="10"/>
      <c r="KVQ32" s="10"/>
      <c r="KVR32" s="10"/>
      <c r="KVS32" s="10"/>
      <c r="KVT32" s="10"/>
      <c r="KVU32" s="10"/>
      <c r="KVV32" s="10"/>
      <c r="KVW32" s="10"/>
      <c r="KVX32" s="10"/>
      <c r="KVY32" s="10"/>
      <c r="KVZ32" s="10"/>
      <c r="KWA32" s="10"/>
      <c r="KWB32" s="10"/>
      <c r="KWC32" s="10"/>
      <c r="KWD32" s="10"/>
      <c r="KWE32" s="10"/>
      <c r="KWF32" s="10"/>
      <c r="KWG32" s="10"/>
      <c r="KWH32" s="10"/>
      <c r="KWI32" s="10"/>
      <c r="KWJ32" s="10"/>
      <c r="KWK32" s="10"/>
      <c r="KWL32" s="10"/>
      <c r="KWM32" s="10"/>
      <c r="KWN32" s="10"/>
      <c r="KWO32" s="10"/>
      <c r="KWP32" s="10"/>
      <c r="KWQ32" s="10"/>
      <c r="KWR32" s="10"/>
      <c r="KWS32" s="10"/>
      <c r="KWT32" s="10"/>
      <c r="KWU32" s="10"/>
      <c r="KWV32" s="10"/>
      <c r="KWW32" s="10"/>
      <c r="KWX32" s="10"/>
      <c r="KWY32" s="10"/>
      <c r="KWZ32" s="10"/>
      <c r="KXA32" s="10"/>
      <c r="KXB32" s="10"/>
      <c r="KXC32" s="10"/>
      <c r="KXD32" s="10"/>
      <c r="KXE32" s="10"/>
      <c r="KXF32" s="10"/>
      <c r="KXG32" s="10"/>
      <c r="KXH32" s="10"/>
      <c r="KXI32" s="10"/>
      <c r="KXJ32" s="10"/>
      <c r="KXK32" s="10"/>
      <c r="KXL32" s="10"/>
      <c r="KXM32" s="10"/>
      <c r="KXN32" s="10"/>
      <c r="KXO32" s="10"/>
      <c r="KXP32" s="10"/>
      <c r="KXQ32" s="10"/>
      <c r="KXR32" s="10"/>
      <c r="KXS32" s="10"/>
      <c r="KXT32" s="10"/>
      <c r="KXU32" s="10"/>
      <c r="KXV32" s="10"/>
      <c r="KXW32" s="10"/>
      <c r="KXX32" s="10"/>
      <c r="KXY32" s="10"/>
      <c r="KXZ32" s="10"/>
      <c r="KYA32" s="10"/>
      <c r="KYB32" s="10"/>
      <c r="KYC32" s="10"/>
      <c r="KYD32" s="10"/>
      <c r="KYE32" s="10"/>
      <c r="KYF32" s="10"/>
      <c r="KYG32" s="10"/>
      <c r="KYH32" s="10"/>
      <c r="KYI32" s="10"/>
      <c r="KYJ32" s="10"/>
      <c r="KYK32" s="10"/>
      <c r="KYL32" s="10"/>
      <c r="KYM32" s="10"/>
      <c r="KYN32" s="10"/>
      <c r="KYO32" s="10"/>
      <c r="KYP32" s="10"/>
      <c r="KYQ32" s="10"/>
      <c r="KYR32" s="10"/>
      <c r="KYS32" s="10"/>
      <c r="KYT32" s="10"/>
      <c r="KYU32" s="10"/>
      <c r="KYV32" s="10"/>
      <c r="KYW32" s="10"/>
      <c r="KYX32" s="10"/>
      <c r="KYY32" s="10"/>
      <c r="KYZ32" s="10"/>
      <c r="KZA32" s="10"/>
      <c r="KZB32" s="10"/>
      <c r="KZC32" s="10"/>
      <c r="KZD32" s="10"/>
      <c r="KZE32" s="10"/>
      <c r="KZF32" s="10"/>
      <c r="KZG32" s="10"/>
      <c r="KZH32" s="10"/>
      <c r="KZI32" s="10"/>
      <c r="KZJ32" s="10"/>
      <c r="KZK32" s="10"/>
      <c r="KZL32" s="10"/>
      <c r="KZM32" s="10"/>
      <c r="KZN32" s="10"/>
      <c r="KZO32" s="10"/>
      <c r="KZP32" s="10"/>
      <c r="KZQ32" s="10"/>
      <c r="KZR32" s="10"/>
      <c r="KZS32" s="10"/>
      <c r="KZT32" s="10"/>
      <c r="KZU32" s="10"/>
      <c r="KZV32" s="10"/>
      <c r="KZW32" s="10"/>
      <c r="KZX32" s="10"/>
      <c r="KZY32" s="10"/>
      <c r="KZZ32" s="10"/>
      <c r="LAA32" s="10"/>
      <c r="LAB32" s="10"/>
      <c r="LAC32" s="10"/>
      <c r="LAD32" s="10"/>
      <c r="LAE32" s="10"/>
      <c r="LAF32" s="10"/>
      <c r="LAG32" s="10"/>
      <c r="LAH32" s="10"/>
      <c r="LAI32" s="10"/>
      <c r="LAJ32" s="10"/>
      <c r="LAK32" s="10"/>
      <c r="LAL32" s="10"/>
      <c r="LAM32" s="10"/>
      <c r="LAN32" s="10"/>
      <c r="LAO32" s="10"/>
      <c r="LAP32" s="10"/>
      <c r="LAQ32" s="10"/>
      <c r="LAR32" s="10"/>
      <c r="LAS32" s="10"/>
      <c r="LAT32" s="10"/>
      <c r="LAU32" s="10"/>
      <c r="LAV32" s="10"/>
      <c r="LAW32" s="10"/>
      <c r="LAX32" s="10"/>
      <c r="LAY32" s="10"/>
      <c r="LAZ32" s="10"/>
      <c r="LBA32" s="10"/>
      <c r="LBB32" s="10"/>
      <c r="LBC32" s="10"/>
      <c r="LBD32" s="10"/>
      <c r="LBE32" s="10"/>
      <c r="LBF32" s="10"/>
      <c r="LBG32" s="10"/>
      <c r="LBH32" s="10"/>
      <c r="LBI32" s="10"/>
      <c r="LBJ32" s="10"/>
      <c r="LBK32" s="10"/>
      <c r="LBL32" s="10"/>
      <c r="LBM32" s="10"/>
      <c r="LBN32" s="10"/>
      <c r="LBO32" s="10"/>
      <c r="LBP32" s="10"/>
      <c r="LBQ32" s="10"/>
      <c r="LBR32" s="10"/>
      <c r="LBS32" s="10"/>
      <c r="LBT32" s="10"/>
      <c r="LBU32" s="10"/>
      <c r="LBV32" s="10"/>
      <c r="LBW32" s="10"/>
      <c r="LBX32" s="10"/>
      <c r="LBY32" s="10"/>
      <c r="LBZ32" s="10"/>
      <c r="LCA32" s="10"/>
      <c r="LCB32" s="10"/>
      <c r="LCC32" s="10"/>
      <c r="LCD32" s="10"/>
      <c r="LCE32" s="10"/>
      <c r="LCF32" s="10"/>
      <c r="LCG32" s="10"/>
      <c r="LCH32" s="10"/>
      <c r="LCI32" s="10"/>
      <c r="LCJ32" s="10"/>
      <c r="LCK32" s="10"/>
      <c r="LCL32" s="10"/>
      <c r="LCM32" s="10"/>
      <c r="LCN32" s="10"/>
      <c r="LCO32" s="10"/>
      <c r="LCP32" s="10"/>
      <c r="LCQ32" s="10"/>
      <c r="LCR32" s="10"/>
      <c r="LCS32" s="10"/>
      <c r="LCT32" s="10"/>
      <c r="LCU32" s="10"/>
      <c r="LCV32" s="10"/>
      <c r="LCW32" s="10"/>
      <c r="LCX32" s="10"/>
      <c r="LCY32" s="10"/>
      <c r="LCZ32" s="10"/>
      <c r="LDA32" s="10"/>
      <c r="LDB32" s="10"/>
      <c r="LDC32" s="10"/>
      <c r="LDD32" s="10"/>
      <c r="LDE32" s="10"/>
      <c r="LDF32" s="10"/>
      <c r="LDG32" s="10"/>
      <c r="LDH32" s="10"/>
      <c r="LDI32" s="10"/>
      <c r="LDJ32" s="10"/>
      <c r="LDK32" s="10"/>
      <c r="LDL32" s="10"/>
      <c r="LDM32" s="10"/>
      <c r="LDN32" s="10"/>
      <c r="LDO32" s="10"/>
      <c r="LDP32" s="10"/>
      <c r="LDQ32" s="10"/>
      <c r="LDR32" s="10"/>
      <c r="LDS32" s="10"/>
      <c r="LDT32" s="10"/>
      <c r="LDU32" s="10"/>
      <c r="LDV32" s="10"/>
      <c r="LDW32" s="10"/>
      <c r="LDX32" s="10"/>
      <c r="LDY32" s="10"/>
      <c r="LDZ32" s="10"/>
      <c r="LEA32" s="10"/>
      <c r="LEB32" s="10"/>
      <c r="LEC32" s="10"/>
      <c r="LED32" s="10"/>
      <c r="LEE32" s="10"/>
      <c r="LEF32" s="10"/>
      <c r="LEG32" s="10"/>
      <c r="LEH32" s="10"/>
      <c r="LEI32" s="10"/>
      <c r="LEJ32" s="10"/>
      <c r="LEK32" s="10"/>
      <c r="LEL32" s="10"/>
      <c r="LEM32" s="10"/>
      <c r="LEN32" s="10"/>
      <c r="LEO32" s="10"/>
      <c r="LEP32" s="10"/>
      <c r="LEQ32" s="10"/>
      <c r="LER32" s="10"/>
      <c r="LES32" s="10"/>
      <c r="LET32" s="10"/>
      <c r="LEU32" s="10"/>
      <c r="LEV32" s="10"/>
      <c r="LEW32" s="10"/>
      <c r="LEX32" s="10"/>
      <c r="LEY32" s="10"/>
      <c r="LEZ32" s="10"/>
      <c r="LFA32" s="10"/>
      <c r="LFB32" s="10"/>
      <c r="LFC32" s="10"/>
      <c r="LFD32" s="10"/>
      <c r="LFE32" s="10"/>
      <c r="LFF32" s="10"/>
      <c r="LFG32" s="10"/>
      <c r="LFH32" s="10"/>
      <c r="LFI32" s="10"/>
      <c r="LFJ32" s="10"/>
      <c r="LFK32" s="10"/>
      <c r="LFL32" s="10"/>
      <c r="LFM32" s="10"/>
      <c r="LFN32" s="10"/>
      <c r="LFO32" s="10"/>
      <c r="LFP32" s="10"/>
      <c r="LFQ32" s="10"/>
      <c r="LFR32" s="10"/>
      <c r="LFS32" s="10"/>
      <c r="LFT32" s="10"/>
      <c r="LFU32" s="10"/>
      <c r="LFV32" s="10"/>
      <c r="LFW32" s="10"/>
      <c r="LFX32" s="10"/>
      <c r="LFY32" s="10"/>
      <c r="LFZ32" s="10"/>
      <c r="LGA32" s="10"/>
      <c r="LGB32" s="10"/>
      <c r="LGC32" s="10"/>
      <c r="LGD32" s="10"/>
      <c r="LGE32" s="10"/>
      <c r="LGF32" s="10"/>
      <c r="LGG32" s="10"/>
      <c r="LGH32" s="10"/>
      <c r="LGI32" s="10"/>
      <c r="LGJ32" s="10"/>
      <c r="LGK32" s="10"/>
      <c r="LGL32" s="10"/>
      <c r="LGM32" s="10"/>
      <c r="LGN32" s="10"/>
      <c r="LGO32" s="10"/>
      <c r="LGP32" s="10"/>
      <c r="LGQ32" s="10"/>
      <c r="LGR32" s="10"/>
      <c r="LGS32" s="10"/>
      <c r="LGT32" s="10"/>
      <c r="LGU32" s="10"/>
      <c r="LGV32" s="10"/>
      <c r="LGW32" s="10"/>
      <c r="LGX32" s="10"/>
      <c r="LGY32" s="10"/>
      <c r="LGZ32" s="10"/>
      <c r="LHA32" s="10"/>
      <c r="LHB32" s="10"/>
      <c r="LHC32" s="10"/>
      <c r="LHD32" s="10"/>
      <c r="LHE32" s="10"/>
      <c r="LHF32" s="10"/>
      <c r="LHG32" s="10"/>
      <c r="LHH32" s="10"/>
      <c r="LHI32" s="10"/>
      <c r="LHJ32" s="10"/>
      <c r="LHK32" s="10"/>
      <c r="LHL32" s="10"/>
      <c r="LHM32" s="10"/>
      <c r="LHN32" s="10"/>
      <c r="LHO32" s="10"/>
      <c r="LHP32" s="10"/>
      <c r="LHQ32" s="10"/>
      <c r="LHR32" s="10"/>
      <c r="LHS32" s="10"/>
      <c r="LHT32" s="10"/>
      <c r="LHU32" s="10"/>
      <c r="LHV32" s="10"/>
      <c r="LHW32" s="10"/>
      <c r="LHX32" s="10"/>
      <c r="LHY32" s="10"/>
      <c r="LHZ32" s="10"/>
      <c r="LIA32" s="10"/>
      <c r="LIB32" s="10"/>
      <c r="LIC32" s="10"/>
      <c r="LID32" s="10"/>
      <c r="LIE32" s="10"/>
      <c r="LIF32" s="10"/>
      <c r="LIG32" s="10"/>
      <c r="LIH32" s="10"/>
      <c r="LII32" s="10"/>
      <c r="LIJ32" s="10"/>
      <c r="LIK32" s="10"/>
      <c r="LIL32" s="10"/>
      <c r="LIM32" s="10"/>
      <c r="LIN32" s="10"/>
      <c r="LIO32" s="10"/>
      <c r="LIP32" s="10"/>
      <c r="LIQ32" s="10"/>
      <c r="LIR32" s="10"/>
      <c r="LIS32" s="10"/>
      <c r="LIT32" s="10"/>
      <c r="LIU32" s="10"/>
      <c r="LIV32" s="10"/>
      <c r="LIW32" s="10"/>
      <c r="LIX32" s="10"/>
      <c r="LIY32" s="10"/>
      <c r="LIZ32" s="10"/>
      <c r="LJA32" s="10"/>
      <c r="LJB32" s="10"/>
      <c r="LJC32" s="10"/>
      <c r="LJD32" s="10"/>
      <c r="LJE32" s="10"/>
      <c r="LJF32" s="10"/>
      <c r="LJG32" s="10"/>
      <c r="LJH32" s="10"/>
      <c r="LJI32" s="10"/>
      <c r="LJJ32" s="10"/>
      <c r="LJK32" s="10"/>
      <c r="LJL32" s="10"/>
      <c r="LJM32" s="10"/>
      <c r="LJN32" s="10"/>
      <c r="LJO32" s="10"/>
      <c r="LJP32" s="10"/>
      <c r="LJQ32" s="10"/>
      <c r="LJR32" s="10"/>
      <c r="LJS32" s="10"/>
      <c r="LJT32" s="10"/>
      <c r="LJU32" s="10"/>
      <c r="LJV32" s="10"/>
      <c r="LJW32" s="10"/>
      <c r="LJX32" s="10"/>
      <c r="LJY32" s="10"/>
      <c r="LJZ32" s="10"/>
      <c r="LKA32" s="10"/>
      <c r="LKB32" s="10"/>
      <c r="LKC32" s="10"/>
      <c r="LKD32" s="10"/>
      <c r="LKE32" s="10"/>
      <c r="LKF32" s="10"/>
      <c r="LKG32" s="10"/>
      <c r="LKH32" s="10"/>
      <c r="LKI32" s="10"/>
      <c r="LKJ32" s="10"/>
      <c r="LKK32" s="10"/>
      <c r="LKL32" s="10"/>
      <c r="LKM32" s="10"/>
      <c r="LKN32" s="10"/>
      <c r="LKO32" s="10"/>
      <c r="LKP32" s="10"/>
      <c r="LKQ32" s="10"/>
      <c r="LKR32" s="10"/>
      <c r="LKS32" s="10"/>
      <c r="LKT32" s="10"/>
      <c r="LKU32" s="10"/>
      <c r="LKV32" s="10"/>
      <c r="LKW32" s="10"/>
      <c r="LKX32" s="10"/>
      <c r="LKY32" s="10"/>
      <c r="LKZ32" s="10"/>
      <c r="LLA32" s="10"/>
      <c r="LLB32" s="10"/>
      <c r="LLC32" s="10"/>
      <c r="LLD32" s="10"/>
      <c r="LLE32" s="10"/>
      <c r="LLF32" s="10"/>
      <c r="LLG32" s="10"/>
      <c r="LLH32" s="10"/>
      <c r="LLI32" s="10"/>
      <c r="LLJ32" s="10"/>
      <c r="LLK32" s="10"/>
      <c r="LLL32" s="10"/>
      <c r="LLM32" s="10"/>
      <c r="LLN32" s="10"/>
      <c r="LLO32" s="10"/>
      <c r="LLP32" s="10"/>
      <c r="LLQ32" s="10"/>
      <c r="LLR32" s="10"/>
      <c r="LLS32" s="10"/>
      <c r="LLT32" s="10"/>
      <c r="LLU32" s="10"/>
      <c r="LLV32" s="10"/>
      <c r="LLW32" s="10"/>
      <c r="LLX32" s="10"/>
      <c r="LLY32" s="10"/>
      <c r="LLZ32" s="10"/>
      <c r="LMA32" s="10"/>
      <c r="LMB32" s="10"/>
      <c r="LMC32" s="10"/>
      <c r="LMD32" s="10"/>
      <c r="LME32" s="10"/>
      <c r="LMF32" s="10"/>
      <c r="LMG32" s="10"/>
      <c r="LMH32" s="10"/>
      <c r="LMI32" s="10"/>
      <c r="LMJ32" s="10"/>
      <c r="LMK32" s="10"/>
      <c r="LML32" s="10"/>
      <c r="LMM32" s="10"/>
      <c r="LMN32" s="10"/>
      <c r="LMO32" s="10"/>
      <c r="LMP32" s="10"/>
      <c r="LMQ32" s="10"/>
      <c r="LMR32" s="10"/>
      <c r="LMS32" s="10"/>
      <c r="LMT32" s="10"/>
      <c r="LMU32" s="10"/>
      <c r="LMV32" s="10"/>
      <c r="LMW32" s="10"/>
      <c r="LMX32" s="10"/>
      <c r="LMY32" s="10"/>
      <c r="LMZ32" s="10"/>
      <c r="LNA32" s="10"/>
      <c r="LNB32" s="10"/>
      <c r="LNC32" s="10"/>
      <c r="LND32" s="10"/>
      <c r="LNE32" s="10"/>
      <c r="LNF32" s="10"/>
      <c r="LNG32" s="10"/>
      <c r="LNH32" s="10"/>
      <c r="LNI32" s="10"/>
      <c r="LNJ32" s="10"/>
      <c r="LNK32" s="10"/>
      <c r="LNL32" s="10"/>
      <c r="LNM32" s="10"/>
      <c r="LNN32" s="10"/>
      <c r="LNO32" s="10"/>
      <c r="LNP32" s="10"/>
      <c r="LNQ32" s="10"/>
      <c r="LNR32" s="10"/>
      <c r="LNS32" s="10"/>
      <c r="LNT32" s="10"/>
      <c r="LNU32" s="10"/>
      <c r="LNV32" s="10"/>
      <c r="LNW32" s="10"/>
      <c r="LNX32" s="10"/>
      <c r="LNY32" s="10"/>
      <c r="LNZ32" s="10"/>
      <c r="LOA32" s="10"/>
      <c r="LOB32" s="10"/>
      <c r="LOC32" s="10"/>
      <c r="LOD32" s="10"/>
      <c r="LOE32" s="10"/>
      <c r="LOF32" s="10"/>
      <c r="LOG32" s="10"/>
      <c r="LOH32" s="10"/>
      <c r="LOI32" s="10"/>
      <c r="LOJ32" s="10"/>
      <c r="LOK32" s="10"/>
      <c r="LOL32" s="10"/>
      <c r="LOM32" s="10"/>
      <c r="LON32" s="10"/>
      <c r="LOO32" s="10"/>
      <c r="LOP32" s="10"/>
      <c r="LOQ32" s="10"/>
      <c r="LOR32" s="10"/>
      <c r="LOS32" s="10"/>
      <c r="LOT32" s="10"/>
      <c r="LOU32" s="10"/>
      <c r="LOV32" s="10"/>
      <c r="LOW32" s="10"/>
      <c r="LOX32" s="10"/>
      <c r="LOY32" s="10"/>
      <c r="LOZ32" s="10"/>
      <c r="LPA32" s="10"/>
      <c r="LPB32" s="10"/>
      <c r="LPC32" s="10"/>
      <c r="LPD32" s="10"/>
      <c r="LPE32" s="10"/>
      <c r="LPF32" s="10"/>
      <c r="LPG32" s="10"/>
      <c r="LPH32" s="10"/>
      <c r="LPI32" s="10"/>
      <c r="LPJ32" s="10"/>
      <c r="LPK32" s="10"/>
      <c r="LPL32" s="10"/>
      <c r="LPM32" s="10"/>
      <c r="LPN32" s="10"/>
      <c r="LPO32" s="10"/>
      <c r="LPP32" s="10"/>
      <c r="LPQ32" s="10"/>
      <c r="LPR32" s="10"/>
      <c r="LPS32" s="10"/>
      <c r="LPT32" s="10"/>
      <c r="LPU32" s="10"/>
      <c r="LPV32" s="10"/>
      <c r="LPW32" s="10"/>
      <c r="LPX32" s="10"/>
      <c r="LPY32" s="10"/>
      <c r="LPZ32" s="10"/>
      <c r="LQA32" s="10"/>
      <c r="LQB32" s="10"/>
      <c r="LQC32" s="10"/>
      <c r="LQD32" s="10"/>
      <c r="LQE32" s="10"/>
      <c r="LQF32" s="10"/>
      <c r="LQG32" s="10"/>
      <c r="LQH32" s="10"/>
      <c r="LQI32" s="10"/>
      <c r="LQJ32" s="10"/>
      <c r="LQK32" s="10"/>
      <c r="LQL32" s="10"/>
      <c r="LQM32" s="10"/>
      <c r="LQN32" s="10"/>
      <c r="LQO32" s="10"/>
      <c r="LQP32" s="10"/>
      <c r="LQQ32" s="10"/>
      <c r="LQR32" s="10"/>
      <c r="LQS32" s="10"/>
      <c r="LQT32" s="10"/>
      <c r="LQU32" s="10"/>
      <c r="LQV32" s="10"/>
      <c r="LQW32" s="10"/>
      <c r="LQX32" s="10"/>
      <c r="LQY32" s="10"/>
      <c r="LQZ32" s="10"/>
      <c r="LRA32" s="10"/>
      <c r="LRB32" s="10"/>
      <c r="LRC32" s="10"/>
      <c r="LRD32" s="10"/>
      <c r="LRE32" s="10"/>
      <c r="LRF32" s="10"/>
      <c r="LRG32" s="10"/>
      <c r="LRH32" s="10"/>
      <c r="LRI32" s="10"/>
      <c r="LRJ32" s="10"/>
      <c r="LRK32" s="10"/>
      <c r="LRL32" s="10"/>
      <c r="LRM32" s="10"/>
      <c r="LRN32" s="10"/>
      <c r="LRO32" s="10"/>
      <c r="LRP32" s="10"/>
      <c r="LRQ32" s="10"/>
      <c r="LRR32" s="10"/>
      <c r="LRS32" s="10"/>
      <c r="LRT32" s="10"/>
      <c r="LRU32" s="10"/>
      <c r="LRV32" s="10"/>
      <c r="LRW32" s="10"/>
      <c r="LRX32" s="10"/>
      <c r="LRY32" s="10"/>
      <c r="LRZ32" s="10"/>
      <c r="LSA32" s="10"/>
      <c r="LSB32" s="10"/>
      <c r="LSC32" s="10"/>
      <c r="LSD32" s="10"/>
      <c r="LSE32" s="10"/>
      <c r="LSF32" s="10"/>
      <c r="LSG32" s="10"/>
      <c r="LSH32" s="10"/>
      <c r="LSI32" s="10"/>
      <c r="LSJ32" s="10"/>
      <c r="LSK32" s="10"/>
      <c r="LSL32" s="10"/>
      <c r="LSM32" s="10"/>
      <c r="LSN32" s="10"/>
      <c r="LSO32" s="10"/>
      <c r="LSP32" s="10"/>
      <c r="LSQ32" s="10"/>
      <c r="LSR32" s="10"/>
      <c r="LSS32" s="10"/>
      <c r="LST32" s="10"/>
      <c r="LSU32" s="10"/>
      <c r="LSV32" s="10"/>
      <c r="LSW32" s="10"/>
      <c r="LSX32" s="10"/>
      <c r="LSY32" s="10"/>
      <c r="LSZ32" s="10"/>
      <c r="LTA32" s="10"/>
      <c r="LTB32" s="10"/>
      <c r="LTC32" s="10"/>
      <c r="LTD32" s="10"/>
      <c r="LTE32" s="10"/>
      <c r="LTF32" s="10"/>
      <c r="LTG32" s="10"/>
      <c r="LTH32" s="10"/>
      <c r="LTI32" s="10"/>
      <c r="LTJ32" s="10"/>
      <c r="LTK32" s="10"/>
      <c r="LTL32" s="10"/>
      <c r="LTM32" s="10"/>
      <c r="LTN32" s="10"/>
      <c r="LTO32" s="10"/>
      <c r="LTP32" s="10"/>
      <c r="LTQ32" s="10"/>
      <c r="LTR32" s="10"/>
      <c r="LTS32" s="10"/>
      <c r="LTT32" s="10"/>
      <c r="LTU32" s="10"/>
      <c r="LTV32" s="10"/>
      <c r="LTW32" s="10"/>
      <c r="LTX32" s="10"/>
      <c r="LTY32" s="10"/>
      <c r="LTZ32" s="10"/>
      <c r="LUA32" s="10"/>
      <c r="LUB32" s="10"/>
      <c r="LUC32" s="10"/>
      <c r="LUD32" s="10"/>
      <c r="LUE32" s="10"/>
      <c r="LUF32" s="10"/>
      <c r="LUG32" s="10"/>
      <c r="LUH32" s="10"/>
      <c r="LUI32" s="10"/>
      <c r="LUJ32" s="10"/>
      <c r="LUK32" s="10"/>
      <c r="LUL32" s="10"/>
      <c r="LUM32" s="10"/>
      <c r="LUN32" s="10"/>
      <c r="LUO32" s="10"/>
      <c r="LUP32" s="10"/>
      <c r="LUQ32" s="10"/>
      <c r="LUR32" s="10"/>
      <c r="LUS32" s="10"/>
      <c r="LUT32" s="10"/>
      <c r="LUU32" s="10"/>
      <c r="LUV32" s="10"/>
      <c r="LUW32" s="10"/>
      <c r="LUX32" s="10"/>
      <c r="LUY32" s="10"/>
      <c r="LUZ32" s="10"/>
      <c r="LVA32" s="10"/>
      <c r="LVB32" s="10"/>
      <c r="LVC32" s="10"/>
      <c r="LVD32" s="10"/>
      <c r="LVE32" s="10"/>
      <c r="LVF32" s="10"/>
      <c r="LVG32" s="10"/>
      <c r="LVH32" s="10"/>
      <c r="LVI32" s="10"/>
      <c r="LVJ32" s="10"/>
      <c r="LVK32" s="10"/>
      <c r="LVL32" s="10"/>
      <c r="LVM32" s="10"/>
      <c r="LVN32" s="10"/>
      <c r="LVO32" s="10"/>
      <c r="LVP32" s="10"/>
      <c r="LVQ32" s="10"/>
      <c r="LVR32" s="10"/>
      <c r="LVS32" s="10"/>
      <c r="LVT32" s="10"/>
      <c r="LVU32" s="10"/>
      <c r="LVV32" s="10"/>
      <c r="LVW32" s="10"/>
      <c r="LVX32" s="10"/>
      <c r="LVY32" s="10"/>
      <c r="LVZ32" s="10"/>
      <c r="LWA32" s="10"/>
      <c r="LWB32" s="10"/>
      <c r="LWC32" s="10"/>
      <c r="LWD32" s="10"/>
      <c r="LWE32" s="10"/>
      <c r="LWF32" s="10"/>
      <c r="LWG32" s="10"/>
      <c r="LWH32" s="10"/>
      <c r="LWI32" s="10"/>
      <c r="LWJ32" s="10"/>
      <c r="LWK32" s="10"/>
      <c r="LWL32" s="10"/>
      <c r="LWM32" s="10"/>
      <c r="LWN32" s="10"/>
      <c r="LWO32" s="10"/>
      <c r="LWP32" s="10"/>
      <c r="LWQ32" s="10"/>
      <c r="LWR32" s="10"/>
      <c r="LWS32" s="10"/>
      <c r="LWT32" s="10"/>
      <c r="LWU32" s="10"/>
      <c r="LWV32" s="10"/>
      <c r="LWW32" s="10"/>
      <c r="LWX32" s="10"/>
      <c r="LWY32" s="10"/>
      <c r="LWZ32" s="10"/>
      <c r="LXA32" s="10"/>
      <c r="LXB32" s="10"/>
      <c r="LXC32" s="10"/>
      <c r="LXD32" s="10"/>
      <c r="LXE32" s="10"/>
      <c r="LXF32" s="10"/>
      <c r="LXG32" s="10"/>
      <c r="LXH32" s="10"/>
      <c r="LXI32" s="10"/>
      <c r="LXJ32" s="10"/>
      <c r="LXK32" s="10"/>
      <c r="LXL32" s="10"/>
      <c r="LXM32" s="10"/>
      <c r="LXN32" s="10"/>
      <c r="LXO32" s="10"/>
      <c r="LXP32" s="10"/>
      <c r="LXQ32" s="10"/>
      <c r="LXR32" s="10"/>
      <c r="LXS32" s="10"/>
      <c r="LXT32" s="10"/>
      <c r="LXU32" s="10"/>
      <c r="LXV32" s="10"/>
      <c r="LXW32" s="10"/>
      <c r="LXX32" s="10"/>
      <c r="LXY32" s="10"/>
      <c r="LXZ32" s="10"/>
      <c r="LYA32" s="10"/>
      <c r="LYB32" s="10"/>
      <c r="LYC32" s="10"/>
      <c r="LYD32" s="10"/>
      <c r="LYE32" s="10"/>
      <c r="LYF32" s="10"/>
      <c r="LYG32" s="10"/>
      <c r="LYH32" s="10"/>
      <c r="LYI32" s="10"/>
      <c r="LYJ32" s="10"/>
      <c r="LYK32" s="10"/>
      <c r="LYL32" s="10"/>
      <c r="LYM32" s="10"/>
      <c r="LYN32" s="10"/>
      <c r="LYO32" s="10"/>
      <c r="LYP32" s="10"/>
      <c r="LYQ32" s="10"/>
      <c r="LYR32" s="10"/>
      <c r="LYS32" s="10"/>
      <c r="LYT32" s="10"/>
      <c r="LYU32" s="10"/>
      <c r="LYV32" s="10"/>
      <c r="LYW32" s="10"/>
      <c r="LYX32" s="10"/>
      <c r="LYY32" s="10"/>
      <c r="LYZ32" s="10"/>
      <c r="LZA32" s="10"/>
      <c r="LZB32" s="10"/>
      <c r="LZC32" s="10"/>
      <c r="LZD32" s="10"/>
      <c r="LZE32" s="10"/>
      <c r="LZF32" s="10"/>
      <c r="LZG32" s="10"/>
      <c r="LZH32" s="10"/>
      <c r="LZI32" s="10"/>
      <c r="LZJ32" s="10"/>
      <c r="LZK32" s="10"/>
      <c r="LZL32" s="10"/>
      <c r="LZM32" s="10"/>
      <c r="LZN32" s="10"/>
      <c r="LZO32" s="10"/>
      <c r="LZP32" s="10"/>
      <c r="LZQ32" s="10"/>
      <c r="LZR32" s="10"/>
      <c r="LZS32" s="10"/>
      <c r="LZT32" s="10"/>
      <c r="LZU32" s="10"/>
      <c r="LZV32" s="10"/>
      <c r="LZW32" s="10"/>
      <c r="LZX32" s="10"/>
      <c r="LZY32" s="10"/>
      <c r="LZZ32" s="10"/>
      <c r="MAA32" s="10"/>
      <c r="MAB32" s="10"/>
      <c r="MAC32" s="10"/>
      <c r="MAD32" s="10"/>
      <c r="MAE32" s="10"/>
      <c r="MAF32" s="10"/>
      <c r="MAG32" s="10"/>
      <c r="MAH32" s="10"/>
      <c r="MAI32" s="10"/>
      <c r="MAJ32" s="10"/>
      <c r="MAK32" s="10"/>
      <c r="MAL32" s="10"/>
      <c r="MAM32" s="10"/>
      <c r="MAN32" s="10"/>
      <c r="MAO32" s="10"/>
      <c r="MAP32" s="10"/>
      <c r="MAQ32" s="10"/>
      <c r="MAR32" s="10"/>
      <c r="MAS32" s="10"/>
      <c r="MAT32" s="10"/>
      <c r="MAU32" s="10"/>
      <c r="MAV32" s="10"/>
      <c r="MAW32" s="10"/>
      <c r="MAX32" s="10"/>
      <c r="MAY32" s="10"/>
      <c r="MAZ32" s="10"/>
      <c r="MBA32" s="10"/>
      <c r="MBB32" s="10"/>
      <c r="MBC32" s="10"/>
      <c r="MBD32" s="10"/>
      <c r="MBE32" s="10"/>
      <c r="MBF32" s="10"/>
      <c r="MBG32" s="10"/>
      <c r="MBH32" s="10"/>
      <c r="MBI32" s="10"/>
      <c r="MBJ32" s="10"/>
      <c r="MBK32" s="10"/>
      <c r="MBL32" s="10"/>
      <c r="MBM32" s="10"/>
      <c r="MBN32" s="10"/>
      <c r="MBO32" s="10"/>
      <c r="MBP32" s="10"/>
      <c r="MBQ32" s="10"/>
      <c r="MBR32" s="10"/>
      <c r="MBS32" s="10"/>
      <c r="MBT32" s="10"/>
      <c r="MBU32" s="10"/>
      <c r="MBV32" s="10"/>
      <c r="MBW32" s="10"/>
      <c r="MBX32" s="10"/>
      <c r="MBY32" s="10"/>
      <c r="MBZ32" s="10"/>
      <c r="MCA32" s="10"/>
      <c r="MCB32" s="10"/>
      <c r="MCC32" s="10"/>
      <c r="MCD32" s="10"/>
      <c r="MCE32" s="10"/>
      <c r="MCF32" s="10"/>
      <c r="MCG32" s="10"/>
      <c r="MCH32" s="10"/>
      <c r="MCI32" s="10"/>
      <c r="MCJ32" s="10"/>
      <c r="MCK32" s="10"/>
      <c r="MCL32" s="10"/>
      <c r="MCM32" s="10"/>
      <c r="MCN32" s="10"/>
      <c r="MCO32" s="10"/>
      <c r="MCP32" s="10"/>
      <c r="MCQ32" s="10"/>
      <c r="MCR32" s="10"/>
      <c r="MCS32" s="10"/>
      <c r="MCT32" s="10"/>
      <c r="MCU32" s="10"/>
      <c r="MCV32" s="10"/>
      <c r="MCW32" s="10"/>
      <c r="MCX32" s="10"/>
      <c r="MCY32" s="10"/>
      <c r="MCZ32" s="10"/>
      <c r="MDA32" s="10"/>
      <c r="MDB32" s="10"/>
      <c r="MDC32" s="10"/>
      <c r="MDD32" s="10"/>
      <c r="MDE32" s="10"/>
      <c r="MDF32" s="10"/>
      <c r="MDG32" s="10"/>
      <c r="MDH32" s="10"/>
      <c r="MDI32" s="10"/>
      <c r="MDJ32" s="10"/>
      <c r="MDK32" s="10"/>
      <c r="MDL32" s="10"/>
      <c r="MDM32" s="10"/>
      <c r="MDN32" s="10"/>
      <c r="MDO32" s="10"/>
      <c r="MDP32" s="10"/>
      <c r="MDQ32" s="10"/>
      <c r="MDR32" s="10"/>
      <c r="MDS32" s="10"/>
      <c r="MDT32" s="10"/>
      <c r="MDU32" s="10"/>
      <c r="MDV32" s="10"/>
      <c r="MDW32" s="10"/>
      <c r="MDX32" s="10"/>
      <c r="MDY32" s="10"/>
      <c r="MDZ32" s="10"/>
      <c r="MEA32" s="10"/>
      <c r="MEB32" s="10"/>
      <c r="MEC32" s="10"/>
      <c r="MED32" s="10"/>
      <c r="MEE32" s="10"/>
      <c r="MEF32" s="10"/>
      <c r="MEG32" s="10"/>
      <c r="MEH32" s="10"/>
      <c r="MEI32" s="10"/>
      <c r="MEJ32" s="10"/>
      <c r="MEK32" s="10"/>
      <c r="MEL32" s="10"/>
      <c r="MEM32" s="10"/>
      <c r="MEN32" s="10"/>
      <c r="MEO32" s="10"/>
      <c r="MEP32" s="10"/>
      <c r="MEQ32" s="10"/>
      <c r="MER32" s="10"/>
      <c r="MES32" s="10"/>
      <c r="MET32" s="10"/>
      <c r="MEU32" s="10"/>
      <c r="MEV32" s="10"/>
      <c r="MEW32" s="10"/>
      <c r="MEX32" s="10"/>
      <c r="MEY32" s="10"/>
      <c r="MEZ32" s="10"/>
      <c r="MFA32" s="10"/>
      <c r="MFB32" s="10"/>
      <c r="MFC32" s="10"/>
      <c r="MFD32" s="10"/>
      <c r="MFE32" s="10"/>
      <c r="MFF32" s="10"/>
      <c r="MFG32" s="10"/>
      <c r="MFH32" s="10"/>
      <c r="MFI32" s="10"/>
      <c r="MFJ32" s="10"/>
      <c r="MFK32" s="10"/>
      <c r="MFL32" s="10"/>
      <c r="MFM32" s="10"/>
      <c r="MFN32" s="10"/>
      <c r="MFO32" s="10"/>
      <c r="MFP32" s="10"/>
      <c r="MFQ32" s="10"/>
      <c r="MFR32" s="10"/>
      <c r="MFS32" s="10"/>
      <c r="MFT32" s="10"/>
      <c r="MFU32" s="10"/>
      <c r="MFV32" s="10"/>
      <c r="MFW32" s="10"/>
      <c r="MFX32" s="10"/>
      <c r="MFY32" s="10"/>
      <c r="MFZ32" s="10"/>
      <c r="MGA32" s="10"/>
      <c r="MGB32" s="10"/>
      <c r="MGC32" s="10"/>
      <c r="MGD32" s="10"/>
      <c r="MGE32" s="10"/>
      <c r="MGF32" s="10"/>
      <c r="MGG32" s="10"/>
      <c r="MGH32" s="10"/>
      <c r="MGI32" s="10"/>
      <c r="MGJ32" s="10"/>
      <c r="MGK32" s="10"/>
      <c r="MGL32" s="10"/>
      <c r="MGM32" s="10"/>
      <c r="MGN32" s="10"/>
      <c r="MGO32" s="10"/>
      <c r="MGP32" s="10"/>
      <c r="MGQ32" s="10"/>
      <c r="MGR32" s="10"/>
      <c r="MGS32" s="10"/>
      <c r="MGT32" s="10"/>
      <c r="MGU32" s="10"/>
      <c r="MGV32" s="10"/>
      <c r="MGW32" s="10"/>
      <c r="MGX32" s="10"/>
      <c r="MGY32" s="10"/>
      <c r="MGZ32" s="10"/>
      <c r="MHA32" s="10"/>
      <c r="MHB32" s="10"/>
      <c r="MHC32" s="10"/>
      <c r="MHD32" s="10"/>
      <c r="MHE32" s="10"/>
      <c r="MHF32" s="10"/>
      <c r="MHG32" s="10"/>
      <c r="MHH32" s="10"/>
      <c r="MHI32" s="10"/>
      <c r="MHJ32" s="10"/>
      <c r="MHK32" s="10"/>
      <c r="MHL32" s="10"/>
      <c r="MHM32" s="10"/>
      <c r="MHN32" s="10"/>
      <c r="MHO32" s="10"/>
      <c r="MHP32" s="10"/>
      <c r="MHQ32" s="10"/>
      <c r="MHR32" s="10"/>
      <c r="MHS32" s="10"/>
      <c r="MHT32" s="10"/>
      <c r="MHU32" s="10"/>
      <c r="MHV32" s="10"/>
      <c r="MHW32" s="10"/>
      <c r="MHX32" s="10"/>
      <c r="MHY32" s="10"/>
      <c r="MHZ32" s="10"/>
      <c r="MIA32" s="10"/>
      <c r="MIB32" s="10"/>
      <c r="MIC32" s="10"/>
      <c r="MID32" s="10"/>
      <c r="MIE32" s="10"/>
      <c r="MIF32" s="10"/>
      <c r="MIG32" s="10"/>
      <c r="MIH32" s="10"/>
      <c r="MII32" s="10"/>
      <c r="MIJ32" s="10"/>
      <c r="MIK32" s="10"/>
      <c r="MIL32" s="10"/>
      <c r="MIM32" s="10"/>
      <c r="MIN32" s="10"/>
      <c r="MIO32" s="10"/>
      <c r="MIP32" s="10"/>
      <c r="MIQ32" s="10"/>
      <c r="MIR32" s="10"/>
      <c r="MIS32" s="10"/>
      <c r="MIT32" s="10"/>
      <c r="MIU32" s="10"/>
      <c r="MIV32" s="10"/>
      <c r="MIW32" s="10"/>
      <c r="MIX32" s="10"/>
      <c r="MIY32" s="10"/>
      <c r="MIZ32" s="10"/>
      <c r="MJA32" s="10"/>
      <c r="MJB32" s="10"/>
      <c r="MJC32" s="10"/>
      <c r="MJD32" s="10"/>
      <c r="MJE32" s="10"/>
      <c r="MJF32" s="10"/>
      <c r="MJG32" s="10"/>
      <c r="MJH32" s="10"/>
      <c r="MJI32" s="10"/>
      <c r="MJJ32" s="10"/>
      <c r="MJK32" s="10"/>
      <c r="MJL32" s="10"/>
      <c r="MJM32" s="10"/>
      <c r="MJN32" s="10"/>
      <c r="MJO32" s="10"/>
      <c r="MJP32" s="10"/>
      <c r="MJQ32" s="10"/>
      <c r="MJR32" s="10"/>
      <c r="MJS32" s="10"/>
      <c r="MJT32" s="10"/>
      <c r="MJU32" s="10"/>
      <c r="MJV32" s="10"/>
      <c r="MJW32" s="10"/>
      <c r="MJX32" s="10"/>
      <c r="MJY32" s="10"/>
      <c r="MJZ32" s="10"/>
      <c r="MKA32" s="10"/>
      <c r="MKB32" s="10"/>
      <c r="MKC32" s="10"/>
      <c r="MKD32" s="10"/>
      <c r="MKE32" s="10"/>
      <c r="MKF32" s="10"/>
      <c r="MKG32" s="10"/>
      <c r="MKH32" s="10"/>
      <c r="MKI32" s="10"/>
      <c r="MKJ32" s="10"/>
      <c r="MKK32" s="10"/>
      <c r="MKL32" s="10"/>
      <c r="MKM32" s="10"/>
      <c r="MKN32" s="10"/>
      <c r="MKO32" s="10"/>
      <c r="MKP32" s="10"/>
      <c r="MKQ32" s="10"/>
      <c r="MKR32" s="10"/>
      <c r="MKS32" s="10"/>
      <c r="MKT32" s="10"/>
      <c r="MKU32" s="10"/>
      <c r="MKV32" s="10"/>
      <c r="MKW32" s="10"/>
      <c r="MKX32" s="10"/>
      <c r="MKY32" s="10"/>
      <c r="MKZ32" s="10"/>
      <c r="MLA32" s="10"/>
      <c r="MLB32" s="10"/>
      <c r="MLC32" s="10"/>
      <c r="MLD32" s="10"/>
      <c r="MLE32" s="10"/>
      <c r="MLF32" s="10"/>
      <c r="MLG32" s="10"/>
      <c r="MLH32" s="10"/>
      <c r="MLI32" s="10"/>
      <c r="MLJ32" s="10"/>
      <c r="MLK32" s="10"/>
      <c r="MLL32" s="10"/>
      <c r="MLM32" s="10"/>
      <c r="MLN32" s="10"/>
      <c r="MLO32" s="10"/>
      <c r="MLP32" s="10"/>
      <c r="MLQ32" s="10"/>
      <c r="MLR32" s="10"/>
      <c r="MLS32" s="10"/>
      <c r="MLT32" s="10"/>
      <c r="MLU32" s="10"/>
      <c r="MLV32" s="10"/>
      <c r="MLW32" s="10"/>
      <c r="MLX32" s="10"/>
      <c r="MLY32" s="10"/>
      <c r="MLZ32" s="10"/>
      <c r="MMA32" s="10"/>
      <c r="MMB32" s="10"/>
      <c r="MMC32" s="10"/>
      <c r="MMD32" s="10"/>
      <c r="MME32" s="10"/>
      <c r="MMF32" s="10"/>
      <c r="MMG32" s="10"/>
      <c r="MMH32" s="10"/>
      <c r="MMI32" s="10"/>
      <c r="MMJ32" s="10"/>
      <c r="MMK32" s="10"/>
      <c r="MML32" s="10"/>
      <c r="MMM32" s="10"/>
      <c r="MMN32" s="10"/>
      <c r="MMO32" s="10"/>
      <c r="MMP32" s="10"/>
      <c r="MMQ32" s="10"/>
      <c r="MMR32" s="10"/>
      <c r="MMS32" s="10"/>
      <c r="MMT32" s="10"/>
      <c r="MMU32" s="10"/>
      <c r="MMV32" s="10"/>
      <c r="MMW32" s="10"/>
      <c r="MMX32" s="10"/>
      <c r="MMY32" s="10"/>
      <c r="MMZ32" s="10"/>
      <c r="MNA32" s="10"/>
      <c r="MNB32" s="10"/>
      <c r="MNC32" s="10"/>
      <c r="MND32" s="10"/>
      <c r="MNE32" s="10"/>
      <c r="MNF32" s="10"/>
      <c r="MNG32" s="10"/>
      <c r="MNH32" s="10"/>
      <c r="MNI32" s="10"/>
      <c r="MNJ32" s="10"/>
      <c r="MNK32" s="10"/>
      <c r="MNL32" s="10"/>
      <c r="MNM32" s="10"/>
      <c r="MNN32" s="10"/>
      <c r="MNO32" s="10"/>
      <c r="MNP32" s="10"/>
      <c r="MNQ32" s="10"/>
      <c r="MNR32" s="10"/>
      <c r="MNS32" s="10"/>
      <c r="MNT32" s="10"/>
      <c r="MNU32" s="10"/>
      <c r="MNV32" s="10"/>
      <c r="MNW32" s="10"/>
      <c r="MNX32" s="10"/>
      <c r="MNY32" s="10"/>
      <c r="MNZ32" s="10"/>
      <c r="MOA32" s="10"/>
      <c r="MOB32" s="10"/>
      <c r="MOC32" s="10"/>
      <c r="MOD32" s="10"/>
      <c r="MOE32" s="10"/>
      <c r="MOF32" s="10"/>
      <c r="MOG32" s="10"/>
      <c r="MOH32" s="10"/>
      <c r="MOI32" s="10"/>
      <c r="MOJ32" s="10"/>
      <c r="MOK32" s="10"/>
      <c r="MOL32" s="10"/>
      <c r="MOM32" s="10"/>
      <c r="MON32" s="10"/>
      <c r="MOO32" s="10"/>
      <c r="MOP32" s="10"/>
      <c r="MOQ32" s="10"/>
      <c r="MOR32" s="10"/>
      <c r="MOS32" s="10"/>
      <c r="MOT32" s="10"/>
      <c r="MOU32" s="10"/>
      <c r="MOV32" s="10"/>
      <c r="MOW32" s="10"/>
      <c r="MOX32" s="10"/>
      <c r="MOY32" s="10"/>
      <c r="MOZ32" s="10"/>
      <c r="MPA32" s="10"/>
      <c r="MPB32" s="10"/>
      <c r="MPC32" s="10"/>
      <c r="MPD32" s="10"/>
      <c r="MPE32" s="10"/>
      <c r="MPF32" s="10"/>
      <c r="MPG32" s="10"/>
      <c r="MPH32" s="10"/>
      <c r="MPI32" s="10"/>
      <c r="MPJ32" s="10"/>
      <c r="MPK32" s="10"/>
      <c r="MPL32" s="10"/>
      <c r="MPM32" s="10"/>
      <c r="MPN32" s="10"/>
      <c r="MPO32" s="10"/>
      <c r="MPP32" s="10"/>
      <c r="MPQ32" s="10"/>
      <c r="MPR32" s="10"/>
      <c r="MPS32" s="10"/>
      <c r="MPT32" s="10"/>
      <c r="MPU32" s="10"/>
      <c r="MPV32" s="10"/>
      <c r="MPW32" s="10"/>
      <c r="MPX32" s="10"/>
      <c r="MPY32" s="10"/>
      <c r="MPZ32" s="10"/>
      <c r="MQA32" s="10"/>
      <c r="MQB32" s="10"/>
      <c r="MQC32" s="10"/>
      <c r="MQD32" s="10"/>
      <c r="MQE32" s="10"/>
      <c r="MQF32" s="10"/>
      <c r="MQG32" s="10"/>
      <c r="MQH32" s="10"/>
      <c r="MQI32" s="10"/>
      <c r="MQJ32" s="10"/>
      <c r="MQK32" s="10"/>
      <c r="MQL32" s="10"/>
      <c r="MQM32" s="10"/>
      <c r="MQN32" s="10"/>
      <c r="MQO32" s="10"/>
      <c r="MQP32" s="10"/>
      <c r="MQQ32" s="10"/>
      <c r="MQR32" s="10"/>
      <c r="MQS32" s="10"/>
      <c r="MQT32" s="10"/>
      <c r="MQU32" s="10"/>
      <c r="MQV32" s="10"/>
      <c r="MQW32" s="10"/>
      <c r="MQX32" s="10"/>
      <c r="MQY32" s="10"/>
      <c r="MQZ32" s="10"/>
      <c r="MRA32" s="10"/>
      <c r="MRB32" s="10"/>
      <c r="MRC32" s="10"/>
      <c r="MRD32" s="10"/>
      <c r="MRE32" s="10"/>
      <c r="MRF32" s="10"/>
      <c r="MRG32" s="10"/>
      <c r="MRH32" s="10"/>
      <c r="MRI32" s="10"/>
      <c r="MRJ32" s="10"/>
      <c r="MRK32" s="10"/>
      <c r="MRL32" s="10"/>
      <c r="MRM32" s="10"/>
      <c r="MRN32" s="10"/>
      <c r="MRO32" s="10"/>
      <c r="MRP32" s="10"/>
      <c r="MRQ32" s="10"/>
      <c r="MRR32" s="10"/>
      <c r="MRS32" s="10"/>
      <c r="MRT32" s="10"/>
      <c r="MRU32" s="10"/>
      <c r="MRV32" s="10"/>
      <c r="MRW32" s="10"/>
      <c r="MRX32" s="10"/>
      <c r="MRY32" s="10"/>
      <c r="MRZ32" s="10"/>
      <c r="MSA32" s="10"/>
      <c r="MSB32" s="10"/>
      <c r="MSC32" s="10"/>
      <c r="MSD32" s="10"/>
      <c r="MSE32" s="10"/>
      <c r="MSF32" s="10"/>
      <c r="MSG32" s="10"/>
      <c r="MSH32" s="10"/>
      <c r="MSI32" s="10"/>
      <c r="MSJ32" s="10"/>
      <c r="MSK32" s="10"/>
      <c r="MSL32" s="10"/>
      <c r="MSM32" s="10"/>
      <c r="MSN32" s="10"/>
      <c r="MSO32" s="10"/>
      <c r="MSP32" s="10"/>
      <c r="MSQ32" s="10"/>
      <c r="MSR32" s="10"/>
      <c r="MSS32" s="10"/>
      <c r="MST32" s="10"/>
      <c r="MSU32" s="10"/>
      <c r="MSV32" s="10"/>
      <c r="MSW32" s="10"/>
      <c r="MSX32" s="10"/>
      <c r="MSY32" s="10"/>
      <c r="MSZ32" s="10"/>
      <c r="MTA32" s="10"/>
      <c r="MTB32" s="10"/>
      <c r="MTC32" s="10"/>
      <c r="MTD32" s="10"/>
      <c r="MTE32" s="10"/>
      <c r="MTF32" s="10"/>
      <c r="MTG32" s="10"/>
      <c r="MTH32" s="10"/>
      <c r="MTI32" s="10"/>
      <c r="MTJ32" s="10"/>
      <c r="MTK32" s="10"/>
      <c r="MTL32" s="10"/>
      <c r="MTM32" s="10"/>
      <c r="MTN32" s="10"/>
      <c r="MTO32" s="10"/>
      <c r="MTP32" s="10"/>
      <c r="MTQ32" s="10"/>
      <c r="MTR32" s="10"/>
      <c r="MTS32" s="10"/>
      <c r="MTT32" s="10"/>
      <c r="MTU32" s="10"/>
      <c r="MTV32" s="10"/>
      <c r="MTW32" s="10"/>
      <c r="MTX32" s="10"/>
      <c r="MTY32" s="10"/>
      <c r="MTZ32" s="10"/>
      <c r="MUA32" s="10"/>
      <c r="MUB32" s="10"/>
      <c r="MUC32" s="10"/>
      <c r="MUD32" s="10"/>
      <c r="MUE32" s="10"/>
      <c r="MUF32" s="10"/>
      <c r="MUG32" s="10"/>
      <c r="MUH32" s="10"/>
      <c r="MUI32" s="10"/>
      <c r="MUJ32" s="10"/>
      <c r="MUK32" s="10"/>
      <c r="MUL32" s="10"/>
      <c r="MUM32" s="10"/>
      <c r="MUN32" s="10"/>
      <c r="MUO32" s="10"/>
      <c r="MUP32" s="10"/>
      <c r="MUQ32" s="10"/>
      <c r="MUR32" s="10"/>
      <c r="MUS32" s="10"/>
      <c r="MUT32" s="10"/>
      <c r="MUU32" s="10"/>
      <c r="MUV32" s="10"/>
      <c r="MUW32" s="10"/>
      <c r="MUX32" s="10"/>
      <c r="MUY32" s="10"/>
      <c r="MUZ32" s="10"/>
      <c r="MVA32" s="10"/>
      <c r="MVB32" s="10"/>
      <c r="MVC32" s="10"/>
      <c r="MVD32" s="10"/>
      <c r="MVE32" s="10"/>
      <c r="MVF32" s="10"/>
      <c r="MVG32" s="10"/>
      <c r="MVH32" s="10"/>
      <c r="MVI32" s="10"/>
      <c r="MVJ32" s="10"/>
      <c r="MVK32" s="10"/>
      <c r="MVL32" s="10"/>
      <c r="MVM32" s="10"/>
      <c r="MVN32" s="10"/>
      <c r="MVO32" s="10"/>
      <c r="MVP32" s="10"/>
      <c r="MVQ32" s="10"/>
      <c r="MVR32" s="10"/>
      <c r="MVS32" s="10"/>
      <c r="MVT32" s="10"/>
      <c r="MVU32" s="10"/>
      <c r="MVV32" s="10"/>
      <c r="MVW32" s="10"/>
      <c r="MVX32" s="10"/>
      <c r="MVY32" s="10"/>
      <c r="MVZ32" s="10"/>
      <c r="MWA32" s="10"/>
      <c r="MWB32" s="10"/>
      <c r="MWC32" s="10"/>
      <c r="MWD32" s="10"/>
      <c r="MWE32" s="10"/>
      <c r="MWF32" s="10"/>
      <c r="MWG32" s="10"/>
      <c r="MWH32" s="10"/>
      <c r="MWI32" s="10"/>
      <c r="MWJ32" s="10"/>
      <c r="MWK32" s="10"/>
      <c r="MWL32" s="10"/>
      <c r="MWM32" s="10"/>
      <c r="MWN32" s="10"/>
      <c r="MWO32" s="10"/>
      <c r="MWP32" s="10"/>
      <c r="MWQ32" s="10"/>
      <c r="MWR32" s="10"/>
      <c r="MWS32" s="10"/>
      <c r="MWT32" s="10"/>
      <c r="MWU32" s="10"/>
      <c r="MWV32" s="10"/>
      <c r="MWW32" s="10"/>
      <c r="MWX32" s="10"/>
      <c r="MWY32" s="10"/>
      <c r="MWZ32" s="10"/>
      <c r="MXA32" s="10"/>
      <c r="MXB32" s="10"/>
      <c r="MXC32" s="10"/>
      <c r="MXD32" s="10"/>
      <c r="MXE32" s="10"/>
      <c r="MXF32" s="10"/>
      <c r="MXG32" s="10"/>
      <c r="MXH32" s="10"/>
      <c r="MXI32" s="10"/>
      <c r="MXJ32" s="10"/>
      <c r="MXK32" s="10"/>
      <c r="MXL32" s="10"/>
      <c r="MXM32" s="10"/>
      <c r="MXN32" s="10"/>
      <c r="MXO32" s="10"/>
      <c r="MXP32" s="10"/>
      <c r="MXQ32" s="10"/>
      <c r="MXR32" s="10"/>
      <c r="MXS32" s="10"/>
      <c r="MXT32" s="10"/>
      <c r="MXU32" s="10"/>
      <c r="MXV32" s="10"/>
      <c r="MXW32" s="10"/>
      <c r="MXX32" s="10"/>
      <c r="MXY32" s="10"/>
      <c r="MXZ32" s="10"/>
      <c r="MYA32" s="10"/>
      <c r="MYB32" s="10"/>
      <c r="MYC32" s="10"/>
      <c r="MYD32" s="10"/>
      <c r="MYE32" s="10"/>
      <c r="MYF32" s="10"/>
      <c r="MYG32" s="10"/>
      <c r="MYH32" s="10"/>
      <c r="MYI32" s="10"/>
      <c r="MYJ32" s="10"/>
      <c r="MYK32" s="10"/>
      <c r="MYL32" s="10"/>
      <c r="MYM32" s="10"/>
      <c r="MYN32" s="10"/>
      <c r="MYO32" s="10"/>
      <c r="MYP32" s="10"/>
      <c r="MYQ32" s="10"/>
      <c r="MYR32" s="10"/>
      <c r="MYS32" s="10"/>
      <c r="MYT32" s="10"/>
      <c r="MYU32" s="10"/>
      <c r="MYV32" s="10"/>
      <c r="MYW32" s="10"/>
      <c r="MYX32" s="10"/>
      <c r="MYY32" s="10"/>
      <c r="MYZ32" s="10"/>
      <c r="MZA32" s="10"/>
      <c r="MZB32" s="10"/>
      <c r="MZC32" s="10"/>
      <c r="MZD32" s="10"/>
      <c r="MZE32" s="10"/>
      <c r="MZF32" s="10"/>
      <c r="MZG32" s="10"/>
      <c r="MZH32" s="10"/>
      <c r="MZI32" s="10"/>
      <c r="MZJ32" s="10"/>
      <c r="MZK32" s="10"/>
      <c r="MZL32" s="10"/>
      <c r="MZM32" s="10"/>
      <c r="MZN32" s="10"/>
      <c r="MZO32" s="10"/>
      <c r="MZP32" s="10"/>
      <c r="MZQ32" s="10"/>
      <c r="MZR32" s="10"/>
      <c r="MZS32" s="10"/>
      <c r="MZT32" s="10"/>
      <c r="MZU32" s="10"/>
      <c r="MZV32" s="10"/>
      <c r="MZW32" s="10"/>
      <c r="MZX32" s="10"/>
      <c r="MZY32" s="10"/>
      <c r="MZZ32" s="10"/>
      <c r="NAA32" s="10"/>
      <c r="NAB32" s="10"/>
      <c r="NAC32" s="10"/>
      <c r="NAD32" s="10"/>
      <c r="NAE32" s="10"/>
      <c r="NAF32" s="10"/>
      <c r="NAG32" s="10"/>
      <c r="NAH32" s="10"/>
      <c r="NAI32" s="10"/>
      <c r="NAJ32" s="10"/>
      <c r="NAK32" s="10"/>
      <c r="NAL32" s="10"/>
      <c r="NAM32" s="10"/>
      <c r="NAN32" s="10"/>
      <c r="NAO32" s="10"/>
      <c r="NAP32" s="10"/>
      <c r="NAQ32" s="10"/>
      <c r="NAR32" s="10"/>
      <c r="NAS32" s="10"/>
      <c r="NAT32" s="10"/>
      <c r="NAU32" s="10"/>
      <c r="NAV32" s="10"/>
      <c r="NAW32" s="10"/>
      <c r="NAX32" s="10"/>
      <c r="NAY32" s="10"/>
      <c r="NAZ32" s="10"/>
      <c r="NBA32" s="10"/>
      <c r="NBB32" s="10"/>
      <c r="NBC32" s="10"/>
      <c r="NBD32" s="10"/>
      <c r="NBE32" s="10"/>
      <c r="NBF32" s="10"/>
      <c r="NBG32" s="10"/>
      <c r="NBH32" s="10"/>
      <c r="NBI32" s="10"/>
      <c r="NBJ32" s="10"/>
      <c r="NBK32" s="10"/>
      <c r="NBL32" s="10"/>
      <c r="NBM32" s="10"/>
      <c r="NBN32" s="10"/>
      <c r="NBO32" s="10"/>
      <c r="NBP32" s="10"/>
      <c r="NBQ32" s="10"/>
      <c r="NBR32" s="10"/>
      <c r="NBS32" s="10"/>
      <c r="NBT32" s="10"/>
      <c r="NBU32" s="10"/>
      <c r="NBV32" s="10"/>
      <c r="NBW32" s="10"/>
      <c r="NBX32" s="10"/>
      <c r="NBY32" s="10"/>
      <c r="NBZ32" s="10"/>
      <c r="NCA32" s="10"/>
      <c r="NCB32" s="10"/>
      <c r="NCC32" s="10"/>
      <c r="NCD32" s="10"/>
      <c r="NCE32" s="10"/>
      <c r="NCF32" s="10"/>
      <c r="NCG32" s="10"/>
      <c r="NCH32" s="10"/>
      <c r="NCI32" s="10"/>
      <c r="NCJ32" s="10"/>
      <c r="NCK32" s="10"/>
      <c r="NCL32" s="10"/>
      <c r="NCM32" s="10"/>
      <c r="NCN32" s="10"/>
      <c r="NCO32" s="10"/>
      <c r="NCP32" s="10"/>
      <c r="NCQ32" s="10"/>
      <c r="NCR32" s="10"/>
      <c r="NCS32" s="10"/>
      <c r="NCT32" s="10"/>
      <c r="NCU32" s="10"/>
      <c r="NCV32" s="10"/>
      <c r="NCW32" s="10"/>
      <c r="NCX32" s="10"/>
      <c r="NCY32" s="10"/>
      <c r="NCZ32" s="10"/>
      <c r="NDA32" s="10"/>
      <c r="NDB32" s="10"/>
      <c r="NDC32" s="10"/>
      <c r="NDD32" s="10"/>
      <c r="NDE32" s="10"/>
      <c r="NDF32" s="10"/>
      <c r="NDG32" s="10"/>
      <c r="NDH32" s="10"/>
      <c r="NDI32" s="10"/>
      <c r="NDJ32" s="10"/>
      <c r="NDK32" s="10"/>
      <c r="NDL32" s="10"/>
      <c r="NDM32" s="10"/>
      <c r="NDN32" s="10"/>
      <c r="NDO32" s="10"/>
      <c r="NDP32" s="10"/>
      <c r="NDQ32" s="10"/>
      <c r="NDR32" s="10"/>
      <c r="NDS32" s="10"/>
      <c r="NDT32" s="10"/>
      <c r="NDU32" s="10"/>
      <c r="NDV32" s="10"/>
      <c r="NDW32" s="10"/>
      <c r="NDX32" s="10"/>
      <c r="NDY32" s="10"/>
      <c r="NDZ32" s="10"/>
      <c r="NEA32" s="10"/>
      <c r="NEB32" s="10"/>
      <c r="NEC32" s="10"/>
      <c r="NED32" s="10"/>
      <c r="NEE32" s="10"/>
      <c r="NEF32" s="10"/>
      <c r="NEG32" s="10"/>
      <c r="NEH32" s="10"/>
      <c r="NEI32" s="10"/>
      <c r="NEJ32" s="10"/>
      <c r="NEK32" s="10"/>
      <c r="NEL32" s="10"/>
      <c r="NEM32" s="10"/>
      <c r="NEN32" s="10"/>
      <c r="NEO32" s="10"/>
      <c r="NEP32" s="10"/>
      <c r="NEQ32" s="10"/>
      <c r="NER32" s="10"/>
      <c r="NES32" s="10"/>
      <c r="NET32" s="10"/>
      <c r="NEU32" s="10"/>
      <c r="NEV32" s="10"/>
      <c r="NEW32" s="10"/>
      <c r="NEX32" s="10"/>
      <c r="NEY32" s="10"/>
      <c r="NEZ32" s="10"/>
      <c r="NFA32" s="10"/>
      <c r="NFB32" s="10"/>
      <c r="NFC32" s="10"/>
      <c r="NFD32" s="10"/>
      <c r="NFE32" s="10"/>
      <c r="NFF32" s="10"/>
      <c r="NFG32" s="10"/>
      <c r="NFH32" s="10"/>
      <c r="NFI32" s="10"/>
      <c r="NFJ32" s="10"/>
      <c r="NFK32" s="10"/>
      <c r="NFL32" s="10"/>
      <c r="NFM32" s="10"/>
      <c r="NFN32" s="10"/>
      <c r="NFO32" s="10"/>
      <c r="NFP32" s="10"/>
      <c r="NFQ32" s="10"/>
      <c r="NFR32" s="10"/>
      <c r="NFS32" s="10"/>
      <c r="NFT32" s="10"/>
      <c r="NFU32" s="10"/>
      <c r="NFV32" s="10"/>
      <c r="NFW32" s="10"/>
      <c r="NFX32" s="10"/>
      <c r="NFY32" s="10"/>
      <c r="NFZ32" s="10"/>
      <c r="NGA32" s="10"/>
      <c r="NGB32" s="10"/>
      <c r="NGC32" s="10"/>
      <c r="NGD32" s="10"/>
      <c r="NGE32" s="10"/>
      <c r="NGF32" s="10"/>
      <c r="NGG32" s="10"/>
      <c r="NGH32" s="10"/>
      <c r="NGI32" s="10"/>
      <c r="NGJ32" s="10"/>
      <c r="NGK32" s="10"/>
      <c r="NGL32" s="10"/>
      <c r="NGM32" s="10"/>
      <c r="NGN32" s="10"/>
      <c r="NGO32" s="10"/>
      <c r="NGP32" s="10"/>
      <c r="NGQ32" s="10"/>
      <c r="NGR32" s="10"/>
      <c r="NGS32" s="10"/>
      <c r="NGT32" s="10"/>
      <c r="NGU32" s="10"/>
      <c r="NGV32" s="10"/>
      <c r="NGW32" s="10"/>
      <c r="NGX32" s="10"/>
      <c r="NGY32" s="10"/>
      <c r="NGZ32" s="10"/>
      <c r="NHA32" s="10"/>
      <c r="NHB32" s="10"/>
      <c r="NHC32" s="10"/>
      <c r="NHD32" s="10"/>
      <c r="NHE32" s="10"/>
      <c r="NHF32" s="10"/>
      <c r="NHG32" s="10"/>
      <c r="NHH32" s="10"/>
      <c r="NHI32" s="10"/>
      <c r="NHJ32" s="10"/>
      <c r="NHK32" s="10"/>
      <c r="NHL32" s="10"/>
      <c r="NHM32" s="10"/>
      <c r="NHN32" s="10"/>
      <c r="NHO32" s="10"/>
      <c r="NHP32" s="10"/>
      <c r="NHQ32" s="10"/>
      <c r="NHR32" s="10"/>
      <c r="NHS32" s="10"/>
      <c r="NHT32" s="10"/>
      <c r="NHU32" s="10"/>
      <c r="NHV32" s="10"/>
      <c r="NHW32" s="10"/>
      <c r="NHX32" s="10"/>
      <c r="NHY32" s="10"/>
      <c r="NHZ32" s="10"/>
      <c r="NIA32" s="10"/>
      <c r="NIB32" s="10"/>
      <c r="NIC32" s="10"/>
      <c r="NID32" s="10"/>
      <c r="NIE32" s="10"/>
      <c r="NIF32" s="10"/>
      <c r="NIG32" s="10"/>
      <c r="NIH32" s="10"/>
      <c r="NII32" s="10"/>
      <c r="NIJ32" s="10"/>
      <c r="NIK32" s="10"/>
      <c r="NIL32" s="10"/>
      <c r="NIM32" s="10"/>
      <c r="NIN32" s="10"/>
      <c r="NIO32" s="10"/>
      <c r="NIP32" s="10"/>
      <c r="NIQ32" s="10"/>
      <c r="NIR32" s="10"/>
      <c r="NIS32" s="10"/>
      <c r="NIT32" s="10"/>
      <c r="NIU32" s="10"/>
      <c r="NIV32" s="10"/>
      <c r="NIW32" s="10"/>
      <c r="NIX32" s="10"/>
      <c r="NIY32" s="10"/>
      <c r="NIZ32" s="10"/>
      <c r="NJA32" s="10"/>
      <c r="NJB32" s="10"/>
      <c r="NJC32" s="10"/>
      <c r="NJD32" s="10"/>
      <c r="NJE32" s="10"/>
      <c r="NJF32" s="10"/>
      <c r="NJG32" s="10"/>
      <c r="NJH32" s="10"/>
      <c r="NJI32" s="10"/>
      <c r="NJJ32" s="10"/>
      <c r="NJK32" s="10"/>
      <c r="NJL32" s="10"/>
      <c r="NJM32" s="10"/>
      <c r="NJN32" s="10"/>
      <c r="NJO32" s="10"/>
      <c r="NJP32" s="10"/>
      <c r="NJQ32" s="10"/>
      <c r="NJR32" s="10"/>
      <c r="NJS32" s="10"/>
      <c r="NJT32" s="10"/>
      <c r="NJU32" s="10"/>
      <c r="NJV32" s="10"/>
      <c r="NJW32" s="10"/>
      <c r="NJX32" s="10"/>
      <c r="NJY32" s="10"/>
      <c r="NJZ32" s="10"/>
      <c r="NKA32" s="10"/>
      <c r="NKB32" s="10"/>
      <c r="NKC32" s="10"/>
      <c r="NKD32" s="10"/>
      <c r="NKE32" s="10"/>
      <c r="NKF32" s="10"/>
      <c r="NKG32" s="10"/>
      <c r="NKH32" s="10"/>
      <c r="NKI32" s="10"/>
      <c r="NKJ32" s="10"/>
      <c r="NKK32" s="10"/>
      <c r="NKL32" s="10"/>
      <c r="NKM32" s="10"/>
      <c r="NKN32" s="10"/>
      <c r="NKO32" s="10"/>
      <c r="NKP32" s="10"/>
      <c r="NKQ32" s="10"/>
      <c r="NKR32" s="10"/>
      <c r="NKS32" s="10"/>
      <c r="NKT32" s="10"/>
      <c r="NKU32" s="10"/>
      <c r="NKV32" s="10"/>
      <c r="NKW32" s="10"/>
      <c r="NKX32" s="10"/>
      <c r="NKY32" s="10"/>
      <c r="NKZ32" s="10"/>
      <c r="NLA32" s="10"/>
      <c r="NLB32" s="10"/>
      <c r="NLC32" s="10"/>
      <c r="NLD32" s="10"/>
      <c r="NLE32" s="10"/>
      <c r="NLF32" s="10"/>
      <c r="NLG32" s="10"/>
      <c r="NLH32" s="10"/>
      <c r="NLI32" s="10"/>
      <c r="NLJ32" s="10"/>
      <c r="NLK32" s="10"/>
      <c r="NLL32" s="10"/>
      <c r="NLM32" s="10"/>
      <c r="NLN32" s="10"/>
      <c r="NLO32" s="10"/>
      <c r="NLP32" s="10"/>
      <c r="NLQ32" s="10"/>
      <c r="NLR32" s="10"/>
      <c r="NLS32" s="10"/>
      <c r="NLT32" s="10"/>
      <c r="NLU32" s="10"/>
      <c r="NLV32" s="10"/>
      <c r="NLW32" s="10"/>
      <c r="NLX32" s="10"/>
      <c r="NLY32" s="10"/>
      <c r="NLZ32" s="10"/>
      <c r="NMA32" s="10"/>
      <c r="NMB32" s="10"/>
      <c r="NMC32" s="10"/>
      <c r="NMD32" s="10"/>
      <c r="NME32" s="10"/>
      <c r="NMF32" s="10"/>
      <c r="NMG32" s="10"/>
      <c r="NMH32" s="10"/>
      <c r="NMI32" s="10"/>
      <c r="NMJ32" s="10"/>
      <c r="NMK32" s="10"/>
      <c r="NML32" s="10"/>
      <c r="NMM32" s="10"/>
      <c r="NMN32" s="10"/>
      <c r="NMO32" s="10"/>
      <c r="NMP32" s="10"/>
      <c r="NMQ32" s="10"/>
      <c r="NMR32" s="10"/>
      <c r="NMS32" s="10"/>
      <c r="NMT32" s="10"/>
      <c r="NMU32" s="10"/>
      <c r="NMV32" s="10"/>
      <c r="NMW32" s="10"/>
      <c r="NMX32" s="10"/>
      <c r="NMY32" s="10"/>
      <c r="NMZ32" s="10"/>
      <c r="NNA32" s="10"/>
      <c r="NNB32" s="10"/>
      <c r="NNC32" s="10"/>
      <c r="NND32" s="10"/>
      <c r="NNE32" s="10"/>
      <c r="NNF32" s="10"/>
      <c r="NNG32" s="10"/>
      <c r="NNH32" s="10"/>
      <c r="NNI32" s="10"/>
      <c r="NNJ32" s="10"/>
      <c r="NNK32" s="10"/>
      <c r="NNL32" s="10"/>
      <c r="NNM32" s="10"/>
      <c r="NNN32" s="10"/>
      <c r="NNO32" s="10"/>
      <c r="NNP32" s="10"/>
      <c r="NNQ32" s="10"/>
      <c r="NNR32" s="10"/>
      <c r="NNS32" s="10"/>
      <c r="NNT32" s="10"/>
      <c r="NNU32" s="10"/>
      <c r="NNV32" s="10"/>
      <c r="NNW32" s="10"/>
      <c r="NNX32" s="10"/>
      <c r="NNY32" s="10"/>
      <c r="NNZ32" s="10"/>
      <c r="NOA32" s="10"/>
      <c r="NOB32" s="10"/>
      <c r="NOC32" s="10"/>
      <c r="NOD32" s="10"/>
      <c r="NOE32" s="10"/>
      <c r="NOF32" s="10"/>
      <c r="NOG32" s="10"/>
      <c r="NOH32" s="10"/>
      <c r="NOI32" s="10"/>
      <c r="NOJ32" s="10"/>
      <c r="NOK32" s="10"/>
      <c r="NOL32" s="10"/>
      <c r="NOM32" s="10"/>
      <c r="NON32" s="10"/>
      <c r="NOO32" s="10"/>
      <c r="NOP32" s="10"/>
      <c r="NOQ32" s="10"/>
      <c r="NOR32" s="10"/>
      <c r="NOS32" s="10"/>
      <c r="NOT32" s="10"/>
      <c r="NOU32" s="10"/>
      <c r="NOV32" s="10"/>
      <c r="NOW32" s="10"/>
      <c r="NOX32" s="10"/>
      <c r="NOY32" s="10"/>
      <c r="NOZ32" s="10"/>
      <c r="NPA32" s="10"/>
      <c r="NPB32" s="10"/>
      <c r="NPC32" s="10"/>
      <c r="NPD32" s="10"/>
      <c r="NPE32" s="10"/>
      <c r="NPF32" s="10"/>
      <c r="NPG32" s="10"/>
      <c r="NPH32" s="10"/>
      <c r="NPI32" s="10"/>
      <c r="NPJ32" s="10"/>
      <c r="NPK32" s="10"/>
      <c r="NPL32" s="10"/>
      <c r="NPM32" s="10"/>
      <c r="NPN32" s="10"/>
      <c r="NPO32" s="10"/>
      <c r="NPP32" s="10"/>
      <c r="NPQ32" s="10"/>
      <c r="NPR32" s="10"/>
      <c r="NPS32" s="10"/>
      <c r="NPT32" s="10"/>
      <c r="NPU32" s="10"/>
      <c r="NPV32" s="10"/>
      <c r="NPW32" s="10"/>
      <c r="NPX32" s="10"/>
      <c r="NPY32" s="10"/>
      <c r="NPZ32" s="10"/>
      <c r="NQA32" s="10"/>
      <c r="NQB32" s="10"/>
      <c r="NQC32" s="10"/>
      <c r="NQD32" s="10"/>
      <c r="NQE32" s="10"/>
      <c r="NQF32" s="10"/>
      <c r="NQG32" s="10"/>
      <c r="NQH32" s="10"/>
      <c r="NQI32" s="10"/>
      <c r="NQJ32" s="10"/>
      <c r="NQK32" s="10"/>
      <c r="NQL32" s="10"/>
      <c r="NQM32" s="10"/>
      <c r="NQN32" s="10"/>
      <c r="NQO32" s="10"/>
      <c r="NQP32" s="10"/>
      <c r="NQQ32" s="10"/>
      <c r="NQR32" s="10"/>
      <c r="NQS32" s="10"/>
      <c r="NQT32" s="10"/>
      <c r="NQU32" s="10"/>
      <c r="NQV32" s="10"/>
      <c r="NQW32" s="10"/>
      <c r="NQX32" s="10"/>
      <c r="NQY32" s="10"/>
      <c r="NQZ32" s="10"/>
      <c r="NRA32" s="10"/>
      <c r="NRB32" s="10"/>
      <c r="NRC32" s="10"/>
      <c r="NRD32" s="10"/>
      <c r="NRE32" s="10"/>
      <c r="NRF32" s="10"/>
      <c r="NRG32" s="10"/>
      <c r="NRH32" s="10"/>
      <c r="NRI32" s="10"/>
      <c r="NRJ32" s="10"/>
      <c r="NRK32" s="10"/>
      <c r="NRL32" s="10"/>
      <c r="NRM32" s="10"/>
      <c r="NRN32" s="10"/>
      <c r="NRO32" s="10"/>
      <c r="NRP32" s="10"/>
      <c r="NRQ32" s="10"/>
      <c r="NRR32" s="10"/>
      <c r="NRS32" s="10"/>
      <c r="NRT32" s="10"/>
      <c r="NRU32" s="10"/>
      <c r="NRV32" s="10"/>
      <c r="NRW32" s="10"/>
      <c r="NRX32" s="10"/>
      <c r="NRY32" s="10"/>
      <c r="NRZ32" s="10"/>
      <c r="NSA32" s="10"/>
      <c r="NSB32" s="10"/>
      <c r="NSC32" s="10"/>
      <c r="NSD32" s="10"/>
      <c r="NSE32" s="10"/>
      <c r="NSF32" s="10"/>
      <c r="NSG32" s="10"/>
      <c r="NSH32" s="10"/>
      <c r="NSI32" s="10"/>
      <c r="NSJ32" s="10"/>
      <c r="NSK32" s="10"/>
      <c r="NSL32" s="10"/>
      <c r="NSM32" s="10"/>
      <c r="NSN32" s="10"/>
      <c r="NSO32" s="10"/>
      <c r="NSP32" s="10"/>
      <c r="NSQ32" s="10"/>
      <c r="NSR32" s="10"/>
      <c r="NSS32" s="10"/>
      <c r="NST32" s="10"/>
      <c r="NSU32" s="10"/>
      <c r="NSV32" s="10"/>
      <c r="NSW32" s="10"/>
      <c r="NSX32" s="10"/>
      <c r="NSY32" s="10"/>
      <c r="NSZ32" s="10"/>
      <c r="NTA32" s="10"/>
      <c r="NTB32" s="10"/>
      <c r="NTC32" s="10"/>
      <c r="NTD32" s="10"/>
      <c r="NTE32" s="10"/>
      <c r="NTF32" s="10"/>
      <c r="NTG32" s="10"/>
      <c r="NTH32" s="10"/>
      <c r="NTI32" s="10"/>
      <c r="NTJ32" s="10"/>
      <c r="NTK32" s="10"/>
      <c r="NTL32" s="10"/>
      <c r="NTM32" s="10"/>
      <c r="NTN32" s="10"/>
      <c r="NTO32" s="10"/>
      <c r="NTP32" s="10"/>
      <c r="NTQ32" s="10"/>
      <c r="NTR32" s="10"/>
      <c r="NTS32" s="10"/>
      <c r="NTT32" s="10"/>
      <c r="NTU32" s="10"/>
      <c r="NTV32" s="10"/>
      <c r="NTW32" s="10"/>
      <c r="NTX32" s="10"/>
      <c r="NTY32" s="10"/>
      <c r="NTZ32" s="10"/>
      <c r="NUA32" s="10"/>
      <c r="NUB32" s="10"/>
      <c r="NUC32" s="10"/>
      <c r="NUD32" s="10"/>
      <c r="NUE32" s="10"/>
      <c r="NUF32" s="10"/>
      <c r="NUG32" s="10"/>
      <c r="NUH32" s="10"/>
      <c r="NUI32" s="10"/>
      <c r="NUJ32" s="10"/>
      <c r="NUK32" s="10"/>
      <c r="NUL32" s="10"/>
      <c r="NUM32" s="10"/>
      <c r="NUN32" s="10"/>
      <c r="NUO32" s="10"/>
      <c r="NUP32" s="10"/>
      <c r="NUQ32" s="10"/>
      <c r="NUR32" s="10"/>
      <c r="NUS32" s="10"/>
      <c r="NUT32" s="10"/>
      <c r="NUU32" s="10"/>
      <c r="NUV32" s="10"/>
      <c r="NUW32" s="10"/>
      <c r="NUX32" s="10"/>
      <c r="NUY32" s="10"/>
      <c r="NUZ32" s="10"/>
      <c r="NVA32" s="10"/>
      <c r="NVB32" s="10"/>
      <c r="NVC32" s="10"/>
      <c r="NVD32" s="10"/>
      <c r="NVE32" s="10"/>
      <c r="NVF32" s="10"/>
      <c r="NVG32" s="10"/>
      <c r="NVH32" s="10"/>
      <c r="NVI32" s="10"/>
      <c r="NVJ32" s="10"/>
      <c r="NVK32" s="10"/>
      <c r="NVL32" s="10"/>
      <c r="NVM32" s="10"/>
      <c r="NVN32" s="10"/>
      <c r="NVO32" s="10"/>
      <c r="NVP32" s="10"/>
      <c r="NVQ32" s="10"/>
      <c r="NVR32" s="10"/>
      <c r="NVS32" s="10"/>
      <c r="NVT32" s="10"/>
      <c r="NVU32" s="10"/>
      <c r="NVV32" s="10"/>
      <c r="NVW32" s="10"/>
      <c r="NVX32" s="10"/>
      <c r="NVY32" s="10"/>
      <c r="NVZ32" s="10"/>
      <c r="NWA32" s="10"/>
      <c r="NWB32" s="10"/>
      <c r="NWC32" s="10"/>
      <c r="NWD32" s="10"/>
      <c r="NWE32" s="10"/>
      <c r="NWF32" s="10"/>
      <c r="NWG32" s="10"/>
      <c r="NWH32" s="10"/>
      <c r="NWI32" s="10"/>
      <c r="NWJ32" s="10"/>
      <c r="NWK32" s="10"/>
      <c r="NWL32" s="10"/>
      <c r="NWM32" s="10"/>
      <c r="NWN32" s="10"/>
      <c r="NWO32" s="10"/>
      <c r="NWP32" s="10"/>
      <c r="NWQ32" s="10"/>
      <c r="NWR32" s="10"/>
      <c r="NWS32" s="10"/>
      <c r="NWT32" s="10"/>
      <c r="NWU32" s="10"/>
      <c r="NWV32" s="10"/>
      <c r="NWW32" s="10"/>
      <c r="NWX32" s="10"/>
      <c r="NWY32" s="10"/>
      <c r="NWZ32" s="10"/>
      <c r="NXA32" s="10"/>
      <c r="NXB32" s="10"/>
      <c r="NXC32" s="10"/>
      <c r="NXD32" s="10"/>
      <c r="NXE32" s="10"/>
      <c r="NXF32" s="10"/>
      <c r="NXG32" s="10"/>
      <c r="NXH32" s="10"/>
      <c r="NXI32" s="10"/>
      <c r="NXJ32" s="10"/>
      <c r="NXK32" s="10"/>
      <c r="NXL32" s="10"/>
      <c r="NXM32" s="10"/>
      <c r="NXN32" s="10"/>
      <c r="NXO32" s="10"/>
      <c r="NXP32" s="10"/>
      <c r="NXQ32" s="10"/>
      <c r="NXR32" s="10"/>
      <c r="NXS32" s="10"/>
      <c r="NXT32" s="10"/>
      <c r="NXU32" s="10"/>
      <c r="NXV32" s="10"/>
      <c r="NXW32" s="10"/>
      <c r="NXX32" s="10"/>
      <c r="NXY32" s="10"/>
      <c r="NXZ32" s="10"/>
      <c r="NYA32" s="10"/>
      <c r="NYB32" s="10"/>
      <c r="NYC32" s="10"/>
      <c r="NYD32" s="10"/>
      <c r="NYE32" s="10"/>
      <c r="NYF32" s="10"/>
      <c r="NYG32" s="10"/>
      <c r="NYH32" s="10"/>
      <c r="NYI32" s="10"/>
      <c r="NYJ32" s="10"/>
      <c r="NYK32" s="10"/>
      <c r="NYL32" s="10"/>
      <c r="NYM32" s="10"/>
      <c r="NYN32" s="10"/>
      <c r="NYO32" s="10"/>
      <c r="NYP32" s="10"/>
      <c r="NYQ32" s="10"/>
      <c r="NYR32" s="10"/>
      <c r="NYS32" s="10"/>
      <c r="NYT32" s="10"/>
      <c r="NYU32" s="10"/>
      <c r="NYV32" s="10"/>
      <c r="NYW32" s="10"/>
      <c r="NYX32" s="10"/>
      <c r="NYY32" s="10"/>
      <c r="NYZ32" s="10"/>
      <c r="NZA32" s="10"/>
      <c r="NZB32" s="10"/>
      <c r="NZC32" s="10"/>
      <c r="NZD32" s="10"/>
      <c r="NZE32" s="10"/>
      <c r="NZF32" s="10"/>
      <c r="NZG32" s="10"/>
      <c r="NZH32" s="10"/>
      <c r="NZI32" s="10"/>
      <c r="NZJ32" s="10"/>
      <c r="NZK32" s="10"/>
      <c r="NZL32" s="10"/>
      <c r="NZM32" s="10"/>
      <c r="NZN32" s="10"/>
      <c r="NZO32" s="10"/>
      <c r="NZP32" s="10"/>
      <c r="NZQ32" s="10"/>
      <c r="NZR32" s="10"/>
      <c r="NZS32" s="10"/>
      <c r="NZT32" s="10"/>
      <c r="NZU32" s="10"/>
      <c r="NZV32" s="10"/>
      <c r="NZW32" s="10"/>
      <c r="NZX32" s="10"/>
      <c r="NZY32" s="10"/>
      <c r="NZZ32" s="10"/>
      <c r="OAA32" s="10"/>
      <c r="OAB32" s="10"/>
      <c r="OAC32" s="10"/>
      <c r="OAD32" s="10"/>
      <c r="OAE32" s="10"/>
      <c r="OAF32" s="10"/>
      <c r="OAG32" s="10"/>
      <c r="OAH32" s="10"/>
      <c r="OAI32" s="10"/>
      <c r="OAJ32" s="10"/>
      <c r="OAK32" s="10"/>
      <c r="OAL32" s="10"/>
      <c r="OAM32" s="10"/>
      <c r="OAN32" s="10"/>
      <c r="OAO32" s="10"/>
      <c r="OAP32" s="10"/>
      <c r="OAQ32" s="10"/>
      <c r="OAR32" s="10"/>
      <c r="OAS32" s="10"/>
      <c r="OAT32" s="10"/>
      <c r="OAU32" s="10"/>
      <c r="OAV32" s="10"/>
      <c r="OAW32" s="10"/>
      <c r="OAX32" s="10"/>
      <c r="OAY32" s="10"/>
      <c r="OAZ32" s="10"/>
      <c r="OBA32" s="10"/>
      <c r="OBB32" s="10"/>
      <c r="OBC32" s="10"/>
      <c r="OBD32" s="10"/>
      <c r="OBE32" s="10"/>
      <c r="OBF32" s="10"/>
      <c r="OBG32" s="10"/>
      <c r="OBH32" s="10"/>
      <c r="OBI32" s="10"/>
      <c r="OBJ32" s="10"/>
      <c r="OBK32" s="10"/>
      <c r="OBL32" s="10"/>
      <c r="OBM32" s="10"/>
      <c r="OBN32" s="10"/>
      <c r="OBO32" s="10"/>
      <c r="OBP32" s="10"/>
      <c r="OBQ32" s="10"/>
      <c r="OBR32" s="10"/>
      <c r="OBS32" s="10"/>
      <c r="OBT32" s="10"/>
      <c r="OBU32" s="10"/>
      <c r="OBV32" s="10"/>
      <c r="OBW32" s="10"/>
      <c r="OBX32" s="10"/>
      <c r="OBY32" s="10"/>
      <c r="OBZ32" s="10"/>
      <c r="OCA32" s="10"/>
      <c r="OCB32" s="10"/>
      <c r="OCC32" s="10"/>
      <c r="OCD32" s="10"/>
      <c r="OCE32" s="10"/>
      <c r="OCF32" s="10"/>
      <c r="OCG32" s="10"/>
      <c r="OCH32" s="10"/>
      <c r="OCI32" s="10"/>
      <c r="OCJ32" s="10"/>
      <c r="OCK32" s="10"/>
      <c r="OCL32" s="10"/>
      <c r="OCM32" s="10"/>
      <c r="OCN32" s="10"/>
      <c r="OCO32" s="10"/>
      <c r="OCP32" s="10"/>
      <c r="OCQ32" s="10"/>
      <c r="OCR32" s="10"/>
      <c r="OCS32" s="10"/>
      <c r="OCT32" s="10"/>
      <c r="OCU32" s="10"/>
      <c r="OCV32" s="10"/>
      <c r="OCW32" s="10"/>
      <c r="OCX32" s="10"/>
      <c r="OCY32" s="10"/>
      <c r="OCZ32" s="10"/>
      <c r="ODA32" s="10"/>
      <c r="ODB32" s="10"/>
      <c r="ODC32" s="10"/>
      <c r="ODD32" s="10"/>
      <c r="ODE32" s="10"/>
      <c r="ODF32" s="10"/>
      <c r="ODG32" s="10"/>
      <c r="ODH32" s="10"/>
      <c r="ODI32" s="10"/>
      <c r="ODJ32" s="10"/>
      <c r="ODK32" s="10"/>
      <c r="ODL32" s="10"/>
      <c r="ODM32" s="10"/>
      <c r="ODN32" s="10"/>
      <c r="ODO32" s="10"/>
      <c r="ODP32" s="10"/>
      <c r="ODQ32" s="10"/>
      <c r="ODR32" s="10"/>
      <c r="ODS32" s="10"/>
      <c r="ODT32" s="10"/>
      <c r="ODU32" s="10"/>
      <c r="ODV32" s="10"/>
      <c r="ODW32" s="10"/>
      <c r="ODX32" s="10"/>
      <c r="ODY32" s="10"/>
      <c r="ODZ32" s="10"/>
      <c r="OEA32" s="10"/>
      <c r="OEB32" s="10"/>
      <c r="OEC32" s="10"/>
      <c r="OED32" s="10"/>
      <c r="OEE32" s="10"/>
      <c r="OEF32" s="10"/>
      <c r="OEG32" s="10"/>
      <c r="OEH32" s="10"/>
      <c r="OEI32" s="10"/>
      <c r="OEJ32" s="10"/>
      <c r="OEK32" s="10"/>
      <c r="OEL32" s="10"/>
      <c r="OEM32" s="10"/>
      <c r="OEN32" s="10"/>
      <c r="OEO32" s="10"/>
      <c r="OEP32" s="10"/>
      <c r="OEQ32" s="10"/>
      <c r="OER32" s="10"/>
      <c r="OES32" s="10"/>
      <c r="OET32" s="10"/>
      <c r="OEU32" s="10"/>
      <c r="OEV32" s="10"/>
      <c r="OEW32" s="10"/>
      <c r="OEX32" s="10"/>
      <c r="OEY32" s="10"/>
      <c r="OEZ32" s="10"/>
      <c r="OFA32" s="10"/>
      <c r="OFB32" s="10"/>
      <c r="OFC32" s="10"/>
      <c r="OFD32" s="10"/>
      <c r="OFE32" s="10"/>
      <c r="OFF32" s="10"/>
      <c r="OFG32" s="10"/>
      <c r="OFH32" s="10"/>
      <c r="OFI32" s="10"/>
      <c r="OFJ32" s="10"/>
      <c r="OFK32" s="10"/>
      <c r="OFL32" s="10"/>
      <c r="OFM32" s="10"/>
      <c r="OFN32" s="10"/>
      <c r="OFO32" s="10"/>
      <c r="OFP32" s="10"/>
      <c r="OFQ32" s="10"/>
      <c r="OFR32" s="10"/>
      <c r="OFS32" s="10"/>
      <c r="OFT32" s="10"/>
      <c r="OFU32" s="10"/>
      <c r="OFV32" s="10"/>
      <c r="OFW32" s="10"/>
      <c r="OFX32" s="10"/>
      <c r="OFY32" s="10"/>
      <c r="OFZ32" s="10"/>
      <c r="OGA32" s="10"/>
      <c r="OGB32" s="10"/>
      <c r="OGC32" s="10"/>
      <c r="OGD32" s="10"/>
      <c r="OGE32" s="10"/>
      <c r="OGF32" s="10"/>
      <c r="OGG32" s="10"/>
      <c r="OGH32" s="10"/>
      <c r="OGI32" s="10"/>
      <c r="OGJ32" s="10"/>
      <c r="OGK32" s="10"/>
      <c r="OGL32" s="10"/>
      <c r="OGM32" s="10"/>
      <c r="OGN32" s="10"/>
      <c r="OGO32" s="10"/>
      <c r="OGP32" s="10"/>
      <c r="OGQ32" s="10"/>
      <c r="OGR32" s="10"/>
      <c r="OGS32" s="10"/>
      <c r="OGT32" s="10"/>
      <c r="OGU32" s="10"/>
      <c r="OGV32" s="10"/>
      <c r="OGW32" s="10"/>
      <c r="OGX32" s="10"/>
      <c r="OGY32" s="10"/>
      <c r="OGZ32" s="10"/>
      <c r="OHA32" s="10"/>
      <c r="OHB32" s="10"/>
      <c r="OHC32" s="10"/>
      <c r="OHD32" s="10"/>
      <c r="OHE32" s="10"/>
      <c r="OHF32" s="10"/>
      <c r="OHG32" s="10"/>
      <c r="OHH32" s="10"/>
      <c r="OHI32" s="10"/>
      <c r="OHJ32" s="10"/>
      <c r="OHK32" s="10"/>
      <c r="OHL32" s="10"/>
      <c r="OHM32" s="10"/>
      <c r="OHN32" s="10"/>
      <c r="OHO32" s="10"/>
      <c r="OHP32" s="10"/>
      <c r="OHQ32" s="10"/>
      <c r="OHR32" s="10"/>
      <c r="OHS32" s="10"/>
      <c r="OHT32" s="10"/>
      <c r="OHU32" s="10"/>
      <c r="OHV32" s="10"/>
      <c r="OHW32" s="10"/>
      <c r="OHX32" s="10"/>
      <c r="OHY32" s="10"/>
      <c r="OHZ32" s="10"/>
      <c r="OIA32" s="10"/>
      <c r="OIB32" s="10"/>
      <c r="OIC32" s="10"/>
      <c r="OID32" s="10"/>
      <c r="OIE32" s="10"/>
      <c r="OIF32" s="10"/>
      <c r="OIG32" s="10"/>
      <c r="OIH32" s="10"/>
      <c r="OII32" s="10"/>
      <c r="OIJ32" s="10"/>
      <c r="OIK32" s="10"/>
      <c r="OIL32" s="10"/>
      <c r="OIM32" s="10"/>
      <c r="OIN32" s="10"/>
      <c r="OIO32" s="10"/>
      <c r="OIP32" s="10"/>
      <c r="OIQ32" s="10"/>
      <c r="OIR32" s="10"/>
      <c r="OIS32" s="10"/>
      <c r="OIT32" s="10"/>
      <c r="OIU32" s="10"/>
      <c r="OIV32" s="10"/>
      <c r="OIW32" s="10"/>
      <c r="OIX32" s="10"/>
      <c r="OIY32" s="10"/>
      <c r="OIZ32" s="10"/>
      <c r="OJA32" s="10"/>
      <c r="OJB32" s="10"/>
      <c r="OJC32" s="10"/>
      <c r="OJD32" s="10"/>
      <c r="OJE32" s="10"/>
      <c r="OJF32" s="10"/>
      <c r="OJG32" s="10"/>
      <c r="OJH32" s="10"/>
      <c r="OJI32" s="10"/>
      <c r="OJJ32" s="10"/>
      <c r="OJK32" s="10"/>
      <c r="OJL32" s="10"/>
      <c r="OJM32" s="10"/>
      <c r="OJN32" s="10"/>
      <c r="OJO32" s="10"/>
      <c r="OJP32" s="10"/>
      <c r="OJQ32" s="10"/>
      <c r="OJR32" s="10"/>
      <c r="OJS32" s="10"/>
      <c r="OJT32" s="10"/>
      <c r="OJU32" s="10"/>
      <c r="OJV32" s="10"/>
      <c r="OJW32" s="10"/>
      <c r="OJX32" s="10"/>
      <c r="OJY32" s="10"/>
      <c r="OJZ32" s="10"/>
      <c r="OKA32" s="10"/>
      <c r="OKB32" s="10"/>
      <c r="OKC32" s="10"/>
      <c r="OKD32" s="10"/>
      <c r="OKE32" s="10"/>
      <c r="OKF32" s="10"/>
      <c r="OKG32" s="10"/>
      <c r="OKH32" s="10"/>
      <c r="OKI32" s="10"/>
      <c r="OKJ32" s="10"/>
      <c r="OKK32" s="10"/>
      <c r="OKL32" s="10"/>
      <c r="OKM32" s="10"/>
      <c r="OKN32" s="10"/>
      <c r="OKO32" s="10"/>
      <c r="OKP32" s="10"/>
      <c r="OKQ32" s="10"/>
      <c r="OKR32" s="10"/>
      <c r="OKS32" s="10"/>
      <c r="OKT32" s="10"/>
      <c r="OKU32" s="10"/>
      <c r="OKV32" s="10"/>
      <c r="OKW32" s="10"/>
      <c r="OKX32" s="10"/>
      <c r="OKY32" s="10"/>
      <c r="OKZ32" s="10"/>
      <c r="OLA32" s="10"/>
      <c r="OLB32" s="10"/>
      <c r="OLC32" s="10"/>
      <c r="OLD32" s="10"/>
      <c r="OLE32" s="10"/>
      <c r="OLF32" s="10"/>
      <c r="OLG32" s="10"/>
      <c r="OLH32" s="10"/>
      <c r="OLI32" s="10"/>
      <c r="OLJ32" s="10"/>
      <c r="OLK32" s="10"/>
      <c r="OLL32" s="10"/>
      <c r="OLM32" s="10"/>
      <c r="OLN32" s="10"/>
      <c r="OLO32" s="10"/>
      <c r="OLP32" s="10"/>
      <c r="OLQ32" s="10"/>
      <c r="OLR32" s="10"/>
      <c r="OLS32" s="10"/>
      <c r="OLT32" s="10"/>
      <c r="OLU32" s="10"/>
      <c r="OLV32" s="10"/>
      <c r="OLW32" s="10"/>
      <c r="OLX32" s="10"/>
      <c r="OLY32" s="10"/>
      <c r="OLZ32" s="10"/>
      <c r="OMA32" s="10"/>
      <c r="OMB32" s="10"/>
      <c r="OMC32" s="10"/>
      <c r="OMD32" s="10"/>
      <c r="OME32" s="10"/>
      <c r="OMF32" s="10"/>
      <c r="OMG32" s="10"/>
      <c r="OMH32" s="10"/>
      <c r="OMI32" s="10"/>
      <c r="OMJ32" s="10"/>
      <c r="OMK32" s="10"/>
      <c r="OML32" s="10"/>
      <c r="OMM32" s="10"/>
      <c r="OMN32" s="10"/>
      <c r="OMO32" s="10"/>
      <c r="OMP32" s="10"/>
      <c r="OMQ32" s="10"/>
      <c r="OMR32" s="10"/>
      <c r="OMS32" s="10"/>
      <c r="OMT32" s="10"/>
      <c r="OMU32" s="10"/>
      <c r="OMV32" s="10"/>
      <c r="OMW32" s="10"/>
      <c r="OMX32" s="10"/>
      <c r="OMY32" s="10"/>
      <c r="OMZ32" s="10"/>
      <c r="ONA32" s="10"/>
      <c r="ONB32" s="10"/>
      <c r="ONC32" s="10"/>
      <c r="OND32" s="10"/>
      <c r="ONE32" s="10"/>
      <c r="ONF32" s="10"/>
      <c r="ONG32" s="10"/>
      <c r="ONH32" s="10"/>
      <c r="ONI32" s="10"/>
      <c r="ONJ32" s="10"/>
      <c r="ONK32" s="10"/>
      <c r="ONL32" s="10"/>
      <c r="ONM32" s="10"/>
      <c r="ONN32" s="10"/>
      <c r="ONO32" s="10"/>
      <c r="ONP32" s="10"/>
      <c r="ONQ32" s="10"/>
      <c r="ONR32" s="10"/>
      <c r="ONS32" s="10"/>
      <c r="ONT32" s="10"/>
      <c r="ONU32" s="10"/>
      <c r="ONV32" s="10"/>
      <c r="ONW32" s="10"/>
      <c r="ONX32" s="10"/>
      <c r="ONY32" s="10"/>
      <c r="ONZ32" s="10"/>
      <c r="OOA32" s="10"/>
      <c r="OOB32" s="10"/>
      <c r="OOC32" s="10"/>
      <c r="OOD32" s="10"/>
      <c r="OOE32" s="10"/>
      <c r="OOF32" s="10"/>
      <c r="OOG32" s="10"/>
      <c r="OOH32" s="10"/>
      <c r="OOI32" s="10"/>
      <c r="OOJ32" s="10"/>
      <c r="OOK32" s="10"/>
      <c r="OOL32" s="10"/>
      <c r="OOM32" s="10"/>
      <c r="OON32" s="10"/>
      <c r="OOO32" s="10"/>
      <c r="OOP32" s="10"/>
      <c r="OOQ32" s="10"/>
      <c r="OOR32" s="10"/>
      <c r="OOS32" s="10"/>
      <c r="OOT32" s="10"/>
      <c r="OOU32" s="10"/>
      <c r="OOV32" s="10"/>
      <c r="OOW32" s="10"/>
      <c r="OOX32" s="10"/>
      <c r="OOY32" s="10"/>
      <c r="OOZ32" s="10"/>
      <c r="OPA32" s="10"/>
      <c r="OPB32" s="10"/>
      <c r="OPC32" s="10"/>
      <c r="OPD32" s="10"/>
      <c r="OPE32" s="10"/>
      <c r="OPF32" s="10"/>
      <c r="OPG32" s="10"/>
      <c r="OPH32" s="10"/>
      <c r="OPI32" s="10"/>
      <c r="OPJ32" s="10"/>
      <c r="OPK32" s="10"/>
      <c r="OPL32" s="10"/>
      <c r="OPM32" s="10"/>
      <c r="OPN32" s="10"/>
      <c r="OPO32" s="10"/>
      <c r="OPP32" s="10"/>
      <c r="OPQ32" s="10"/>
      <c r="OPR32" s="10"/>
      <c r="OPS32" s="10"/>
      <c r="OPT32" s="10"/>
      <c r="OPU32" s="10"/>
      <c r="OPV32" s="10"/>
      <c r="OPW32" s="10"/>
      <c r="OPX32" s="10"/>
      <c r="OPY32" s="10"/>
      <c r="OPZ32" s="10"/>
      <c r="OQA32" s="10"/>
      <c r="OQB32" s="10"/>
      <c r="OQC32" s="10"/>
      <c r="OQD32" s="10"/>
      <c r="OQE32" s="10"/>
      <c r="OQF32" s="10"/>
      <c r="OQG32" s="10"/>
      <c r="OQH32" s="10"/>
      <c r="OQI32" s="10"/>
      <c r="OQJ32" s="10"/>
      <c r="OQK32" s="10"/>
      <c r="OQL32" s="10"/>
      <c r="OQM32" s="10"/>
      <c r="OQN32" s="10"/>
      <c r="OQO32" s="10"/>
      <c r="OQP32" s="10"/>
      <c r="OQQ32" s="10"/>
      <c r="OQR32" s="10"/>
      <c r="OQS32" s="10"/>
      <c r="OQT32" s="10"/>
      <c r="OQU32" s="10"/>
      <c r="OQV32" s="10"/>
      <c r="OQW32" s="10"/>
      <c r="OQX32" s="10"/>
      <c r="OQY32" s="10"/>
      <c r="OQZ32" s="10"/>
      <c r="ORA32" s="10"/>
      <c r="ORB32" s="10"/>
      <c r="ORC32" s="10"/>
      <c r="ORD32" s="10"/>
      <c r="ORE32" s="10"/>
      <c r="ORF32" s="10"/>
      <c r="ORG32" s="10"/>
      <c r="ORH32" s="10"/>
      <c r="ORI32" s="10"/>
      <c r="ORJ32" s="10"/>
      <c r="ORK32" s="10"/>
      <c r="ORL32" s="10"/>
      <c r="ORM32" s="10"/>
      <c r="ORN32" s="10"/>
      <c r="ORO32" s="10"/>
      <c r="ORP32" s="10"/>
      <c r="ORQ32" s="10"/>
      <c r="ORR32" s="10"/>
      <c r="ORS32" s="10"/>
      <c r="ORT32" s="10"/>
      <c r="ORU32" s="10"/>
      <c r="ORV32" s="10"/>
      <c r="ORW32" s="10"/>
      <c r="ORX32" s="10"/>
      <c r="ORY32" s="10"/>
      <c r="ORZ32" s="10"/>
      <c r="OSA32" s="10"/>
      <c r="OSB32" s="10"/>
      <c r="OSC32" s="10"/>
      <c r="OSD32" s="10"/>
      <c r="OSE32" s="10"/>
      <c r="OSF32" s="10"/>
      <c r="OSG32" s="10"/>
      <c r="OSH32" s="10"/>
      <c r="OSI32" s="10"/>
      <c r="OSJ32" s="10"/>
      <c r="OSK32" s="10"/>
      <c r="OSL32" s="10"/>
      <c r="OSM32" s="10"/>
      <c r="OSN32" s="10"/>
      <c r="OSO32" s="10"/>
      <c r="OSP32" s="10"/>
      <c r="OSQ32" s="10"/>
      <c r="OSR32" s="10"/>
      <c r="OSS32" s="10"/>
      <c r="OST32" s="10"/>
      <c r="OSU32" s="10"/>
      <c r="OSV32" s="10"/>
      <c r="OSW32" s="10"/>
      <c r="OSX32" s="10"/>
      <c r="OSY32" s="10"/>
      <c r="OSZ32" s="10"/>
      <c r="OTA32" s="10"/>
      <c r="OTB32" s="10"/>
      <c r="OTC32" s="10"/>
      <c r="OTD32" s="10"/>
      <c r="OTE32" s="10"/>
      <c r="OTF32" s="10"/>
      <c r="OTG32" s="10"/>
      <c r="OTH32" s="10"/>
      <c r="OTI32" s="10"/>
      <c r="OTJ32" s="10"/>
      <c r="OTK32" s="10"/>
      <c r="OTL32" s="10"/>
      <c r="OTM32" s="10"/>
      <c r="OTN32" s="10"/>
      <c r="OTO32" s="10"/>
      <c r="OTP32" s="10"/>
      <c r="OTQ32" s="10"/>
      <c r="OTR32" s="10"/>
      <c r="OTS32" s="10"/>
      <c r="OTT32" s="10"/>
      <c r="OTU32" s="10"/>
      <c r="OTV32" s="10"/>
      <c r="OTW32" s="10"/>
      <c r="OTX32" s="10"/>
      <c r="OTY32" s="10"/>
      <c r="OTZ32" s="10"/>
      <c r="OUA32" s="10"/>
      <c r="OUB32" s="10"/>
      <c r="OUC32" s="10"/>
      <c r="OUD32" s="10"/>
      <c r="OUE32" s="10"/>
      <c r="OUF32" s="10"/>
      <c r="OUG32" s="10"/>
      <c r="OUH32" s="10"/>
      <c r="OUI32" s="10"/>
      <c r="OUJ32" s="10"/>
      <c r="OUK32" s="10"/>
      <c r="OUL32" s="10"/>
      <c r="OUM32" s="10"/>
      <c r="OUN32" s="10"/>
      <c r="OUO32" s="10"/>
      <c r="OUP32" s="10"/>
      <c r="OUQ32" s="10"/>
      <c r="OUR32" s="10"/>
      <c r="OUS32" s="10"/>
      <c r="OUT32" s="10"/>
      <c r="OUU32" s="10"/>
      <c r="OUV32" s="10"/>
      <c r="OUW32" s="10"/>
      <c r="OUX32" s="10"/>
      <c r="OUY32" s="10"/>
      <c r="OUZ32" s="10"/>
      <c r="OVA32" s="10"/>
      <c r="OVB32" s="10"/>
      <c r="OVC32" s="10"/>
      <c r="OVD32" s="10"/>
      <c r="OVE32" s="10"/>
      <c r="OVF32" s="10"/>
      <c r="OVG32" s="10"/>
      <c r="OVH32" s="10"/>
      <c r="OVI32" s="10"/>
      <c r="OVJ32" s="10"/>
      <c r="OVK32" s="10"/>
      <c r="OVL32" s="10"/>
      <c r="OVM32" s="10"/>
      <c r="OVN32" s="10"/>
      <c r="OVO32" s="10"/>
      <c r="OVP32" s="10"/>
      <c r="OVQ32" s="10"/>
      <c r="OVR32" s="10"/>
      <c r="OVS32" s="10"/>
      <c r="OVT32" s="10"/>
      <c r="OVU32" s="10"/>
      <c r="OVV32" s="10"/>
      <c r="OVW32" s="10"/>
      <c r="OVX32" s="10"/>
      <c r="OVY32" s="10"/>
      <c r="OVZ32" s="10"/>
      <c r="OWA32" s="10"/>
      <c r="OWB32" s="10"/>
      <c r="OWC32" s="10"/>
      <c r="OWD32" s="10"/>
      <c r="OWE32" s="10"/>
      <c r="OWF32" s="10"/>
      <c r="OWG32" s="10"/>
      <c r="OWH32" s="10"/>
      <c r="OWI32" s="10"/>
      <c r="OWJ32" s="10"/>
      <c r="OWK32" s="10"/>
      <c r="OWL32" s="10"/>
      <c r="OWM32" s="10"/>
      <c r="OWN32" s="10"/>
      <c r="OWO32" s="10"/>
      <c r="OWP32" s="10"/>
      <c r="OWQ32" s="10"/>
      <c r="OWR32" s="10"/>
      <c r="OWS32" s="10"/>
      <c r="OWT32" s="10"/>
      <c r="OWU32" s="10"/>
      <c r="OWV32" s="10"/>
      <c r="OWW32" s="10"/>
      <c r="OWX32" s="10"/>
      <c r="OWY32" s="10"/>
      <c r="OWZ32" s="10"/>
      <c r="OXA32" s="10"/>
      <c r="OXB32" s="10"/>
      <c r="OXC32" s="10"/>
      <c r="OXD32" s="10"/>
      <c r="OXE32" s="10"/>
      <c r="OXF32" s="10"/>
      <c r="OXG32" s="10"/>
      <c r="OXH32" s="10"/>
      <c r="OXI32" s="10"/>
      <c r="OXJ32" s="10"/>
      <c r="OXK32" s="10"/>
      <c r="OXL32" s="10"/>
      <c r="OXM32" s="10"/>
      <c r="OXN32" s="10"/>
      <c r="OXO32" s="10"/>
      <c r="OXP32" s="10"/>
      <c r="OXQ32" s="10"/>
      <c r="OXR32" s="10"/>
      <c r="OXS32" s="10"/>
      <c r="OXT32" s="10"/>
      <c r="OXU32" s="10"/>
      <c r="OXV32" s="10"/>
      <c r="OXW32" s="10"/>
      <c r="OXX32" s="10"/>
      <c r="OXY32" s="10"/>
      <c r="OXZ32" s="10"/>
      <c r="OYA32" s="10"/>
      <c r="OYB32" s="10"/>
      <c r="OYC32" s="10"/>
      <c r="OYD32" s="10"/>
      <c r="OYE32" s="10"/>
      <c r="OYF32" s="10"/>
      <c r="OYG32" s="10"/>
      <c r="OYH32" s="10"/>
      <c r="OYI32" s="10"/>
      <c r="OYJ32" s="10"/>
      <c r="OYK32" s="10"/>
      <c r="OYL32" s="10"/>
      <c r="OYM32" s="10"/>
      <c r="OYN32" s="10"/>
      <c r="OYO32" s="10"/>
      <c r="OYP32" s="10"/>
      <c r="OYQ32" s="10"/>
      <c r="OYR32" s="10"/>
      <c r="OYS32" s="10"/>
      <c r="OYT32" s="10"/>
      <c r="OYU32" s="10"/>
      <c r="OYV32" s="10"/>
      <c r="OYW32" s="10"/>
      <c r="OYX32" s="10"/>
      <c r="OYY32" s="10"/>
      <c r="OYZ32" s="10"/>
      <c r="OZA32" s="10"/>
      <c r="OZB32" s="10"/>
      <c r="OZC32" s="10"/>
      <c r="OZD32" s="10"/>
      <c r="OZE32" s="10"/>
      <c r="OZF32" s="10"/>
      <c r="OZG32" s="10"/>
      <c r="OZH32" s="10"/>
      <c r="OZI32" s="10"/>
      <c r="OZJ32" s="10"/>
      <c r="OZK32" s="10"/>
      <c r="OZL32" s="10"/>
      <c r="OZM32" s="10"/>
      <c r="OZN32" s="10"/>
      <c r="OZO32" s="10"/>
      <c r="OZP32" s="10"/>
      <c r="OZQ32" s="10"/>
      <c r="OZR32" s="10"/>
      <c r="OZS32" s="10"/>
      <c r="OZT32" s="10"/>
      <c r="OZU32" s="10"/>
      <c r="OZV32" s="10"/>
      <c r="OZW32" s="10"/>
      <c r="OZX32" s="10"/>
      <c r="OZY32" s="10"/>
      <c r="OZZ32" s="10"/>
      <c r="PAA32" s="10"/>
      <c r="PAB32" s="10"/>
      <c r="PAC32" s="10"/>
      <c r="PAD32" s="10"/>
      <c r="PAE32" s="10"/>
      <c r="PAF32" s="10"/>
      <c r="PAG32" s="10"/>
      <c r="PAH32" s="10"/>
      <c r="PAI32" s="10"/>
      <c r="PAJ32" s="10"/>
      <c r="PAK32" s="10"/>
      <c r="PAL32" s="10"/>
      <c r="PAM32" s="10"/>
      <c r="PAN32" s="10"/>
      <c r="PAO32" s="10"/>
      <c r="PAP32" s="10"/>
      <c r="PAQ32" s="10"/>
      <c r="PAR32" s="10"/>
      <c r="PAS32" s="10"/>
      <c r="PAT32" s="10"/>
      <c r="PAU32" s="10"/>
      <c r="PAV32" s="10"/>
      <c r="PAW32" s="10"/>
      <c r="PAX32" s="10"/>
      <c r="PAY32" s="10"/>
      <c r="PAZ32" s="10"/>
      <c r="PBA32" s="10"/>
      <c r="PBB32" s="10"/>
      <c r="PBC32" s="10"/>
      <c r="PBD32" s="10"/>
      <c r="PBE32" s="10"/>
      <c r="PBF32" s="10"/>
      <c r="PBG32" s="10"/>
      <c r="PBH32" s="10"/>
      <c r="PBI32" s="10"/>
      <c r="PBJ32" s="10"/>
      <c r="PBK32" s="10"/>
      <c r="PBL32" s="10"/>
      <c r="PBM32" s="10"/>
      <c r="PBN32" s="10"/>
      <c r="PBO32" s="10"/>
      <c r="PBP32" s="10"/>
      <c r="PBQ32" s="10"/>
      <c r="PBR32" s="10"/>
      <c r="PBS32" s="10"/>
      <c r="PBT32" s="10"/>
      <c r="PBU32" s="10"/>
      <c r="PBV32" s="10"/>
      <c r="PBW32" s="10"/>
      <c r="PBX32" s="10"/>
      <c r="PBY32" s="10"/>
      <c r="PBZ32" s="10"/>
      <c r="PCA32" s="10"/>
      <c r="PCB32" s="10"/>
      <c r="PCC32" s="10"/>
      <c r="PCD32" s="10"/>
      <c r="PCE32" s="10"/>
      <c r="PCF32" s="10"/>
      <c r="PCG32" s="10"/>
      <c r="PCH32" s="10"/>
      <c r="PCI32" s="10"/>
      <c r="PCJ32" s="10"/>
      <c r="PCK32" s="10"/>
      <c r="PCL32" s="10"/>
      <c r="PCM32" s="10"/>
      <c r="PCN32" s="10"/>
      <c r="PCO32" s="10"/>
      <c r="PCP32" s="10"/>
      <c r="PCQ32" s="10"/>
      <c r="PCR32" s="10"/>
      <c r="PCS32" s="10"/>
      <c r="PCT32" s="10"/>
      <c r="PCU32" s="10"/>
      <c r="PCV32" s="10"/>
      <c r="PCW32" s="10"/>
      <c r="PCX32" s="10"/>
      <c r="PCY32" s="10"/>
      <c r="PCZ32" s="10"/>
      <c r="PDA32" s="10"/>
      <c r="PDB32" s="10"/>
      <c r="PDC32" s="10"/>
      <c r="PDD32" s="10"/>
      <c r="PDE32" s="10"/>
      <c r="PDF32" s="10"/>
      <c r="PDG32" s="10"/>
      <c r="PDH32" s="10"/>
      <c r="PDI32" s="10"/>
      <c r="PDJ32" s="10"/>
      <c r="PDK32" s="10"/>
      <c r="PDL32" s="10"/>
      <c r="PDM32" s="10"/>
      <c r="PDN32" s="10"/>
      <c r="PDO32" s="10"/>
      <c r="PDP32" s="10"/>
      <c r="PDQ32" s="10"/>
      <c r="PDR32" s="10"/>
      <c r="PDS32" s="10"/>
      <c r="PDT32" s="10"/>
      <c r="PDU32" s="10"/>
      <c r="PDV32" s="10"/>
      <c r="PDW32" s="10"/>
      <c r="PDX32" s="10"/>
      <c r="PDY32" s="10"/>
      <c r="PDZ32" s="10"/>
      <c r="PEA32" s="10"/>
      <c r="PEB32" s="10"/>
      <c r="PEC32" s="10"/>
      <c r="PED32" s="10"/>
      <c r="PEE32" s="10"/>
      <c r="PEF32" s="10"/>
      <c r="PEG32" s="10"/>
      <c r="PEH32" s="10"/>
      <c r="PEI32" s="10"/>
      <c r="PEJ32" s="10"/>
      <c r="PEK32" s="10"/>
      <c r="PEL32" s="10"/>
      <c r="PEM32" s="10"/>
      <c r="PEN32" s="10"/>
      <c r="PEO32" s="10"/>
      <c r="PEP32" s="10"/>
      <c r="PEQ32" s="10"/>
      <c r="PER32" s="10"/>
      <c r="PES32" s="10"/>
      <c r="PET32" s="10"/>
      <c r="PEU32" s="10"/>
      <c r="PEV32" s="10"/>
      <c r="PEW32" s="10"/>
      <c r="PEX32" s="10"/>
      <c r="PEY32" s="10"/>
      <c r="PEZ32" s="10"/>
      <c r="PFA32" s="10"/>
      <c r="PFB32" s="10"/>
      <c r="PFC32" s="10"/>
      <c r="PFD32" s="10"/>
      <c r="PFE32" s="10"/>
      <c r="PFF32" s="10"/>
      <c r="PFG32" s="10"/>
      <c r="PFH32" s="10"/>
      <c r="PFI32" s="10"/>
      <c r="PFJ32" s="10"/>
      <c r="PFK32" s="10"/>
      <c r="PFL32" s="10"/>
      <c r="PFM32" s="10"/>
      <c r="PFN32" s="10"/>
      <c r="PFO32" s="10"/>
      <c r="PFP32" s="10"/>
      <c r="PFQ32" s="10"/>
      <c r="PFR32" s="10"/>
      <c r="PFS32" s="10"/>
      <c r="PFT32" s="10"/>
      <c r="PFU32" s="10"/>
      <c r="PFV32" s="10"/>
      <c r="PFW32" s="10"/>
      <c r="PFX32" s="10"/>
      <c r="PFY32" s="10"/>
      <c r="PFZ32" s="10"/>
      <c r="PGA32" s="10"/>
      <c r="PGB32" s="10"/>
      <c r="PGC32" s="10"/>
      <c r="PGD32" s="10"/>
      <c r="PGE32" s="10"/>
      <c r="PGF32" s="10"/>
      <c r="PGG32" s="10"/>
      <c r="PGH32" s="10"/>
      <c r="PGI32" s="10"/>
      <c r="PGJ32" s="10"/>
      <c r="PGK32" s="10"/>
      <c r="PGL32" s="10"/>
      <c r="PGM32" s="10"/>
      <c r="PGN32" s="10"/>
      <c r="PGO32" s="10"/>
      <c r="PGP32" s="10"/>
      <c r="PGQ32" s="10"/>
      <c r="PGR32" s="10"/>
      <c r="PGS32" s="10"/>
      <c r="PGT32" s="10"/>
      <c r="PGU32" s="10"/>
      <c r="PGV32" s="10"/>
      <c r="PGW32" s="10"/>
      <c r="PGX32" s="10"/>
      <c r="PGY32" s="10"/>
      <c r="PGZ32" s="10"/>
      <c r="PHA32" s="10"/>
      <c r="PHB32" s="10"/>
      <c r="PHC32" s="10"/>
      <c r="PHD32" s="10"/>
      <c r="PHE32" s="10"/>
      <c r="PHF32" s="10"/>
      <c r="PHG32" s="10"/>
      <c r="PHH32" s="10"/>
      <c r="PHI32" s="10"/>
      <c r="PHJ32" s="10"/>
      <c r="PHK32" s="10"/>
      <c r="PHL32" s="10"/>
      <c r="PHM32" s="10"/>
      <c r="PHN32" s="10"/>
      <c r="PHO32" s="10"/>
      <c r="PHP32" s="10"/>
      <c r="PHQ32" s="10"/>
      <c r="PHR32" s="10"/>
      <c r="PHS32" s="10"/>
      <c r="PHT32" s="10"/>
      <c r="PHU32" s="10"/>
      <c r="PHV32" s="10"/>
      <c r="PHW32" s="10"/>
      <c r="PHX32" s="10"/>
      <c r="PHY32" s="10"/>
      <c r="PHZ32" s="10"/>
      <c r="PIA32" s="10"/>
      <c r="PIB32" s="10"/>
      <c r="PIC32" s="10"/>
      <c r="PID32" s="10"/>
      <c r="PIE32" s="10"/>
      <c r="PIF32" s="10"/>
      <c r="PIG32" s="10"/>
      <c r="PIH32" s="10"/>
      <c r="PII32" s="10"/>
      <c r="PIJ32" s="10"/>
      <c r="PIK32" s="10"/>
      <c r="PIL32" s="10"/>
      <c r="PIM32" s="10"/>
      <c r="PIN32" s="10"/>
      <c r="PIO32" s="10"/>
      <c r="PIP32" s="10"/>
      <c r="PIQ32" s="10"/>
      <c r="PIR32" s="10"/>
      <c r="PIS32" s="10"/>
      <c r="PIT32" s="10"/>
      <c r="PIU32" s="10"/>
      <c r="PIV32" s="10"/>
      <c r="PIW32" s="10"/>
      <c r="PIX32" s="10"/>
      <c r="PIY32" s="10"/>
      <c r="PIZ32" s="10"/>
      <c r="PJA32" s="10"/>
      <c r="PJB32" s="10"/>
      <c r="PJC32" s="10"/>
      <c r="PJD32" s="10"/>
      <c r="PJE32" s="10"/>
      <c r="PJF32" s="10"/>
      <c r="PJG32" s="10"/>
      <c r="PJH32" s="10"/>
      <c r="PJI32" s="10"/>
      <c r="PJJ32" s="10"/>
      <c r="PJK32" s="10"/>
      <c r="PJL32" s="10"/>
      <c r="PJM32" s="10"/>
      <c r="PJN32" s="10"/>
      <c r="PJO32" s="10"/>
      <c r="PJP32" s="10"/>
      <c r="PJQ32" s="10"/>
      <c r="PJR32" s="10"/>
      <c r="PJS32" s="10"/>
      <c r="PJT32" s="10"/>
      <c r="PJU32" s="10"/>
      <c r="PJV32" s="10"/>
      <c r="PJW32" s="10"/>
      <c r="PJX32" s="10"/>
      <c r="PJY32" s="10"/>
      <c r="PJZ32" s="10"/>
      <c r="PKA32" s="10"/>
      <c r="PKB32" s="10"/>
      <c r="PKC32" s="10"/>
      <c r="PKD32" s="10"/>
      <c r="PKE32" s="10"/>
      <c r="PKF32" s="10"/>
      <c r="PKG32" s="10"/>
      <c r="PKH32" s="10"/>
      <c r="PKI32" s="10"/>
      <c r="PKJ32" s="10"/>
      <c r="PKK32" s="10"/>
      <c r="PKL32" s="10"/>
      <c r="PKM32" s="10"/>
      <c r="PKN32" s="10"/>
      <c r="PKO32" s="10"/>
      <c r="PKP32" s="10"/>
      <c r="PKQ32" s="10"/>
      <c r="PKR32" s="10"/>
      <c r="PKS32" s="10"/>
      <c r="PKT32" s="10"/>
      <c r="PKU32" s="10"/>
      <c r="PKV32" s="10"/>
      <c r="PKW32" s="10"/>
      <c r="PKX32" s="10"/>
      <c r="PKY32" s="10"/>
      <c r="PKZ32" s="10"/>
      <c r="PLA32" s="10"/>
      <c r="PLB32" s="10"/>
      <c r="PLC32" s="10"/>
      <c r="PLD32" s="10"/>
      <c r="PLE32" s="10"/>
      <c r="PLF32" s="10"/>
      <c r="PLG32" s="10"/>
      <c r="PLH32" s="10"/>
      <c r="PLI32" s="10"/>
      <c r="PLJ32" s="10"/>
      <c r="PLK32" s="10"/>
      <c r="PLL32" s="10"/>
      <c r="PLM32" s="10"/>
      <c r="PLN32" s="10"/>
      <c r="PLO32" s="10"/>
      <c r="PLP32" s="10"/>
      <c r="PLQ32" s="10"/>
      <c r="PLR32" s="10"/>
      <c r="PLS32" s="10"/>
      <c r="PLT32" s="10"/>
      <c r="PLU32" s="10"/>
      <c r="PLV32" s="10"/>
      <c r="PLW32" s="10"/>
      <c r="PLX32" s="10"/>
      <c r="PLY32" s="10"/>
      <c r="PLZ32" s="10"/>
      <c r="PMA32" s="10"/>
      <c r="PMB32" s="10"/>
      <c r="PMC32" s="10"/>
      <c r="PMD32" s="10"/>
      <c r="PME32" s="10"/>
      <c r="PMF32" s="10"/>
      <c r="PMG32" s="10"/>
      <c r="PMH32" s="10"/>
      <c r="PMI32" s="10"/>
      <c r="PMJ32" s="10"/>
      <c r="PMK32" s="10"/>
      <c r="PML32" s="10"/>
      <c r="PMM32" s="10"/>
      <c r="PMN32" s="10"/>
      <c r="PMO32" s="10"/>
      <c r="PMP32" s="10"/>
      <c r="PMQ32" s="10"/>
      <c r="PMR32" s="10"/>
      <c r="PMS32" s="10"/>
      <c r="PMT32" s="10"/>
      <c r="PMU32" s="10"/>
      <c r="PMV32" s="10"/>
      <c r="PMW32" s="10"/>
      <c r="PMX32" s="10"/>
      <c r="PMY32" s="10"/>
      <c r="PMZ32" s="10"/>
      <c r="PNA32" s="10"/>
      <c r="PNB32" s="10"/>
      <c r="PNC32" s="10"/>
      <c r="PND32" s="10"/>
      <c r="PNE32" s="10"/>
      <c r="PNF32" s="10"/>
      <c r="PNG32" s="10"/>
      <c r="PNH32" s="10"/>
      <c r="PNI32" s="10"/>
      <c r="PNJ32" s="10"/>
      <c r="PNK32" s="10"/>
      <c r="PNL32" s="10"/>
      <c r="PNM32" s="10"/>
      <c r="PNN32" s="10"/>
      <c r="PNO32" s="10"/>
      <c r="PNP32" s="10"/>
      <c r="PNQ32" s="10"/>
      <c r="PNR32" s="10"/>
      <c r="PNS32" s="10"/>
      <c r="PNT32" s="10"/>
      <c r="PNU32" s="10"/>
      <c r="PNV32" s="10"/>
      <c r="PNW32" s="10"/>
      <c r="PNX32" s="10"/>
      <c r="PNY32" s="10"/>
      <c r="PNZ32" s="10"/>
      <c r="POA32" s="10"/>
      <c r="POB32" s="10"/>
      <c r="POC32" s="10"/>
      <c r="POD32" s="10"/>
      <c r="POE32" s="10"/>
      <c r="POF32" s="10"/>
      <c r="POG32" s="10"/>
      <c r="POH32" s="10"/>
      <c r="POI32" s="10"/>
      <c r="POJ32" s="10"/>
      <c r="POK32" s="10"/>
      <c r="POL32" s="10"/>
      <c r="POM32" s="10"/>
      <c r="PON32" s="10"/>
      <c r="POO32" s="10"/>
      <c r="POP32" s="10"/>
      <c r="POQ32" s="10"/>
      <c r="POR32" s="10"/>
      <c r="POS32" s="10"/>
      <c r="POT32" s="10"/>
      <c r="POU32" s="10"/>
      <c r="POV32" s="10"/>
      <c r="POW32" s="10"/>
      <c r="POX32" s="10"/>
      <c r="POY32" s="10"/>
      <c r="POZ32" s="10"/>
      <c r="PPA32" s="10"/>
      <c r="PPB32" s="10"/>
      <c r="PPC32" s="10"/>
      <c r="PPD32" s="10"/>
      <c r="PPE32" s="10"/>
      <c r="PPF32" s="10"/>
      <c r="PPG32" s="10"/>
      <c r="PPH32" s="10"/>
      <c r="PPI32" s="10"/>
      <c r="PPJ32" s="10"/>
      <c r="PPK32" s="10"/>
      <c r="PPL32" s="10"/>
      <c r="PPM32" s="10"/>
      <c r="PPN32" s="10"/>
      <c r="PPO32" s="10"/>
      <c r="PPP32" s="10"/>
      <c r="PPQ32" s="10"/>
      <c r="PPR32" s="10"/>
      <c r="PPS32" s="10"/>
      <c r="PPT32" s="10"/>
      <c r="PPU32" s="10"/>
      <c r="PPV32" s="10"/>
      <c r="PPW32" s="10"/>
      <c r="PPX32" s="10"/>
      <c r="PPY32" s="10"/>
      <c r="PPZ32" s="10"/>
      <c r="PQA32" s="10"/>
      <c r="PQB32" s="10"/>
      <c r="PQC32" s="10"/>
      <c r="PQD32" s="10"/>
      <c r="PQE32" s="10"/>
      <c r="PQF32" s="10"/>
      <c r="PQG32" s="10"/>
      <c r="PQH32" s="10"/>
      <c r="PQI32" s="10"/>
      <c r="PQJ32" s="10"/>
      <c r="PQK32" s="10"/>
      <c r="PQL32" s="10"/>
      <c r="PQM32" s="10"/>
      <c r="PQN32" s="10"/>
      <c r="PQO32" s="10"/>
      <c r="PQP32" s="10"/>
      <c r="PQQ32" s="10"/>
      <c r="PQR32" s="10"/>
      <c r="PQS32" s="10"/>
      <c r="PQT32" s="10"/>
      <c r="PQU32" s="10"/>
      <c r="PQV32" s="10"/>
      <c r="PQW32" s="10"/>
      <c r="PQX32" s="10"/>
      <c r="PQY32" s="10"/>
      <c r="PQZ32" s="10"/>
      <c r="PRA32" s="10"/>
      <c r="PRB32" s="10"/>
      <c r="PRC32" s="10"/>
      <c r="PRD32" s="10"/>
      <c r="PRE32" s="10"/>
      <c r="PRF32" s="10"/>
      <c r="PRG32" s="10"/>
      <c r="PRH32" s="10"/>
      <c r="PRI32" s="10"/>
      <c r="PRJ32" s="10"/>
      <c r="PRK32" s="10"/>
      <c r="PRL32" s="10"/>
      <c r="PRM32" s="10"/>
      <c r="PRN32" s="10"/>
      <c r="PRO32" s="10"/>
      <c r="PRP32" s="10"/>
      <c r="PRQ32" s="10"/>
      <c r="PRR32" s="10"/>
      <c r="PRS32" s="10"/>
      <c r="PRT32" s="10"/>
      <c r="PRU32" s="10"/>
      <c r="PRV32" s="10"/>
      <c r="PRW32" s="10"/>
      <c r="PRX32" s="10"/>
      <c r="PRY32" s="10"/>
      <c r="PRZ32" s="10"/>
      <c r="PSA32" s="10"/>
      <c r="PSB32" s="10"/>
      <c r="PSC32" s="10"/>
      <c r="PSD32" s="10"/>
      <c r="PSE32" s="10"/>
      <c r="PSF32" s="10"/>
      <c r="PSG32" s="10"/>
      <c r="PSH32" s="10"/>
      <c r="PSI32" s="10"/>
      <c r="PSJ32" s="10"/>
      <c r="PSK32" s="10"/>
      <c r="PSL32" s="10"/>
      <c r="PSM32" s="10"/>
      <c r="PSN32" s="10"/>
      <c r="PSO32" s="10"/>
      <c r="PSP32" s="10"/>
      <c r="PSQ32" s="10"/>
      <c r="PSR32" s="10"/>
      <c r="PSS32" s="10"/>
      <c r="PST32" s="10"/>
      <c r="PSU32" s="10"/>
      <c r="PSV32" s="10"/>
      <c r="PSW32" s="10"/>
      <c r="PSX32" s="10"/>
      <c r="PSY32" s="10"/>
      <c r="PSZ32" s="10"/>
      <c r="PTA32" s="10"/>
      <c r="PTB32" s="10"/>
      <c r="PTC32" s="10"/>
      <c r="PTD32" s="10"/>
      <c r="PTE32" s="10"/>
      <c r="PTF32" s="10"/>
      <c r="PTG32" s="10"/>
      <c r="PTH32" s="10"/>
      <c r="PTI32" s="10"/>
      <c r="PTJ32" s="10"/>
      <c r="PTK32" s="10"/>
      <c r="PTL32" s="10"/>
      <c r="PTM32" s="10"/>
      <c r="PTN32" s="10"/>
      <c r="PTO32" s="10"/>
      <c r="PTP32" s="10"/>
      <c r="PTQ32" s="10"/>
      <c r="PTR32" s="10"/>
      <c r="PTS32" s="10"/>
      <c r="PTT32" s="10"/>
      <c r="PTU32" s="10"/>
      <c r="PTV32" s="10"/>
      <c r="PTW32" s="10"/>
      <c r="PTX32" s="10"/>
      <c r="PTY32" s="10"/>
      <c r="PTZ32" s="10"/>
      <c r="PUA32" s="10"/>
      <c r="PUB32" s="10"/>
      <c r="PUC32" s="10"/>
      <c r="PUD32" s="10"/>
      <c r="PUE32" s="10"/>
      <c r="PUF32" s="10"/>
      <c r="PUG32" s="10"/>
      <c r="PUH32" s="10"/>
      <c r="PUI32" s="10"/>
      <c r="PUJ32" s="10"/>
      <c r="PUK32" s="10"/>
      <c r="PUL32" s="10"/>
      <c r="PUM32" s="10"/>
      <c r="PUN32" s="10"/>
      <c r="PUO32" s="10"/>
      <c r="PUP32" s="10"/>
      <c r="PUQ32" s="10"/>
      <c r="PUR32" s="10"/>
      <c r="PUS32" s="10"/>
      <c r="PUT32" s="10"/>
      <c r="PUU32" s="10"/>
      <c r="PUV32" s="10"/>
      <c r="PUW32" s="10"/>
      <c r="PUX32" s="10"/>
      <c r="PUY32" s="10"/>
      <c r="PUZ32" s="10"/>
      <c r="PVA32" s="10"/>
      <c r="PVB32" s="10"/>
      <c r="PVC32" s="10"/>
      <c r="PVD32" s="10"/>
      <c r="PVE32" s="10"/>
      <c r="PVF32" s="10"/>
      <c r="PVG32" s="10"/>
      <c r="PVH32" s="10"/>
      <c r="PVI32" s="10"/>
      <c r="PVJ32" s="10"/>
      <c r="PVK32" s="10"/>
      <c r="PVL32" s="10"/>
      <c r="PVM32" s="10"/>
      <c r="PVN32" s="10"/>
      <c r="PVO32" s="10"/>
      <c r="PVP32" s="10"/>
      <c r="PVQ32" s="10"/>
      <c r="PVR32" s="10"/>
      <c r="PVS32" s="10"/>
      <c r="PVT32" s="10"/>
      <c r="PVU32" s="10"/>
      <c r="PVV32" s="10"/>
      <c r="PVW32" s="10"/>
      <c r="PVX32" s="10"/>
      <c r="PVY32" s="10"/>
      <c r="PVZ32" s="10"/>
      <c r="PWA32" s="10"/>
      <c r="PWB32" s="10"/>
      <c r="PWC32" s="10"/>
      <c r="PWD32" s="10"/>
      <c r="PWE32" s="10"/>
      <c r="PWF32" s="10"/>
      <c r="PWG32" s="10"/>
      <c r="PWH32" s="10"/>
      <c r="PWI32" s="10"/>
      <c r="PWJ32" s="10"/>
      <c r="PWK32" s="10"/>
      <c r="PWL32" s="10"/>
      <c r="PWM32" s="10"/>
      <c r="PWN32" s="10"/>
      <c r="PWO32" s="10"/>
      <c r="PWP32" s="10"/>
      <c r="PWQ32" s="10"/>
      <c r="PWR32" s="10"/>
      <c r="PWS32" s="10"/>
      <c r="PWT32" s="10"/>
      <c r="PWU32" s="10"/>
      <c r="PWV32" s="10"/>
      <c r="PWW32" s="10"/>
      <c r="PWX32" s="10"/>
      <c r="PWY32" s="10"/>
      <c r="PWZ32" s="10"/>
      <c r="PXA32" s="10"/>
      <c r="PXB32" s="10"/>
      <c r="PXC32" s="10"/>
      <c r="PXD32" s="10"/>
      <c r="PXE32" s="10"/>
      <c r="PXF32" s="10"/>
      <c r="PXG32" s="10"/>
      <c r="PXH32" s="10"/>
      <c r="PXI32" s="10"/>
      <c r="PXJ32" s="10"/>
      <c r="PXK32" s="10"/>
      <c r="PXL32" s="10"/>
      <c r="PXM32" s="10"/>
      <c r="PXN32" s="10"/>
      <c r="PXO32" s="10"/>
      <c r="PXP32" s="10"/>
      <c r="PXQ32" s="10"/>
      <c r="PXR32" s="10"/>
      <c r="PXS32" s="10"/>
      <c r="PXT32" s="10"/>
      <c r="PXU32" s="10"/>
      <c r="PXV32" s="10"/>
      <c r="PXW32" s="10"/>
      <c r="PXX32" s="10"/>
      <c r="PXY32" s="10"/>
      <c r="PXZ32" s="10"/>
      <c r="PYA32" s="10"/>
      <c r="PYB32" s="10"/>
      <c r="PYC32" s="10"/>
      <c r="PYD32" s="10"/>
      <c r="PYE32" s="10"/>
      <c r="PYF32" s="10"/>
      <c r="PYG32" s="10"/>
      <c r="PYH32" s="10"/>
      <c r="PYI32" s="10"/>
      <c r="PYJ32" s="10"/>
      <c r="PYK32" s="10"/>
      <c r="PYL32" s="10"/>
      <c r="PYM32" s="10"/>
      <c r="PYN32" s="10"/>
      <c r="PYO32" s="10"/>
      <c r="PYP32" s="10"/>
      <c r="PYQ32" s="10"/>
      <c r="PYR32" s="10"/>
      <c r="PYS32" s="10"/>
      <c r="PYT32" s="10"/>
      <c r="PYU32" s="10"/>
      <c r="PYV32" s="10"/>
      <c r="PYW32" s="10"/>
      <c r="PYX32" s="10"/>
      <c r="PYY32" s="10"/>
      <c r="PYZ32" s="10"/>
      <c r="PZA32" s="10"/>
      <c r="PZB32" s="10"/>
      <c r="PZC32" s="10"/>
      <c r="PZD32" s="10"/>
      <c r="PZE32" s="10"/>
      <c r="PZF32" s="10"/>
      <c r="PZG32" s="10"/>
      <c r="PZH32" s="10"/>
      <c r="PZI32" s="10"/>
      <c r="PZJ32" s="10"/>
      <c r="PZK32" s="10"/>
      <c r="PZL32" s="10"/>
      <c r="PZM32" s="10"/>
      <c r="PZN32" s="10"/>
      <c r="PZO32" s="10"/>
      <c r="PZP32" s="10"/>
      <c r="PZQ32" s="10"/>
      <c r="PZR32" s="10"/>
      <c r="PZS32" s="10"/>
      <c r="PZT32" s="10"/>
      <c r="PZU32" s="10"/>
      <c r="PZV32" s="10"/>
      <c r="PZW32" s="10"/>
      <c r="PZX32" s="10"/>
      <c r="PZY32" s="10"/>
      <c r="PZZ32" s="10"/>
      <c r="QAA32" s="10"/>
      <c r="QAB32" s="10"/>
      <c r="QAC32" s="10"/>
      <c r="QAD32" s="10"/>
      <c r="QAE32" s="10"/>
      <c r="QAF32" s="10"/>
      <c r="QAG32" s="10"/>
      <c r="QAH32" s="10"/>
      <c r="QAI32" s="10"/>
      <c r="QAJ32" s="10"/>
      <c r="QAK32" s="10"/>
      <c r="QAL32" s="10"/>
      <c r="QAM32" s="10"/>
      <c r="QAN32" s="10"/>
      <c r="QAO32" s="10"/>
      <c r="QAP32" s="10"/>
      <c r="QAQ32" s="10"/>
      <c r="QAR32" s="10"/>
      <c r="QAS32" s="10"/>
      <c r="QAT32" s="10"/>
      <c r="QAU32" s="10"/>
      <c r="QAV32" s="10"/>
      <c r="QAW32" s="10"/>
      <c r="QAX32" s="10"/>
      <c r="QAY32" s="10"/>
      <c r="QAZ32" s="10"/>
      <c r="QBA32" s="10"/>
      <c r="QBB32" s="10"/>
      <c r="QBC32" s="10"/>
      <c r="QBD32" s="10"/>
      <c r="QBE32" s="10"/>
      <c r="QBF32" s="10"/>
      <c r="QBG32" s="10"/>
      <c r="QBH32" s="10"/>
      <c r="QBI32" s="10"/>
      <c r="QBJ32" s="10"/>
      <c r="QBK32" s="10"/>
      <c r="QBL32" s="10"/>
      <c r="QBM32" s="10"/>
      <c r="QBN32" s="10"/>
      <c r="QBO32" s="10"/>
      <c r="QBP32" s="10"/>
      <c r="QBQ32" s="10"/>
      <c r="QBR32" s="10"/>
      <c r="QBS32" s="10"/>
      <c r="QBT32" s="10"/>
      <c r="QBU32" s="10"/>
      <c r="QBV32" s="10"/>
      <c r="QBW32" s="10"/>
      <c r="QBX32" s="10"/>
      <c r="QBY32" s="10"/>
      <c r="QBZ32" s="10"/>
      <c r="QCA32" s="10"/>
      <c r="QCB32" s="10"/>
      <c r="QCC32" s="10"/>
      <c r="QCD32" s="10"/>
      <c r="QCE32" s="10"/>
      <c r="QCF32" s="10"/>
      <c r="QCG32" s="10"/>
      <c r="QCH32" s="10"/>
      <c r="QCI32" s="10"/>
      <c r="QCJ32" s="10"/>
      <c r="QCK32" s="10"/>
      <c r="QCL32" s="10"/>
      <c r="QCM32" s="10"/>
      <c r="QCN32" s="10"/>
      <c r="QCO32" s="10"/>
      <c r="QCP32" s="10"/>
      <c r="QCQ32" s="10"/>
      <c r="QCR32" s="10"/>
      <c r="QCS32" s="10"/>
      <c r="QCT32" s="10"/>
      <c r="QCU32" s="10"/>
      <c r="QCV32" s="10"/>
      <c r="QCW32" s="10"/>
      <c r="QCX32" s="10"/>
      <c r="QCY32" s="10"/>
      <c r="QCZ32" s="10"/>
      <c r="QDA32" s="10"/>
      <c r="QDB32" s="10"/>
      <c r="QDC32" s="10"/>
      <c r="QDD32" s="10"/>
      <c r="QDE32" s="10"/>
      <c r="QDF32" s="10"/>
      <c r="QDG32" s="10"/>
      <c r="QDH32" s="10"/>
      <c r="QDI32" s="10"/>
      <c r="QDJ32" s="10"/>
      <c r="QDK32" s="10"/>
      <c r="QDL32" s="10"/>
      <c r="QDM32" s="10"/>
      <c r="QDN32" s="10"/>
      <c r="QDO32" s="10"/>
      <c r="QDP32" s="10"/>
      <c r="QDQ32" s="10"/>
      <c r="QDR32" s="10"/>
      <c r="QDS32" s="10"/>
      <c r="QDT32" s="10"/>
      <c r="QDU32" s="10"/>
      <c r="QDV32" s="10"/>
      <c r="QDW32" s="10"/>
      <c r="QDX32" s="10"/>
      <c r="QDY32" s="10"/>
      <c r="QDZ32" s="10"/>
      <c r="QEA32" s="10"/>
      <c r="QEB32" s="10"/>
      <c r="QEC32" s="10"/>
      <c r="QED32" s="10"/>
      <c r="QEE32" s="10"/>
      <c r="QEF32" s="10"/>
      <c r="QEG32" s="10"/>
      <c r="QEH32" s="10"/>
      <c r="QEI32" s="10"/>
      <c r="QEJ32" s="10"/>
      <c r="QEK32" s="10"/>
      <c r="QEL32" s="10"/>
      <c r="QEM32" s="10"/>
      <c r="QEN32" s="10"/>
      <c r="QEO32" s="10"/>
      <c r="QEP32" s="10"/>
      <c r="QEQ32" s="10"/>
      <c r="QER32" s="10"/>
      <c r="QES32" s="10"/>
      <c r="QET32" s="10"/>
      <c r="QEU32" s="10"/>
      <c r="QEV32" s="10"/>
      <c r="QEW32" s="10"/>
      <c r="QEX32" s="10"/>
      <c r="QEY32" s="10"/>
      <c r="QEZ32" s="10"/>
      <c r="QFA32" s="10"/>
      <c r="QFB32" s="10"/>
      <c r="QFC32" s="10"/>
      <c r="QFD32" s="10"/>
      <c r="QFE32" s="10"/>
      <c r="QFF32" s="10"/>
      <c r="QFG32" s="10"/>
      <c r="QFH32" s="10"/>
      <c r="QFI32" s="10"/>
      <c r="QFJ32" s="10"/>
      <c r="QFK32" s="10"/>
      <c r="QFL32" s="10"/>
      <c r="QFM32" s="10"/>
      <c r="QFN32" s="10"/>
      <c r="QFO32" s="10"/>
      <c r="QFP32" s="10"/>
      <c r="QFQ32" s="10"/>
      <c r="QFR32" s="10"/>
      <c r="QFS32" s="10"/>
      <c r="QFT32" s="10"/>
      <c r="QFU32" s="10"/>
      <c r="QFV32" s="10"/>
      <c r="QFW32" s="10"/>
      <c r="QFX32" s="10"/>
      <c r="QFY32" s="10"/>
      <c r="QFZ32" s="10"/>
      <c r="QGA32" s="10"/>
      <c r="QGB32" s="10"/>
      <c r="QGC32" s="10"/>
      <c r="QGD32" s="10"/>
      <c r="QGE32" s="10"/>
      <c r="QGF32" s="10"/>
      <c r="QGG32" s="10"/>
      <c r="QGH32" s="10"/>
      <c r="QGI32" s="10"/>
      <c r="QGJ32" s="10"/>
      <c r="QGK32" s="10"/>
      <c r="QGL32" s="10"/>
      <c r="QGM32" s="10"/>
      <c r="QGN32" s="10"/>
      <c r="QGO32" s="10"/>
      <c r="QGP32" s="10"/>
      <c r="QGQ32" s="10"/>
      <c r="QGR32" s="10"/>
      <c r="QGS32" s="10"/>
      <c r="QGT32" s="10"/>
      <c r="QGU32" s="10"/>
      <c r="QGV32" s="10"/>
      <c r="QGW32" s="10"/>
      <c r="QGX32" s="10"/>
      <c r="QGY32" s="10"/>
      <c r="QGZ32" s="10"/>
      <c r="QHA32" s="10"/>
      <c r="QHB32" s="10"/>
      <c r="QHC32" s="10"/>
      <c r="QHD32" s="10"/>
      <c r="QHE32" s="10"/>
      <c r="QHF32" s="10"/>
      <c r="QHG32" s="10"/>
      <c r="QHH32" s="10"/>
      <c r="QHI32" s="10"/>
      <c r="QHJ32" s="10"/>
      <c r="QHK32" s="10"/>
      <c r="QHL32" s="10"/>
      <c r="QHM32" s="10"/>
      <c r="QHN32" s="10"/>
      <c r="QHO32" s="10"/>
      <c r="QHP32" s="10"/>
      <c r="QHQ32" s="10"/>
      <c r="QHR32" s="10"/>
      <c r="QHS32" s="10"/>
      <c r="QHT32" s="10"/>
      <c r="QHU32" s="10"/>
      <c r="QHV32" s="10"/>
      <c r="QHW32" s="10"/>
      <c r="QHX32" s="10"/>
      <c r="QHY32" s="10"/>
      <c r="QHZ32" s="10"/>
      <c r="QIA32" s="10"/>
      <c r="QIB32" s="10"/>
      <c r="QIC32" s="10"/>
      <c r="QID32" s="10"/>
      <c r="QIE32" s="10"/>
      <c r="QIF32" s="10"/>
      <c r="QIG32" s="10"/>
      <c r="QIH32" s="10"/>
      <c r="QII32" s="10"/>
      <c r="QIJ32" s="10"/>
      <c r="QIK32" s="10"/>
      <c r="QIL32" s="10"/>
      <c r="QIM32" s="10"/>
      <c r="QIN32" s="10"/>
      <c r="QIO32" s="10"/>
      <c r="QIP32" s="10"/>
      <c r="QIQ32" s="10"/>
      <c r="QIR32" s="10"/>
      <c r="QIS32" s="10"/>
      <c r="QIT32" s="10"/>
      <c r="QIU32" s="10"/>
      <c r="QIV32" s="10"/>
      <c r="QIW32" s="10"/>
      <c r="QIX32" s="10"/>
      <c r="QIY32" s="10"/>
      <c r="QIZ32" s="10"/>
      <c r="QJA32" s="10"/>
      <c r="QJB32" s="10"/>
      <c r="QJC32" s="10"/>
      <c r="QJD32" s="10"/>
      <c r="QJE32" s="10"/>
      <c r="QJF32" s="10"/>
      <c r="QJG32" s="10"/>
      <c r="QJH32" s="10"/>
      <c r="QJI32" s="10"/>
      <c r="QJJ32" s="10"/>
      <c r="QJK32" s="10"/>
      <c r="QJL32" s="10"/>
      <c r="QJM32" s="10"/>
      <c r="QJN32" s="10"/>
      <c r="QJO32" s="10"/>
      <c r="QJP32" s="10"/>
      <c r="QJQ32" s="10"/>
      <c r="QJR32" s="10"/>
      <c r="QJS32" s="10"/>
      <c r="QJT32" s="10"/>
      <c r="QJU32" s="10"/>
      <c r="QJV32" s="10"/>
      <c r="QJW32" s="10"/>
      <c r="QJX32" s="10"/>
      <c r="QJY32" s="10"/>
      <c r="QJZ32" s="10"/>
      <c r="QKA32" s="10"/>
      <c r="QKB32" s="10"/>
      <c r="QKC32" s="10"/>
      <c r="QKD32" s="10"/>
      <c r="QKE32" s="10"/>
      <c r="QKF32" s="10"/>
      <c r="QKG32" s="10"/>
      <c r="QKH32" s="10"/>
      <c r="QKI32" s="10"/>
      <c r="QKJ32" s="10"/>
      <c r="QKK32" s="10"/>
      <c r="QKL32" s="10"/>
      <c r="QKM32" s="10"/>
      <c r="QKN32" s="10"/>
      <c r="QKO32" s="10"/>
      <c r="QKP32" s="10"/>
      <c r="QKQ32" s="10"/>
      <c r="QKR32" s="10"/>
      <c r="QKS32" s="10"/>
      <c r="QKT32" s="10"/>
      <c r="QKU32" s="10"/>
      <c r="QKV32" s="10"/>
      <c r="QKW32" s="10"/>
      <c r="QKX32" s="10"/>
      <c r="QKY32" s="10"/>
      <c r="QKZ32" s="10"/>
      <c r="QLA32" s="10"/>
      <c r="QLB32" s="10"/>
      <c r="QLC32" s="10"/>
      <c r="QLD32" s="10"/>
      <c r="QLE32" s="10"/>
      <c r="QLF32" s="10"/>
      <c r="QLG32" s="10"/>
      <c r="QLH32" s="10"/>
      <c r="QLI32" s="10"/>
      <c r="QLJ32" s="10"/>
      <c r="QLK32" s="10"/>
      <c r="QLL32" s="10"/>
      <c r="QLM32" s="10"/>
      <c r="QLN32" s="10"/>
      <c r="QLO32" s="10"/>
      <c r="QLP32" s="10"/>
      <c r="QLQ32" s="10"/>
      <c r="QLR32" s="10"/>
      <c r="QLS32" s="10"/>
      <c r="QLT32" s="10"/>
      <c r="QLU32" s="10"/>
      <c r="QLV32" s="10"/>
      <c r="QLW32" s="10"/>
      <c r="QLX32" s="10"/>
      <c r="QLY32" s="10"/>
      <c r="QLZ32" s="10"/>
      <c r="QMA32" s="10"/>
      <c r="QMB32" s="10"/>
      <c r="QMC32" s="10"/>
      <c r="QMD32" s="10"/>
      <c r="QME32" s="10"/>
      <c r="QMF32" s="10"/>
      <c r="QMG32" s="10"/>
      <c r="QMH32" s="10"/>
      <c r="QMI32" s="10"/>
      <c r="QMJ32" s="10"/>
      <c r="QMK32" s="10"/>
      <c r="QML32" s="10"/>
      <c r="QMM32" s="10"/>
      <c r="QMN32" s="10"/>
      <c r="QMO32" s="10"/>
      <c r="QMP32" s="10"/>
      <c r="QMQ32" s="10"/>
      <c r="QMR32" s="10"/>
      <c r="QMS32" s="10"/>
      <c r="QMT32" s="10"/>
      <c r="QMU32" s="10"/>
      <c r="QMV32" s="10"/>
      <c r="QMW32" s="10"/>
      <c r="QMX32" s="10"/>
      <c r="QMY32" s="10"/>
      <c r="QMZ32" s="10"/>
      <c r="QNA32" s="10"/>
      <c r="QNB32" s="10"/>
      <c r="QNC32" s="10"/>
      <c r="QND32" s="10"/>
      <c r="QNE32" s="10"/>
      <c r="QNF32" s="10"/>
      <c r="QNG32" s="10"/>
      <c r="QNH32" s="10"/>
      <c r="QNI32" s="10"/>
      <c r="QNJ32" s="10"/>
      <c r="QNK32" s="10"/>
      <c r="QNL32" s="10"/>
      <c r="QNM32" s="10"/>
      <c r="QNN32" s="10"/>
      <c r="QNO32" s="10"/>
      <c r="QNP32" s="10"/>
      <c r="QNQ32" s="10"/>
      <c r="QNR32" s="10"/>
      <c r="QNS32" s="10"/>
      <c r="QNT32" s="10"/>
      <c r="QNU32" s="10"/>
      <c r="QNV32" s="10"/>
      <c r="QNW32" s="10"/>
      <c r="QNX32" s="10"/>
      <c r="QNY32" s="10"/>
      <c r="QNZ32" s="10"/>
      <c r="QOA32" s="10"/>
      <c r="QOB32" s="10"/>
      <c r="QOC32" s="10"/>
      <c r="QOD32" s="10"/>
      <c r="QOE32" s="10"/>
      <c r="QOF32" s="10"/>
      <c r="QOG32" s="10"/>
      <c r="QOH32" s="10"/>
      <c r="QOI32" s="10"/>
      <c r="QOJ32" s="10"/>
      <c r="QOK32" s="10"/>
      <c r="QOL32" s="10"/>
      <c r="QOM32" s="10"/>
      <c r="QON32" s="10"/>
      <c r="QOO32" s="10"/>
      <c r="QOP32" s="10"/>
      <c r="QOQ32" s="10"/>
      <c r="QOR32" s="10"/>
      <c r="QOS32" s="10"/>
      <c r="QOT32" s="10"/>
      <c r="QOU32" s="10"/>
      <c r="QOV32" s="10"/>
      <c r="QOW32" s="10"/>
      <c r="QOX32" s="10"/>
      <c r="QOY32" s="10"/>
      <c r="QOZ32" s="10"/>
      <c r="QPA32" s="10"/>
      <c r="QPB32" s="10"/>
      <c r="QPC32" s="10"/>
      <c r="QPD32" s="10"/>
      <c r="QPE32" s="10"/>
      <c r="QPF32" s="10"/>
      <c r="QPG32" s="10"/>
      <c r="QPH32" s="10"/>
      <c r="QPI32" s="10"/>
      <c r="QPJ32" s="10"/>
      <c r="QPK32" s="10"/>
      <c r="QPL32" s="10"/>
      <c r="QPM32" s="10"/>
      <c r="QPN32" s="10"/>
      <c r="QPO32" s="10"/>
      <c r="QPP32" s="10"/>
      <c r="QPQ32" s="10"/>
      <c r="QPR32" s="10"/>
      <c r="QPS32" s="10"/>
      <c r="QPT32" s="10"/>
      <c r="QPU32" s="10"/>
      <c r="QPV32" s="10"/>
      <c r="QPW32" s="10"/>
      <c r="QPX32" s="10"/>
      <c r="QPY32" s="10"/>
      <c r="QPZ32" s="10"/>
      <c r="QQA32" s="10"/>
      <c r="QQB32" s="10"/>
      <c r="QQC32" s="10"/>
      <c r="QQD32" s="10"/>
      <c r="QQE32" s="10"/>
      <c r="QQF32" s="10"/>
      <c r="QQG32" s="10"/>
      <c r="QQH32" s="10"/>
      <c r="QQI32" s="10"/>
      <c r="QQJ32" s="10"/>
      <c r="QQK32" s="10"/>
      <c r="QQL32" s="10"/>
      <c r="QQM32" s="10"/>
      <c r="QQN32" s="10"/>
      <c r="QQO32" s="10"/>
      <c r="QQP32" s="10"/>
      <c r="QQQ32" s="10"/>
      <c r="QQR32" s="10"/>
      <c r="QQS32" s="10"/>
      <c r="QQT32" s="10"/>
      <c r="QQU32" s="10"/>
      <c r="QQV32" s="10"/>
      <c r="QQW32" s="10"/>
      <c r="QQX32" s="10"/>
      <c r="QQY32" s="10"/>
      <c r="QQZ32" s="10"/>
      <c r="QRA32" s="10"/>
      <c r="QRB32" s="10"/>
      <c r="QRC32" s="10"/>
      <c r="QRD32" s="10"/>
      <c r="QRE32" s="10"/>
      <c r="QRF32" s="10"/>
      <c r="QRG32" s="10"/>
      <c r="QRH32" s="10"/>
      <c r="QRI32" s="10"/>
      <c r="QRJ32" s="10"/>
      <c r="QRK32" s="10"/>
      <c r="QRL32" s="10"/>
      <c r="QRM32" s="10"/>
      <c r="QRN32" s="10"/>
      <c r="QRO32" s="10"/>
      <c r="QRP32" s="10"/>
      <c r="QRQ32" s="10"/>
      <c r="QRR32" s="10"/>
      <c r="QRS32" s="10"/>
      <c r="QRT32" s="10"/>
      <c r="QRU32" s="10"/>
      <c r="QRV32" s="10"/>
      <c r="QRW32" s="10"/>
      <c r="QRX32" s="10"/>
      <c r="QRY32" s="10"/>
      <c r="QRZ32" s="10"/>
      <c r="QSA32" s="10"/>
      <c r="QSB32" s="10"/>
      <c r="QSC32" s="10"/>
      <c r="QSD32" s="10"/>
      <c r="QSE32" s="10"/>
      <c r="QSF32" s="10"/>
      <c r="QSG32" s="10"/>
      <c r="QSH32" s="10"/>
      <c r="QSI32" s="10"/>
      <c r="QSJ32" s="10"/>
      <c r="QSK32" s="10"/>
      <c r="QSL32" s="10"/>
      <c r="QSM32" s="10"/>
      <c r="QSN32" s="10"/>
      <c r="QSO32" s="10"/>
      <c r="QSP32" s="10"/>
      <c r="QSQ32" s="10"/>
      <c r="QSR32" s="10"/>
      <c r="QSS32" s="10"/>
      <c r="QST32" s="10"/>
      <c r="QSU32" s="10"/>
      <c r="QSV32" s="10"/>
      <c r="QSW32" s="10"/>
      <c r="QSX32" s="10"/>
      <c r="QSY32" s="10"/>
      <c r="QSZ32" s="10"/>
      <c r="QTA32" s="10"/>
      <c r="QTB32" s="10"/>
      <c r="QTC32" s="10"/>
      <c r="QTD32" s="10"/>
      <c r="QTE32" s="10"/>
      <c r="QTF32" s="10"/>
      <c r="QTG32" s="10"/>
      <c r="QTH32" s="10"/>
      <c r="QTI32" s="10"/>
      <c r="QTJ32" s="10"/>
      <c r="QTK32" s="10"/>
      <c r="QTL32" s="10"/>
      <c r="QTM32" s="10"/>
      <c r="QTN32" s="10"/>
      <c r="QTO32" s="10"/>
      <c r="QTP32" s="10"/>
      <c r="QTQ32" s="10"/>
      <c r="QTR32" s="10"/>
      <c r="QTS32" s="10"/>
      <c r="QTT32" s="10"/>
      <c r="QTU32" s="10"/>
      <c r="QTV32" s="10"/>
      <c r="QTW32" s="10"/>
      <c r="QTX32" s="10"/>
      <c r="QTY32" s="10"/>
      <c r="QTZ32" s="10"/>
      <c r="QUA32" s="10"/>
      <c r="QUB32" s="10"/>
      <c r="QUC32" s="10"/>
      <c r="QUD32" s="10"/>
      <c r="QUE32" s="10"/>
      <c r="QUF32" s="10"/>
      <c r="QUG32" s="10"/>
      <c r="QUH32" s="10"/>
      <c r="QUI32" s="10"/>
      <c r="QUJ32" s="10"/>
      <c r="QUK32" s="10"/>
      <c r="QUL32" s="10"/>
      <c r="QUM32" s="10"/>
      <c r="QUN32" s="10"/>
      <c r="QUO32" s="10"/>
      <c r="QUP32" s="10"/>
      <c r="QUQ32" s="10"/>
      <c r="QUR32" s="10"/>
      <c r="QUS32" s="10"/>
      <c r="QUT32" s="10"/>
      <c r="QUU32" s="10"/>
      <c r="QUV32" s="10"/>
      <c r="QUW32" s="10"/>
      <c r="QUX32" s="10"/>
      <c r="QUY32" s="10"/>
      <c r="QUZ32" s="10"/>
      <c r="QVA32" s="10"/>
      <c r="QVB32" s="10"/>
      <c r="QVC32" s="10"/>
      <c r="QVD32" s="10"/>
      <c r="QVE32" s="10"/>
      <c r="QVF32" s="10"/>
      <c r="QVG32" s="10"/>
      <c r="QVH32" s="10"/>
      <c r="QVI32" s="10"/>
      <c r="QVJ32" s="10"/>
      <c r="QVK32" s="10"/>
      <c r="QVL32" s="10"/>
      <c r="QVM32" s="10"/>
      <c r="QVN32" s="10"/>
      <c r="QVO32" s="10"/>
      <c r="QVP32" s="10"/>
      <c r="QVQ32" s="10"/>
      <c r="QVR32" s="10"/>
      <c r="QVS32" s="10"/>
      <c r="QVT32" s="10"/>
      <c r="QVU32" s="10"/>
      <c r="QVV32" s="10"/>
      <c r="QVW32" s="10"/>
      <c r="QVX32" s="10"/>
      <c r="QVY32" s="10"/>
      <c r="QVZ32" s="10"/>
      <c r="QWA32" s="10"/>
      <c r="QWB32" s="10"/>
      <c r="QWC32" s="10"/>
      <c r="QWD32" s="10"/>
      <c r="QWE32" s="10"/>
      <c r="QWF32" s="10"/>
      <c r="QWG32" s="10"/>
      <c r="QWH32" s="10"/>
      <c r="QWI32" s="10"/>
      <c r="QWJ32" s="10"/>
      <c r="QWK32" s="10"/>
      <c r="QWL32" s="10"/>
      <c r="QWM32" s="10"/>
      <c r="QWN32" s="10"/>
      <c r="QWO32" s="10"/>
      <c r="QWP32" s="10"/>
      <c r="QWQ32" s="10"/>
      <c r="QWR32" s="10"/>
      <c r="QWS32" s="10"/>
      <c r="QWT32" s="10"/>
      <c r="QWU32" s="10"/>
      <c r="QWV32" s="10"/>
      <c r="QWW32" s="10"/>
      <c r="QWX32" s="10"/>
      <c r="QWY32" s="10"/>
      <c r="QWZ32" s="10"/>
      <c r="QXA32" s="10"/>
      <c r="QXB32" s="10"/>
      <c r="QXC32" s="10"/>
      <c r="QXD32" s="10"/>
      <c r="QXE32" s="10"/>
      <c r="QXF32" s="10"/>
      <c r="QXG32" s="10"/>
      <c r="QXH32" s="10"/>
      <c r="QXI32" s="10"/>
      <c r="QXJ32" s="10"/>
      <c r="QXK32" s="10"/>
      <c r="QXL32" s="10"/>
      <c r="QXM32" s="10"/>
      <c r="QXN32" s="10"/>
      <c r="QXO32" s="10"/>
      <c r="QXP32" s="10"/>
      <c r="QXQ32" s="10"/>
      <c r="QXR32" s="10"/>
      <c r="QXS32" s="10"/>
      <c r="QXT32" s="10"/>
      <c r="QXU32" s="10"/>
      <c r="QXV32" s="10"/>
      <c r="QXW32" s="10"/>
      <c r="QXX32" s="10"/>
      <c r="QXY32" s="10"/>
      <c r="QXZ32" s="10"/>
      <c r="QYA32" s="10"/>
      <c r="QYB32" s="10"/>
      <c r="QYC32" s="10"/>
      <c r="QYD32" s="10"/>
      <c r="QYE32" s="10"/>
      <c r="QYF32" s="10"/>
      <c r="QYG32" s="10"/>
      <c r="QYH32" s="10"/>
      <c r="QYI32" s="10"/>
      <c r="QYJ32" s="10"/>
      <c r="QYK32" s="10"/>
      <c r="QYL32" s="10"/>
      <c r="QYM32" s="10"/>
      <c r="QYN32" s="10"/>
      <c r="QYO32" s="10"/>
      <c r="QYP32" s="10"/>
      <c r="QYQ32" s="10"/>
      <c r="QYR32" s="10"/>
      <c r="QYS32" s="10"/>
      <c r="QYT32" s="10"/>
      <c r="QYU32" s="10"/>
      <c r="QYV32" s="10"/>
      <c r="QYW32" s="10"/>
      <c r="QYX32" s="10"/>
      <c r="QYY32" s="10"/>
      <c r="QYZ32" s="10"/>
      <c r="QZA32" s="10"/>
      <c r="QZB32" s="10"/>
      <c r="QZC32" s="10"/>
      <c r="QZD32" s="10"/>
      <c r="QZE32" s="10"/>
      <c r="QZF32" s="10"/>
      <c r="QZG32" s="10"/>
      <c r="QZH32" s="10"/>
      <c r="QZI32" s="10"/>
      <c r="QZJ32" s="10"/>
      <c r="QZK32" s="10"/>
      <c r="QZL32" s="10"/>
      <c r="QZM32" s="10"/>
      <c r="QZN32" s="10"/>
      <c r="QZO32" s="10"/>
      <c r="QZP32" s="10"/>
      <c r="QZQ32" s="10"/>
      <c r="QZR32" s="10"/>
      <c r="QZS32" s="10"/>
      <c r="QZT32" s="10"/>
      <c r="QZU32" s="10"/>
      <c r="QZV32" s="10"/>
      <c r="QZW32" s="10"/>
      <c r="QZX32" s="10"/>
      <c r="QZY32" s="10"/>
      <c r="QZZ32" s="10"/>
      <c r="RAA32" s="10"/>
      <c r="RAB32" s="10"/>
      <c r="RAC32" s="10"/>
      <c r="RAD32" s="10"/>
      <c r="RAE32" s="10"/>
      <c r="RAF32" s="10"/>
      <c r="RAG32" s="10"/>
      <c r="RAH32" s="10"/>
      <c r="RAI32" s="10"/>
      <c r="RAJ32" s="10"/>
      <c r="RAK32" s="10"/>
      <c r="RAL32" s="10"/>
      <c r="RAM32" s="10"/>
      <c r="RAN32" s="10"/>
      <c r="RAO32" s="10"/>
      <c r="RAP32" s="10"/>
      <c r="RAQ32" s="10"/>
      <c r="RAR32" s="10"/>
      <c r="RAS32" s="10"/>
      <c r="RAT32" s="10"/>
      <c r="RAU32" s="10"/>
      <c r="RAV32" s="10"/>
      <c r="RAW32" s="10"/>
      <c r="RAX32" s="10"/>
      <c r="RAY32" s="10"/>
      <c r="RAZ32" s="10"/>
      <c r="RBA32" s="10"/>
      <c r="RBB32" s="10"/>
      <c r="RBC32" s="10"/>
      <c r="RBD32" s="10"/>
      <c r="RBE32" s="10"/>
      <c r="RBF32" s="10"/>
      <c r="RBG32" s="10"/>
      <c r="RBH32" s="10"/>
      <c r="RBI32" s="10"/>
      <c r="RBJ32" s="10"/>
      <c r="RBK32" s="10"/>
      <c r="RBL32" s="10"/>
      <c r="RBM32" s="10"/>
      <c r="RBN32" s="10"/>
      <c r="RBO32" s="10"/>
      <c r="RBP32" s="10"/>
      <c r="RBQ32" s="10"/>
      <c r="RBR32" s="10"/>
      <c r="RBS32" s="10"/>
      <c r="RBT32" s="10"/>
      <c r="RBU32" s="10"/>
      <c r="RBV32" s="10"/>
      <c r="RBW32" s="10"/>
      <c r="RBX32" s="10"/>
      <c r="RBY32" s="10"/>
      <c r="RBZ32" s="10"/>
      <c r="RCA32" s="10"/>
      <c r="RCB32" s="10"/>
      <c r="RCC32" s="10"/>
      <c r="RCD32" s="10"/>
      <c r="RCE32" s="10"/>
      <c r="RCF32" s="10"/>
      <c r="RCG32" s="10"/>
      <c r="RCH32" s="10"/>
      <c r="RCI32" s="10"/>
      <c r="RCJ32" s="10"/>
      <c r="RCK32" s="10"/>
      <c r="RCL32" s="10"/>
      <c r="RCM32" s="10"/>
      <c r="RCN32" s="10"/>
      <c r="RCO32" s="10"/>
      <c r="RCP32" s="10"/>
      <c r="RCQ32" s="10"/>
      <c r="RCR32" s="10"/>
      <c r="RCS32" s="10"/>
      <c r="RCT32" s="10"/>
      <c r="RCU32" s="10"/>
      <c r="RCV32" s="10"/>
      <c r="RCW32" s="10"/>
      <c r="RCX32" s="10"/>
      <c r="RCY32" s="10"/>
      <c r="RCZ32" s="10"/>
      <c r="RDA32" s="10"/>
      <c r="RDB32" s="10"/>
      <c r="RDC32" s="10"/>
      <c r="RDD32" s="10"/>
      <c r="RDE32" s="10"/>
      <c r="RDF32" s="10"/>
      <c r="RDG32" s="10"/>
      <c r="RDH32" s="10"/>
      <c r="RDI32" s="10"/>
      <c r="RDJ32" s="10"/>
      <c r="RDK32" s="10"/>
      <c r="RDL32" s="10"/>
      <c r="RDM32" s="10"/>
      <c r="RDN32" s="10"/>
      <c r="RDO32" s="10"/>
      <c r="RDP32" s="10"/>
      <c r="RDQ32" s="10"/>
      <c r="RDR32" s="10"/>
      <c r="RDS32" s="10"/>
      <c r="RDT32" s="10"/>
      <c r="RDU32" s="10"/>
      <c r="RDV32" s="10"/>
      <c r="RDW32" s="10"/>
      <c r="RDX32" s="10"/>
      <c r="RDY32" s="10"/>
      <c r="RDZ32" s="10"/>
      <c r="REA32" s="10"/>
      <c r="REB32" s="10"/>
      <c r="REC32" s="10"/>
      <c r="RED32" s="10"/>
      <c r="REE32" s="10"/>
      <c r="REF32" s="10"/>
      <c r="REG32" s="10"/>
      <c r="REH32" s="10"/>
      <c r="REI32" s="10"/>
      <c r="REJ32" s="10"/>
      <c r="REK32" s="10"/>
      <c r="REL32" s="10"/>
      <c r="REM32" s="10"/>
      <c r="REN32" s="10"/>
      <c r="REO32" s="10"/>
      <c r="REP32" s="10"/>
      <c r="REQ32" s="10"/>
      <c r="RER32" s="10"/>
      <c r="RES32" s="10"/>
      <c r="RET32" s="10"/>
      <c r="REU32" s="10"/>
      <c r="REV32" s="10"/>
      <c r="REW32" s="10"/>
      <c r="REX32" s="10"/>
      <c r="REY32" s="10"/>
      <c r="REZ32" s="10"/>
      <c r="RFA32" s="10"/>
      <c r="RFB32" s="10"/>
      <c r="RFC32" s="10"/>
      <c r="RFD32" s="10"/>
      <c r="RFE32" s="10"/>
      <c r="RFF32" s="10"/>
      <c r="RFG32" s="10"/>
      <c r="RFH32" s="10"/>
      <c r="RFI32" s="10"/>
      <c r="RFJ32" s="10"/>
      <c r="RFK32" s="10"/>
      <c r="RFL32" s="10"/>
      <c r="RFM32" s="10"/>
      <c r="RFN32" s="10"/>
      <c r="RFO32" s="10"/>
      <c r="RFP32" s="10"/>
      <c r="RFQ32" s="10"/>
      <c r="RFR32" s="10"/>
      <c r="RFS32" s="10"/>
      <c r="RFT32" s="10"/>
      <c r="RFU32" s="10"/>
      <c r="RFV32" s="10"/>
      <c r="RFW32" s="10"/>
      <c r="RFX32" s="10"/>
      <c r="RFY32" s="10"/>
      <c r="RFZ32" s="10"/>
      <c r="RGA32" s="10"/>
      <c r="RGB32" s="10"/>
      <c r="RGC32" s="10"/>
      <c r="RGD32" s="10"/>
      <c r="RGE32" s="10"/>
      <c r="RGF32" s="10"/>
      <c r="RGG32" s="10"/>
      <c r="RGH32" s="10"/>
      <c r="RGI32" s="10"/>
      <c r="RGJ32" s="10"/>
      <c r="RGK32" s="10"/>
      <c r="RGL32" s="10"/>
      <c r="RGM32" s="10"/>
      <c r="RGN32" s="10"/>
      <c r="RGO32" s="10"/>
      <c r="RGP32" s="10"/>
      <c r="RGQ32" s="10"/>
      <c r="RGR32" s="10"/>
      <c r="RGS32" s="10"/>
      <c r="RGT32" s="10"/>
      <c r="RGU32" s="10"/>
      <c r="RGV32" s="10"/>
      <c r="RGW32" s="10"/>
      <c r="RGX32" s="10"/>
      <c r="RGY32" s="10"/>
      <c r="RGZ32" s="10"/>
      <c r="RHA32" s="10"/>
      <c r="RHB32" s="10"/>
      <c r="RHC32" s="10"/>
      <c r="RHD32" s="10"/>
      <c r="RHE32" s="10"/>
      <c r="RHF32" s="10"/>
      <c r="RHG32" s="10"/>
      <c r="RHH32" s="10"/>
      <c r="RHI32" s="10"/>
      <c r="RHJ32" s="10"/>
      <c r="RHK32" s="10"/>
      <c r="RHL32" s="10"/>
      <c r="RHM32" s="10"/>
      <c r="RHN32" s="10"/>
      <c r="RHO32" s="10"/>
      <c r="RHP32" s="10"/>
      <c r="RHQ32" s="10"/>
      <c r="RHR32" s="10"/>
      <c r="RHS32" s="10"/>
      <c r="RHT32" s="10"/>
      <c r="RHU32" s="10"/>
      <c r="RHV32" s="10"/>
      <c r="RHW32" s="10"/>
      <c r="RHX32" s="10"/>
      <c r="RHY32" s="10"/>
      <c r="RHZ32" s="10"/>
      <c r="RIA32" s="10"/>
      <c r="RIB32" s="10"/>
      <c r="RIC32" s="10"/>
      <c r="RID32" s="10"/>
      <c r="RIE32" s="10"/>
      <c r="RIF32" s="10"/>
      <c r="RIG32" s="10"/>
      <c r="RIH32" s="10"/>
      <c r="RII32" s="10"/>
      <c r="RIJ32" s="10"/>
      <c r="RIK32" s="10"/>
      <c r="RIL32" s="10"/>
      <c r="RIM32" s="10"/>
      <c r="RIN32" s="10"/>
      <c r="RIO32" s="10"/>
      <c r="RIP32" s="10"/>
      <c r="RIQ32" s="10"/>
      <c r="RIR32" s="10"/>
      <c r="RIS32" s="10"/>
      <c r="RIT32" s="10"/>
      <c r="RIU32" s="10"/>
      <c r="RIV32" s="10"/>
      <c r="RIW32" s="10"/>
      <c r="RIX32" s="10"/>
      <c r="RIY32" s="10"/>
      <c r="RIZ32" s="10"/>
      <c r="RJA32" s="10"/>
      <c r="RJB32" s="10"/>
      <c r="RJC32" s="10"/>
      <c r="RJD32" s="10"/>
      <c r="RJE32" s="10"/>
      <c r="RJF32" s="10"/>
      <c r="RJG32" s="10"/>
      <c r="RJH32" s="10"/>
      <c r="RJI32" s="10"/>
      <c r="RJJ32" s="10"/>
      <c r="RJK32" s="10"/>
      <c r="RJL32" s="10"/>
      <c r="RJM32" s="10"/>
      <c r="RJN32" s="10"/>
      <c r="RJO32" s="10"/>
      <c r="RJP32" s="10"/>
      <c r="RJQ32" s="10"/>
      <c r="RJR32" s="10"/>
      <c r="RJS32" s="10"/>
      <c r="RJT32" s="10"/>
      <c r="RJU32" s="10"/>
      <c r="RJV32" s="10"/>
      <c r="RJW32" s="10"/>
      <c r="RJX32" s="10"/>
      <c r="RJY32" s="10"/>
      <c r="RJZ32" s="10"/>
      <c r="RKA32" s="10"/>
      <c r="RKB32" s="10"/>
      <c r="RKC32" s="10"/>
      <c r="RKD32" s="10"/>
      <c r="RKE32" s="10"/>
      <c r="RKF32" s="10"/>
      <c r="RKG32" s="10"/>
      <c r="RKH32" s="10"/>
      <c r="RKI32" s="10"/>
      <c r="RKJ32" s="10"/>
      <c r="RKK32" s="10"/>
      <c r="RKL32" s="10"/>
      <c r="RKM32" s="10"/>
      <c r="RKN32" s="10"/>
      <c r="RKO32" s="10"/>
      <c r="RKP32" s="10"/>
      <c r="RKQ32" s="10"/>
      <c r="RKR32" s="10"/>
      <c r="RKS32" s="10"/>
      <c r="RKT32" s="10"/>
      <c r="RKU32" s="10"/>
      <c r="RKV32" s="10"/>
      <c r="RKW32" s="10"/>
      <c r="RKX32" s="10"/>
      <c r="RKY32" s="10"/>
      <c r="RKZ32" s="10"/>
      <c r="RLA32" s="10"/>
      <c r="RLB32" s="10"/>
      <c r="RLC32" s="10"/>
      <c r="RLD32" s="10"/>
      <c r="RLE32" s="10"/>
      <c r="RLF32" s="10"/>
      <c r="RLG32" s="10"/>
      <c r="RLH32" s="10"/>
      <c r="RLI32" s="10"/>
      <c r="RLJ32" s="10"/>
      <c r="RLK32" s="10"/>
      <c r="RLL32" s="10"/>
      <c r="RLM32" s="10"/>
      <c r="RLN32" s="10"/>
      <c r="RLO32" s="10"/>
      <c r="RLP32" s="10"/>
      <c r="RLQ32" s="10"/>
      <c r="RLR32" s="10"/>
      <c r="RLS32" s="10"/>
      <c r="RLT32" s="10"/>
      <c r="RLU32" s="10"/>
      <c r="RLV32" s="10"/>
      <c r="RLW32" s="10"/>
      <c r="RLX32" s="10"/>
      <c r="RLY32" s="10"/>
      <c r="RLZ32" s="10"/>
      <c r="RMA32" s="10"/>
      <c r="RMB32" s="10"/>
      <c r="RMC32" s="10"/>
      <c r="RMD32" s="10"/>
      <c r="RME32" s="10"/>
      <c r="RMF32" s="10"/>
      <c r="RMG32" s="10"/>
      <c r="RMH32" s="10"/>
      <c r="RMI32" s="10"/>
      <c r="RMJ32" s="10"/>
      <c r="RMK32" s="10"/>
      <c r="RML32" s="10"/>
      <c r="RMM32" s="10"/>
      <c r="RMN32" s="10"/>
      <c r="RMO32" s="10"/>
      <c r="RMP32" s="10"/>
      <c r="RMQ32" s="10"/>
      <c r="RMR32" s="10"/>
      <c r="RMS32" s="10"/>
      <c r="RMT32" s="10"/>
      <c r="RMU32" s="10"/>
      <c r="RMV32" s="10"/>
      <c r="RMW32" s="10"/>
      <c r="RMX32" s="10"/>
      <c r="RMY32" s="10"/>
      <c r="RMZ32" s="10"/>
      <c r="RNA32" s="10"/>
      <c r="RNB32" s="10"/>
      <c r="RNC32" s="10"/>
      <c r="RND32" s="10"/>
      <c r="RNE32" s="10"/>
      <c r="RNF32" s="10"/>
      <c r="RNG32" s="10"/>
      <c r="RNH32" s="10"/>
      <c r="RNI32" s="10"/>
      <c r="RNJ32" s="10"/>
      <c r="RNK32" s="10"/>
      <c r="RNL32" s="10"/>
      <c r="RNM32" s="10"/>
      <c r="RNN32" s="10"/>
      <c r="RNO32" s="10"/>
      <c r="RNP32" s="10"/>
      <c r="RNQ32" s="10"/>
      <c r="RNR32" s="10"/>
      <c r="RNS32" s="10"/>
      <c r="RNT32" s="10"/>
      <c r="RNU32" s="10"/>
      <c r="RNV32" s="10"/>
      <c r="RNW32" s="10"/>
      <c r="RNX32" s="10"/>
      <c r="RNY32" s="10"/>
      <c r="RNZ32" s="10"/>
      <c r="ROA32" s="10"/>
      <c r="ROB32" s="10"/>
      <c r="ROC32" s="10"/>
      <c r="ROD32" s="10"/>
      <c r="ROE32" s="10"/>
      <c r="ROF32" s="10"/>
      <c r="ROG32" s="10"/>
      <c r="ROH32" s="10"/>
      <c r="ROI32" s="10"/>
      <c r="ROJ32" s="10"/>
      <c r="ROK32" s="10"/>
      <c r="ROL32" s="10"/>
      <c r="ROM32" s="10"/>
      <c r="RON32" s="10"/>
      <c r="ROO32" s="10"/>
      <c r="ROP32" s="10"/>
      <c r="ROQ32" s="10"/>
      <c r="ROR32" s="10"/>
      <c r="ROS32" s="10"/>
      <c r="ROT32" s="10"/>
      <c r="ROU32" s="10"/>
      <c r="ROV32" s="10"/>
      <c r="ROW32" s="10"/>
      <c r="ROX32" s="10"/>
      <c r="ROY32" s="10"/>
      <c r="ROZ32" s="10"/>
      <c r="RPA32" s="10"/>
      <c r="RPB32" s="10"/>
      <c r="RPC32" s="10"/>
      <c r="RPD32" s="10"/>
      <c r="RPE32" s="10"/>
      <c r="RPF32" s="10"/>
      <c r="RPG32" s="10"/>
      <c r="RPH32" s="10"/>
      <c r="RPI32" s="10"/>
      <c r="RPJ32" s="10"/>
      <c r="RPK32" s="10"/>
      <c r="RPL32" s="10"/>
      <c r="RPM32" s="10"/>
      <c r="RPN32" s="10"/>
      <c r="RPO32" s="10"/>
      <c r="RPP32" s="10"/>
      <c r="RPQ32" s="10"/>
      <c r="RPR32" s="10"/>
      <c r="RPS32" s="10"/>
      <c r="RPT32" s="10"/>
      <c r="RPU32" s="10"/>
      <c r="RPV32" s="10"/>
      <c r="RPW32" s="10"/>
      <c r="RPX32" s="10"/>
      <c r="RPY32" s="10"/>
      <c r="RPZ32" s="10"/>
      <c r="RQA32" s="10"/>
      <c r="RQB32" s="10"/>
      <c r="RQC32" s="10"/>
      <c r="RQD32" s="10"/>
      <c r="RQE32" s="10"/>
      <c r="RQF32" s="10"/>
      <c r="RQG32" s="10"/>
      <c r="RQH32" s="10"/>
      <c r="RQI32" s="10"/>
      <c r="RQJ32" s="10"/>
      <c r="RQK32" s="10"/>
      <c r="RQL32" s="10"/>
      <c r="RQM32" s="10"/>
      <c r="RQN32" s="10"/>
      <c r="RQO32" s="10"/>
      <c r="RQP32" s="10"/>
      <c r="RQQ32" s="10"/>
      <c r="RQR32" s="10"/>
      <c r="RQS32" s="10"/>
      <c r="RQT32" s="10"/>
      <c r="RQU32" s="10"/>
      <c r="RQV32" s="10"/>
      <c r="RQW32" s="10"/>
      <c r="RQX32" s="10"/>
      <c r="RQY32" s="10"/>
      <c r="RQZ32" s="10"/>
      <c r="RRA32" s="10"/>
      <c r="RRB32" s="10"/>
      <c r="RRC32" s="10"/>
      <c r="RRD32" s="10"/>
      <c r="RRE32" s="10"/>
      <c r="RRF32" s="10"/>
      <c r="RRG32" s="10"/>
      <c r="RRH32" s="10"/>
      <c r="RRI32" s="10"/>
      <c r="RRJ32" s="10"/>
      <c r="RRK32" s="10"/>
      <c r="RRL32" s="10"/>
      <c r="RRM32" s="10"/>
      <c r="RRN32" s="10"/>
      <c r="RRO32" s="10"/>
      <c r="RRP32" s="10"/>
      <c r="RRQ32" s="10"/>
      <c r="RRR32" s="10"/>
      <c r="RRS32" s="10"/>
      <c r="RRT32" s="10"/>
      <c r="RRU32" s="10"/>
      <c r="RRV32" s="10"/>
      <c r="RRW32" s="10"/>
      <c r="RRX32" s="10"/>
      <c r="RRY32" s="10"/>
      <c r="RRZ32" s="10"/>
      <c r="RSA32" s="10"/>
      <c r="RSB32" s="10"/>
      <c r="RSC32" s="10"/>
      <c r="RSD32" s="10"/>
      <c r="RSE32" s="10"/>
      <c r="RSF32" s="10"/>
      <c r="RSG32" s="10"/>
      <c r="RSH32" s="10"/>
      <c r="RSI32" s="10"/>
      <c r="RSJ32" s="10"/>
      <c r="RSK32" s="10"/>
      <c r="RSL32" s="10"/>
      <c r="RSM32" s="10"/>
      <c r="RSN32" s="10"/>
      <c r="RSO32" s="10"/>
      <c r="RSP32" s="10"/>
      <c r="RSQ32" s="10"/>
      <c r="RSR32" s="10"/>
      <c r="RSS32" s="10"/>
      <c r="RST32" s="10"/>
      <c r="RSU32" s="10"/>
      <c r="RSV32" s="10"/>
      <c r="RSW32" s="10"/>
      <c r="RSX32" s="10"/>
      <c r="RSY32" s="10"/>
      <c r="RSZ32" s="10"/>
      <c r="RTA32" s="10"/>
      <c r="RTB32" s="10"/>
      <c r="RTC32" s="10"/>
      <c r="RTD32" s="10"/>
      <c r="RTE32" s="10"/>
      <c r="RTF32" s="10"/>
      <c r="RTG32" s="10"/>
      <c r="RTH32" s="10"/>
      <c r="RTI32" s="10"/>
      <c r="RTJ32" s="10"/>
      <c r="RTK32" s="10"/>
      <c r="RTL32" s="10"/>
      <c r="RTM32" s="10"/>
      <c r="RTN32" s="10"/>
      <c r="RTO32" s="10"/>
      <c r="RTP32" s="10"/>
      <c r="RTQ32" s="10"/>
      <c r="RTR32" s="10"/>
      <c r="RTS32" s="10"/>
      <c r="RTT32" s="10"/>
      <c r="RTU32" s="10"/>
      <c r="RTV32" s="10"/>
      <c r="RTW32" s="10"/>
      <c r="RTX32" s="10"/>
      <c r="RTY32" s="10"/>
      <c r="RTZ32" s="10"/>
      <c r="RUA32" s="10"/>
      <c r="RUB32" s="10"/>
      <c r="RUC32" s="10"/>
      <c r="RUD32" s="10"/>
      <c r="RUE32" s="10"/>
      <c r="RUF32" s="10"/>
      <c r="RUG32" s="10"/>
      <c r="RUH32" s="10"/>
      <c r="RUI32" s="10"/>
      <c r="RUJ32" s="10"/>
      <c r="RUK32" s="10"/>
      <c r="RUL32" s="10"/>
      <c r="RUM32" s="10"/>
      <c r="RUN32" s="10"/>
      <c r="RUO32" s="10"/>
      <c r="RUP32" s="10"/>
      <c r="RUQ32" s="10"/>
      <c r="RUR32" s="10"/>
      <c r="RUS32" s="10"/>
      <c r="RUT32" s="10"/>
      <c r="RUU32" s="10"/>
      <c r="RUV32" s="10"/>
      <c r="RUW32" s="10"/>
      <c r="RUX32" s="10"/>
      <c r="RUY32" s="10"/>
      <c r="RUZ32" s="10"/>
      <c r="RVA32" s="10"/>
      <c r="RVB32" s="10"/>
      <c r="RVC32" s="10"/>
      <c r="RVD32" s="10"/>
      <c r="RVE32" s="10"/>
      <c r="RVF32" s="10"/>
      <c r="RVG32" s="10"/>
      <c r="RVH32" s="10"/>
      <c r="RVI32" s="10"/>
      <c r="RVJ32" s="10"/>
      <c r="RVK32" s="10"/>
      <c r="RVL32" s="10"/>
      <c r="RVM32" s="10"/>
      <c r="RVN32" s="10"/>
      <c r="RVO32" s="10"/>
      <c r="RVP32" s="10"/>
      <c r="RVQ32" s="10"/>
      <c r="RVR32" s="10"/>
      <c r="RVS32" s="10"/>
      <c r="RVT32" s="10"/>
      <c r="RVU32" s="10"/>
      <c r="RVV32" s="10"/>
      <c r="RVW32" s="10"/>
      <c r="RVX32" s="10"/>
      <c r="RVY32" s="10"/>
      <c r="RVZ32" s="10"/>
      <c r="RWA32" s="10"/>
      <c r="RWB32" s="10"/>
      <c r="RWC32" s="10"/>
      <c r="RWD32" s="10"/>
      <c r="RWE32" s="10"/>
      <c r="RWF32" s="10"/>
      <c r="RWG32" s="10"/>
      <c r="RWH32" s="10"/>
      <c r="RWI32" s="10"/>
      <c r="RWJ32" s="10"/>
      <c r="RWK32" s="10"/>
      <c r="RWL32" s="10"/>
      <c r="RWM32" s="10"/>
      <c r="RWN32" s="10"/>
      <c r="RWO32" s="10"/>
      <c r="RWP32" s="10"/>
      <c r="RWQ32" s="10"/>
      <c r="RWR32" s="10"/>
      <c r="RWS32" s="10"/>
      <c r="RWT32" s="10"/>
      <c r="RWU32" s="10"/>
      <c r="RWV32" s="10"/>
      <c r="RWW32" s="10"/>
      <c r="RWX32" s="10"/>
      <c r="RWY32" s="10"/>
      <c r="RWZ32" s="10"/>
      <c r="RXA32" s="10"/>
      <c r="RXB32" s="10"/>
      <c r="RXC32" s="10"/>
      <c r="RXD32" s="10"/>
      <c r="RXE32" s="10"/>
      <c r="RXF32" s="10"/>
      <c r="RXG32" s="10"/>
      <c r="RXH32" s="10"/>
      <c r="RXI32" s="10"/>
      <c r="RXJ32" s="10"/>
      <c r="RXK32" s="10"/>
      <c r="RXL32" s="10"/>
      <c r="RXM32" s="10"/>
      <c r="RXN32" s="10"/>
      <c r="RXO32" s="10"/>
      <c r="RXP32" s="10"/>
      <c r="RXQ32" s="10"/>
      <c r="RXR32" s="10"/>
      <c r="RXS32" s="10"/>
      <c r="RXT32" s="10"/>
      <c r="RXU32" s="10"/>
      <c r="RXV32" s="10"/>
      <c r="RXW32" s="10"/>
      <c r="RXX32" s="10"/>
      <c r="RXY32" s="10"/>
      <c r="RXZ32" s="10"/>
      <c r="RYA32" s="10"/>
      <c r="RYB32" s="10"/>
      <c r="RYC32" s="10"/>
      <c r="RYD32" s="10"/>
      <c r="RYE32" s="10"/>
      <c r="RYF32" s="10"/>
      <c r="RYG32" s="10"/>
      <c r="RYH32" s="10"/>
      <c r="RYI32" s="10"/>
      <c r="RYJ32" s="10"/>
      <c r="RYK32" s="10"/>
      <c r="RYL32" s="10"/>
      <c r="RYM32" s="10"/>
      <c r="RYN32" s="10"/>
      <c r="RYO32" s="10"/>
      <c r="RYP32" s="10"/>
      <c r="RYQ32" s="10"/>
      <c r="RYR32" s="10"/>
      <c r="RYS32" s="10"/>
      <c r="RYT32" s="10"/>
      <c r="RYU32" s="10"/>
      <c r="RYV32" s="10"/>
      <c r="RYW32" s="10"/>
      <c r="RYX32" s="10"/>
      <c r="RYY32" s="10"/>
      <c r="RYZ32" s="10"/>
      <c r="RZA32" s="10"/>
      <c r="RZB32" s="10"/>
      <c r="RZC32" s="10"/>
      <c r="RZD32" s="10"/>
      <c r="RZE32" s="10"/>
      <c r="RZF32" s="10"/>
      <c r="RZG32" s="10"/>
      <c r="RZH32" s="10"/>
      <c r="RZI32" s="10"/>
      <c r="RZJ32" s="10"/>
      <c r="RZK32" s="10"/>
      <c r="RZL32" s="10"/>
      <c r="RZM32" s="10"/>
      <c r="RZN32" s="10"/>
      <c r="RZO32" s="10"/>
      <c r="RZP32" s="10"/>
      <c r="RZQ32" s="10"/>
      <c r="RZR32" s="10"/>
      <c r="RZS32" s="10"/>
      <c r="RZT32" s="10"/>
      <c r="RZU32" s="10"/>
      <c r="RZV32" s="10"/>
      <c r="RZW32" s="10"/>
      <c r="RZX32" s="10"/>
      <c r="RZY32" s="10"/>
      <c r="RZZ32" s="10"/>
      <c r="SAA32" s="10"/>
      <c r="SAB32" s="10"/>
      <c r="SAC32" s="10"/>
      <c r="SAD32" s="10"/>
      <c r="SAE32" s="10"/>
      <c r="SAF32" s="10"/>
      <c r="SAG32" s="10"/>
      <c r="SAH32" s="10"/>
      <c r="SAI32" s="10"/>
      <c r="SAJ32" s="10"/>
      <c r="SAK32" s="10"/>
      <c r="SAL32" s="10"/>
      <c r="SAM32" s="10"/>
      <c r="SAN32" s="10"/>
      <c r="SAO32" s="10"/>
      <c r="SAP32" s="10"/>
      <c r="SAQ32" s="10"/>
      <c r="SAR32" s="10"/>
      <c r="SAS32" s="10"/>
      <c r="SAT32" s="10"/>
      <c r="SAU32" s="10"/>
      <c r="SAV32" s="10"/>
      <c r="SAW32" s="10"/>
      <c r="SAX32" s="10"/>
      <c r="SAY32" s="10"/>
      <c r="SAZ32" s="10"/>
      <c r="SBA32" s="10"/>
      <c r="SBB32" s="10"/>
      <c r="SBC32" s="10"/>
      <c r="SBD32" s="10"/>
      <c r="SBE32" s="10"/>
      <c r="SBF32" s="10"/>
      <c r="SBG32" s="10"/>
      <c r="SBH32" s="10"/>
      <c r="SBI32" s="10"/>
      <c r="SBJ32" s="10"/>
      <c r="SBK32" s="10"/>
      <c r="SBL32" s="10"/>
      <c r="SBM32" s="10"/>
      <c r="SBN32" s="10"/>
      <c r="SBO32" s="10"/>
      <c r="SBP32" s="10"/>
      <c r="SBQ32" s="10"/>
      <c r="SBR32" s="10"/>
      <c r="SBS32" s="10"/>
      <c r="SBT32" s="10"/>
      <c r="SBU32" s="10"/>
      <c r="SBV32" s="10"/>
      <c r="SBW32" s="10"/>
      <c r="SBX32" s="10"/>
      <c r="SBY32" s="10"/>
      <c r="SBZ32" s="10"/>
      <c r="SCA32" s="10"/>
      <c r="SCB32" s="10"/>
      <c r="SCC32" s="10"/>
      <c r="SCD32" s="10"/>
      <c r="SCE32" s="10"/>
      <c r="SCF32" s="10"/>
      <c r="SCG32" s="10"/>
      <c r="SCH32" s="10"/>
      <c r="SCI32" s="10"/>
      <c r="SCJ32" s="10"/>
      <c r="SCK32" s="10"/>
      <c r="SCL32" s="10"/>
      <c r="SCM32" s="10"/>
      <c r="SCN32" s="10"/>
      <c r="SCO32" s="10"/>
      <c r="SCP32" s="10"/>
      <c r="SCQ32" s="10"/>
      <c r="SCR32" s="10"/>
      <c r="SCS32" s="10"/>
      <c r="SCT32" s="10"/>
      <c r="SCU32" s="10"/>
      <c r="SCV32" s="10"/>
      <c r="SCW32" s="10"/>
      <c r="SCX32" s="10"/>
      <c r="SCY32" s="10"/>
      <c r="SCZ32" s="10"/>
      <c r="SDA32" s="10"/>
      <c r="SDB32" s="10"/>
      <c r="SDC32" s="10"/>
      <c r="SDD32" s="10"/>
      <c r="SDE32" s="10"/>
      <c r="SDF32" s="10"/>
      <c r="SDG32" s="10"/>
      <c r="SDH32" s="10"/>
      <c r="SDI32" s="10"/>
      <c r="SDJ32" s="10"/>
      <c r="SDK32" s="10"/>
      <c r="SDL32" s="10"/>
      <c r="SDM32" s="10"/>
      <c r="SDN32" s="10"/>
      <c r="SDO32" s="10"/>
      <c r="SDP32" s="10"/>
      <c r="SDQ32" s="10"/>
      <c r="SDR32" s="10"/>
      <c r="SDS32" s="10"/>
      <c r="SDT32" s="10"/>
      <c r="SDU32" s="10"/>
      <c r="SDV32" s="10"/>
      <c r="SDW32" s="10"/>
      <c r="SDX32" s="10"/>
      <c r="SDY32" s="10"/>
      <c r="SDZ32" s="10"/>
      <c r="SEA32" s="10"/>
      <c r="SEB32" s="10"/>
      <c r="SEC32" s="10"/>
      <c r="SED32" s="10"/>
      <c r="SEE32" s="10"/>
      <c r="SEF32" s="10"/>
      <c r="SEG32" s="10"/>
      <c r="SEH32" s="10"/>
      <c r="SEI32" s="10"/>
      <c r="SEJ32" s="10"/>
      <c r="SEK32" s="10"/>
      <c r="SEL32" s="10"/>
      <c r="SEM32" s="10"/>
      <c r="SEN32" s="10"/>
      <c r="SEO32" s="10"/>
      <c r="SEP32" s="10"/>
      <c r="SEQ32" s="10"/>
      <c r="SER32" s="10"/>
      <c r="SES32" s="10"/>
      <c r="SET32" s="10"/>
      <c r="SEU32" s="10"/>
      <c r="SEV32" s="10"/>
      <c r="SEW32" s="10"/>
      <c r="SEX32" s="10"/>
      <c r="SEY32" s="10"/>
      <c r="SEZ32" s="10"/>
      <c r="SFA32" s="10"/>
      <c r="SFB32" s="10"/>
      <c r="SFC32" s="10"/>
      <c r="SFD32" s="10"/>
      <c r="SFE32" s="10"/>
      <c r="SFF32" s="10"/>
      <c r="SFG32" s="10"/>
      <c r="SFH32" s="10"/>
      <c r="SFI32" s="10"/>
      <c r="SFJ32" s="10"/>
      <c r="SFK32" s="10"/>
      <c r="SFL32" s="10"/>
      <c r="SFM32" s="10"/>
      <c r="SFN32" s="10"/>
      <c r="SFO32" s="10"/>
      <c r="SFP32" s="10"/>
      <c r="SFQ32" s="10"/>
      <c r="SFR32" s="10"/>
      <c r="SFS32" s="10"/>
      <c r="SFT32" s="10"/>
      <c r="SFU32" s="10"/>
      <c r="SFV32" s="10"/>
      <c r="SFW32" s="10"/>
      <c r="SFX32" s="10"/>
      <c r="SFY32" s="10"/>
      <c r="SFZ32" s="10"/>
      <c r="SGA32" s="10"/>
      <c r="SGB32" s="10"/>
      <c r="SGC32" s="10"/>
      <c r="SGD32" s="10"/>
      <c r="SGE32" s="10"/>
      <c r="SGF32" s="10"/>
      <c r="SGG32" s="10"/>
      <c r="SGH32" s="10"/>
      <c r="SGI32" s="10"/>
      <c r="SGJ32" s="10"/>
      <c r="SGK32" s="10"/>
      <c r="SGL32" s="10"/>
      <c r="SGM32" s="10"/>
      <c r="SGN32" s="10"/>
      <c r="SGO32" s="10"/>
      <c r="SGP32" s="10"/>
      <c r="SGQ32" s="10"/>
      <c r="SGR32" s="10"/>
      <c r="SGS32" s="10"/>
      <c r="SGT32" s="10"/>
      <c r="SGU32" s="10"/>
      <c r="SGV32" s="10"/>
      <c r="SGW32" s="10"/>
      <c r="SGX32" s="10"/>
      <c r="SGY32" s="10"/>
      <c r="SGZ32" s="10"/>
      <c r="SHA32" s="10"/>
      <c r="SHB32" s="10"/>
      <c r="SHC32" s="10"/>
      <c r="SHD32" s="10"/>
      <c r="SHE32" s="10"/>
      <c r="SHF32" s="10"/>
      <c r="SHG32" s="10"/>
      <c r="SHH32" s="10"/>
      <c r="SHI32" s="10"/>
      <c r="SHJ32" s="10"/>
      <c r="SHK32" s="10"/>
      <c r="SHL32" s="10"/>
      <c r="SHM32" s="10"/>
      <c r="SHN32" s="10"/>
      <c r="SHO32" s="10"/>
      <c r="SHP32" s="10"/>
      <c r="SHQ32" s="10"/>
      <c r="SHR32" s="10"/>
      <c r="SHS32" s="10"/>
      <c r="SHT32" s="10"/>
      <c r="SHU32" s="10"/>
      <c r="SHV32" s="10"/>
      <c r="SHW32" s="10"/>
      <c r="SHX32" s="10"/>
      <c r="SHY32" s="10"/>
      <c r="SHZ32" s="10"/>
      <c r="SIA32" s="10"/>
      <c r="SIB32" s="10"/>
      <c r="SIC32" s="10"/>
      <c r="SID32" s="10"/>
      <c r="SIE32" s="10"/>
      <c r="SIF32" s="10"/>
      <c r="SIG32" s="10"/>
      <c r="SIH32" s="10"/>
      <c r="SII32" s="10"/>
      <c r="SIJ32" s="10"/>
      <c r="SIK32" s="10"/>
      <c r="SIL32" s="10"/>
      <c r="SIM32" s="10"/>
      <c r="SIN32" s="10"/>
      <c r="SIO32" s="10"/>
      <c r="SIP32" s="10"/>
      <c r="SIQ32" s="10"/>
      <c r="SIR32" s="10"/>
      <c r="SIS32" s="10"/>
      <c r="SIT32" s="10"/>
      <c r="SIU32" s="10"/>
      <c r="SIV32" s="10"/>
      <c r="SIW32" s="10"/>
      <c r="SIX32" s="10"/>
      <c r="SIY32" s="10"/>
      <c r="SIZ32" s="10"/>
      <c r="SJA32" s="10"/>
      <c r="SJB32" s="10"/>
      <c r="SJC32" s="10"/>
      <c r="SJD32" s="10"/>
      <c r="SJE32" s="10"/>
      <c r="SJF32" s="10"/>
      <c r="SJG32" s="10"/>
      <c r="SJH32" s="10"/>
      <c r="SJI32" s="10"/>
      <c r="SJJ32" s="10"/>
      <c r="SJK32" s="10"/>
      <c r="SJL32" s="10"/>
      <c r="SJM32" s="10"/>
      <c r="SJN32" s="10"/>
      <c r="SJO32" s="10"/>
      <c r="SJP32" s="10"/>
      <c r="SJQ32" s="10"/>
      <c r="SJR32" s="10"/>
      <c r="SJS32" s="10"/>
      <c r="SJT32" s="10"/>
      <c r="SJU32" s="10"/>
      <c r="SJV32" s="10"/>
      <c r="SJW32" s="10"/>
      <c r="SJX32" s="10"/>
      <c r="SJY32" s="10"/>
      <c r="SJZ32" s="10"/>
      <c r="SKA32" s="10"/>
      <c r="SKB32" s="10"/>
      <c r="SKC32" s="10"/>
      <c r="SKD32" s="10"/>
      <c r="SKE32" s="10"/>
      <c r="SKF32" s="10"/>
      <c r="SKG32" s="10"/>
      <c r="SKH32" s="10"/>
      <c r="SKI32" s="10"/>
      <c r="SKJ32" s="10"/>
      <c r="SKK32" s="10"/>
      <c r="SKL32" s="10"/>
      <c r="SKM32" s="10"/>
      <c r="SKN32" s="10"/>
      <c r="SKO32" s="10"/>
      <c r="SKP32" s="10"/>
      <c r="SKQ32" s="10"/>
      <c r="SKR32" s="10"/>
      <c r="SKS32" s="10"/>
      <c r="SKT32" s="10"/>
      <c r="SKU32" s="10"/>
      <c r="SKV32" s="10"/>
      <c r="SKW32" s="10"/>
      <c r="SKX32" s="10"/>
      <c r="SKY32" s="10"/>
      <c r="SKZ32" s="10"/>
      <c r="SLA32" s="10"/>
      <c r="SLB32" s="10"/>
      <c r="SLC32" s="10"/>
      <c r="SLD32" s="10"/>
      <c r="SLE32" s="10"/>
      <c r="SLF32" s="10"/>
      <c r="SLG32" s="10"/>
      <c r="SLH32" s="10"/>
      <c r="SLI32" s="10"/>
      <c r="SLJ32" s="10"/>
      <c r="SLK32" s="10"/>
      <c r="SLL32" s="10"/>
      <c r="SLM32" s="10"/>
      <c r="SLN32" s="10"/>
      <c r="SLO32" s="10"/>
      <c r="SLP32" s="10"/>
      <c r="SLQ32" s="10"/>
      <c r="SLR32" s="10"/>
      <c r="SLS32" s="10"/>
      <c r="SLT32" s="10"/>
      <c r="SLU32" s="10"/>
      <c r="SLV32" s="10"/>
      <c r="SLW32" s="10"/>
      <c r="SLX32" s="10"/>
      <c r="SLY32" s="10"/>
      <c r="SLZ32" s="10"/>
      <c r="SMA32" s="10"/>
      <c r="SMB32" s="10"/>
      <c r="SMC32" s="10"/>
      <c r="SMD32" s="10"/>
      <c r="SME32" s="10"/>
      <c r="SMF32" s="10"/>
      <c r="SMG32" s="10"/>
      <c r="SMH32" s="10"/>
      <c r="SMI32" s="10"/>
      <c r="SMJ32" s="10"/>
      <c r="SMK32" s="10"/>
      <c r="SML32" s="10"/>
      <c r="SMM32" s="10"/>
      <c r="SMN32" s="10"/>
      <c r="SMO32" s="10"/>
      <c r="SMP32" s="10"/>
      <c r="SMQ32" s="10"/>
      <c r="SMR32" s="10"/>
      <c r="SMS32" s="10"/>
      <c r="SMT32" s="10"/>
      <c r="SMU32" s="10"/>
      <c r="SMV32" s="10"/>
      <c r="SMW32" s="10"/>
      <c r="SMX32" s="10"/>
      <c r="SMY32" s="10"/>
      <c r="SMZ32" s="10"/>
      <c r="SNA32" s="10"/>
      <c r="SNB32" s="10"/>
      <c r="SNC32" s="10"/>
      <c r="SND32" s="10"/>
      <c r="SNE32" s="10"/>
      <c r="SNF32" s="10"/>
      <c r="SNG32" s="10"/>
      <c r="SNH32" s="10"/>
      <c r="SNI32" s="10"/>
      <c r="SNJ32" s="10"/>
      <c r="SNK32" s="10"/>
      <c r="SNL32" s="10"/>
      <c r="SNM32" s="10"/>
      <c r="SNN32" s="10"/>
      <c r="SNO32" s="10"/>
      <c r="SNP32" s="10"/>
      <c r="SNQ32" s="10"/>
      <c r="SNR32" s="10"/>
      <c r="SNS32" s="10"/>
      <c r="SNT32" s="10"/>
      <c r="SNU32" s="10"/>
      <c r="SNV32" s="10"/>
      <c r="SNW32" s="10"/>
      <c r="SNX32" s="10"/>
      <c r="SNY32" s="10"/>
      <c r="SNZ32" s="10"/>
      <c r="SOA32" s="10"/>
      <c r="SOB32" s="10"/>
      <c r="SOC32" s="10"/>
      <c r="SOD32" s="10"/>
      <c r="SOE32" s="10"/>
      <c r="SOF32" s="10"/>
      <c r="SOG32" s="10"/>
      <c r="SOH32" s="10"/>
      <c r="SOI32" s="10"/>
      <c r="SOJ32" s="10"/>
      <c r="SOK32" s="10"/>
      <c r="SOL32" s="10"/>
      <c r="SOM32" s="10"/>
      <c r="SON32" s="10"/>
      <c r="SOO32" s="10"/>
      <c r="SOP32" s="10"/>
      <c r="SOQ32" s="10"/>
      <c r="SOR32" s="10"/>
      <c r="SOS32" s="10"/>
      <c r="SOT32" s="10"/>
      <c r="SOU32" s="10"/>
      <c r="SOV32" s="10"/>
      <c r="SOW32" s="10"/>
      <c r="SOX32" s="10"/>
      <c r="SOY32" s="10"/>
      <c r="SOZ32" s="10"/>
      <c r="SPA32" s="10"/>
      <c r="SPB32" s="10"/>
      <c r="SPC32" s="10"/>
      <c r="SPD32" s="10"/>
      <c r="SPE32" s="10"/>
      <c r="SPF32" s="10"/>
      <c r="SPG32" s="10"/>
      <c r="SPH32" s="10"/>
      <c r="SPI32" s="10"/>
      <c r="SPJ32" s="10"/>
      <c r="SPK32" s="10"/>
      <c r="SPL32" s="10"/>
      <c r="SPM32" s="10"/>
      <c r="SPN32" s="10"/>
      <c r="SPO32" s="10"/>
      <c r="SPP32" s="10"/>
      <c r="SPQ32" s="10"/>
      <c r="SPR32" s="10"/>
      <c r="SPS32" s="10"/>
      <c r="SPT32" s="10"/>
      <c r="SPU32" s="10"/>
      <c r="SPV32" s="10"/>
      <c r="SPW32" s="10"/>
      <c r="SPX32" s="10"/>
      <c r="SPY32" s="10"/>
      <c r="SPZ32" s="10"/>
      <c r="SQA32" s="10"/>
      <c r="SQB32" s="10"/>
      <c r="SQC32" s="10"/>
      <c r="SQD32" s="10"/>
      <c r="SQE32" s="10"/>
      <c r="SQF32" s="10"/>
      <c r="SQG32" s="10"/>
      <c r="SQH32" s="10"/>
      <c r="SQI32" s="10"/>
      <c r="SQJ32" s="10"/>
      <c r="SQK32" s="10"/>
      <c r="SQL32" s="10"/>
      <c r="SQM32" s="10"/>
      <c r="SQN32" s="10"/>
      <c r="SQO32" s="10"/>
      <c r="SQP32" s="10"/>
      <c r="SQQ32" s="10"/>
      <c r="SQR32" s="10"/>
      <c r="SQS32" s="10"/>
      <c r="SQT32" s="10"/>
      <c r="SQU32" s="10"/>
      <c r="SQV32" s="10"/>
      <c r="SQW32" s="10"/>
      <c r="SQX32" s="10"/>
      <c r="SQY32" s="10"/>
      <c r="SQZ32" s="10"/>
      <c r="SRA32" s="10"/>
      <c r="SRB32" s="10"/>
      <c r="SRC32" s="10"/>
      <c r="SRD32" s="10"/>
      <c r="SRE32" s="10"/>
      <c r="SRF32" s="10"/>
      <c r="SRG32" s="10"/>
      <c r="SRH32" s="10"/>
      <c r="SRI32" s="10"/>
      <c r="SRJ32" s="10"/>
      <c r="SRK32" s="10"/>
      <c r="SRL32" s="10"/>
      <c r="SRM32" s="10"/>
      <c r="SRN32" s="10"/>
      <c r="SRO32" s="10"/>
      <c r="SRP32" s="10"/>
      <c r="SRQ32" s="10"/>
      <c r="SRR32" s="10"/>
      <c r="SRS32" s="10"/>
      <c r="SRT32" s="10"/>
      <c r="SRU32" s="10"/>
      <c r="SRV32" s="10"/>
      <c r="SRW32" s="10"/>
      <c r="SRX32" s="10"/>
      <c r="SRY32" s="10"/>
      <c r="SRZ32" s="10"/>
      <c r="SSA32" s="10"/>
      <c r="SSB32" s="10"/>
      <c r="SSC32" s="10"/>
      <c r="SSD32" s="10"/>
      <c r="SSE32" s="10"/>
      <c r="SSF32" s="10"/>
      <c r="SSG32" s="10"/>
      <c r="SSH32" s="10"/>
      <c r="SSI32" s="10"/>
      <c r="SSJ32" s="10"/>
      <c r="SSK32" s="10"/>
      <c r="SSL32" s="10"/>
      <c r="SSM32" s="10"/>
      <c r="SSN32" s="10"/>
      <c r="SSO32" s="10"/>
      <c r="SSP32" s="10"/>
      <c r="SSQ32" s="10"/>
      <c r="SSR32" s="10"/>
      <c r="SSS32" s="10"/>
      <c r="SST32" s="10"/>
      <c r="SSU32" s="10"/>
      <c r="SSV32" s="10"/>
      <c r="SSW32" s="10"/>
      <c r="SSX32" s="10"/>
      <c r="SSY32" s="10"/>
      <c r="SSZ32" s="10"/>
      <c r="STA32" s="10"/>
      <c r="STB32" s="10"/>
      <c r="STC32" s="10"/>
      <c r="STD32" s="10"/>
      <c r="STE32" s="10"/>
      <c r="STF32" s="10"/>
      <c r="STG32" s="10"/>
      <c r="STH32" s="10"/>
      <c r="STI32" s="10"/>
      <c r="STJ32" s="10"/>
      <c r="STK32" s="10"/>
      <c r="STL32" s="10"/>
      <c r="STM32" s="10"/>
      <c r="STN32" s="10"/>
      <c r="STO32" s="10"/>
      <c r="STP32" s="10"/>
      <c r="STQ32" s="10"/>
      <c r="STR32" s="10"/>
      <c r="STS32" s="10"/>
      <c r="STT32" s="10"/>
      <c r="STU32" s="10"/>
      <c r="STV32" s="10"/>
      <c r="STW32" s="10"/>
      <c r="STX32" s="10"/>
      <c r="STY32" s="10"/>
      <c r="STZ32" s="10"/>
      <c r="SUA32" s="10"/>
      <c r="SUB32" s="10"/>
      <c r="SUC32" s="10"/>
      <c r="SUD32" s="10"/>
      <c r="SUE32" s="10"/>
      <c r="SUF32" s="10"/>
      <c r="SUG32" s="10"/>
      <c r="SUH32" s="10"/>
      <c r="SUI32" s="10"/>
      <c r="SUJ32" s="10"/>
      <c r="SUK32" s="10"/>
      <c r="SUL32" s="10"/>
      <c r="SUM32" s="10"/>
      <c r="SUN32" s="10"/>
      <c r="SUO32" s="10"/>
      <c r="SUP32" s="10"/>
      <c r="SUQ32" s="10"/>
      <c r="SUR32" s="10"/>
      <c r="SUS32" s="10"/>
      <c r="SUT32" s="10"/>
      <c r="SUU32" s="10"/>
      <c r="SUV32" s="10"/>
      <c r="SUW32" s="10"/>
      <c r="SUX32" s="10"/>
      <c r="SUY32" s="10"/>
      <c r="SUZ32" s="10"/>
      <c r="SVA32" s="10"/>
      <c r="SVB32" s="10"/>
      <c r="SVC32" s="10"/>
      <c r="SVD32" s="10"/>
      <c r="SVE32" s="10"/>
      <c r="SVF32" s="10"/>
      <c r="SVG32" s="10"/>
      <c r="SVH32" s="10"/>
      <c r="SVI32" s="10"/>
      <c r="SVJ32" s="10"/>
      <c r="SVK32" s="10"/>
      <c r="SVL32" s="10"/>
      <c r="SVM32" s="10"/>
      <c r="SVN32" s="10"/>
      <c r="SVO32" s="10"/>
      <c r="SVP32" s="10"/>
      <c r="SVQ32" s="10"/>
      <c r="SVR32" s="10"/>
      <c r="SVS32" s="10"/>
      <c r="SVT32" s="10"/>
      <c r="SVU32" s="10"/>
      <c r="SVV32" s="10"/>
      <c r="SVW32" s="10"/>
      <c r="SVX32" s="10"/>
      <c r="SVY32" s="10"/>
      <c r="SVZ32" s="10"/>
      <c r="SWA32" s="10"/>
      <c r="SWB32" s="10"/>
      <c r="SWC32" s="10"/>
      <c r="SWD32" s="10"/>
      <c r="SWE32" s="10"/>
      <c r="SWF32" s="10"/>
      <c r="SWG32" s="10"/>
      <c r="SWH32" s="10"/>
      <c r="SWI32" s="10"/>
      <c r="SWJ32" s="10"/>
      <c r="SWK32" s="10"/>
      <c r="SWL32" s="10"/>
      <c r="SWM32" s="10"/>
      <c r="SWN32" s="10"/>
      <c r="SWO32" s="10"/>
      <c r="SWP32" s="10"/>
      <c r="SWQ32" s="10"/>
      <c r="SWR32" s="10"/>
      <c r="SWS32" s="10"/>
      <c r="SWT32" s="10"/>
      <c r="SWU32" s="10"/>
      <c r="SWV32" s="10"/>
      <c r="SWW32" s="10"/>
      <c r="SWX32" s="10"/>
      <c r="SWY32" s="10"/>
      <c r="SWZ32" s="10"/>
      <c r="SXA32" s="10"/>
      <c r="SXB32" s="10"/>
      <c r="SXC32" s="10"/>
      <c r="SXD32" s="10"/>
      <c r="SXE32" s="10"/>
      <c r="SXF32" s="10"/>
      <c r="SXG32" s="10"/>
      <c r="SXH32" s="10"/>
      <c r="SXI32" s="10"/>
      <c r="SXJ32" s="10"/>
      <c r="SXK32" s="10"/>
      <c r="SXL32" s="10"/>
      <c r="SXM32" s="10"/>
      <c r="SXN32" s="10"/>
      <c r="SXO32" s="10"/>
      <c r="SXP32" s="10"/>
      <c r="SXQ32" s="10"/>
      <c r="SXR32" s="10"/>
      <c r="SXS32" s="10"/>
      <c r="SXT32" s="10"/>
      <c r="SXU32" s="10"/>
      <c r="SXV32" s="10"/>
      <c r="SXW32" s="10"/>
      <c r="SXX32" s="10"/>
      <c r="SXY32" s="10"/>
      <c r="SXZ32" s="10"/>
      <c r="SYA32" s="10"/>
      <c r="SYB32" s="10"/>
      <c r="SYC32" s="10"/>
      <c r="SYD32" s="10"/>
      <c r="SYE32" s="10"/>
      <c r="SYF32" s="10"/>
      <c r="SYG32" s="10"/>
      <c r="SYH32" s="10"/>
      <c r="SYI32" s="10"/>
      <c r="SYJ32" s="10"/>
      <c r="SYK32" s="10"/>
      <c r="SYL32" s="10"/>
      <c r="SYM32" s="10"/>
      <c r="SYN32" s="10"/>
      <c r="SYO32" s="10"/>
      <c r="SYP32" s="10"/>
      <c r="SYQ32" s="10"/>
      <c r="SYR32" s="10"/>
      <c r="SYS32" s="10"/>
      <c r="SYT32" s="10"/>
      <c r="SYU32" s="10"/>
      <c r="SYV32" s="10"/>
      <c r="SYW32" s="10"/>
      <c r="SYX32" s="10"/>
      <c r="SYY32" s="10"/>
      <c r="SYZ32" s="10"/>
      <c r="SZA32" s="10"/>
      <c r="SZB32" s="10"/>
      <c r="SZC32" s="10"/>
      <c r="SZD32" s="10"/>
      <c r="SZE32" s="10"/>
      <c r="SZF32" s="10"/>
      <c r="SZG32" s="10"/>
      <c r="SZH32" s="10"/>
      <c r="SZI32" s="10"/>
      <c r="SZJ32" s="10"/>
      <c r="SZK32" s="10"/>
      <c r="SZL32" s="10"/>
      <c r="SZM32" s="10"/>
      <c r="SZN32" s="10"/>
      <c r="SZO32" s="10"/>
      <c r="SZP32" s="10"/>
      <c r="SZQ32" s="10"/>
      <c r="SZR32" s="10"/>
      <c r="SZS32" s="10"/>
      <c r="SZT32" s="10"/>
      <c r="SZU32" s="10"/>
      <c r="SZV32" s="10"/>
      <c r="SZW32" s="10"/>
      <c r="SZX32" s="10"/>
      <c r="SZY32" s="10"/>
      <c r="SZZ32" s="10"/>
      <c r="TAA32" s="10"/>
      <c r="TAB32" s="10"/>
      <c r="TAC32" s="10"/>
      <c r="TAD32" s="10"/>
      <c r="TAE32" s="10"/>
      <c r="TAF32" s="10"/>
      <c r="TAG32" s="10"/>
      <c r="TAH32" s="10"/>
      <c r="TAI32" s="10"/>
      <c r="TAJ32" s="10"/>
      <c r="TAK32" s="10"/>
      <c r="TAL32" s="10"/>
      <c r="TAM32" s="10"/>
      <c r="TAN32" s="10"/>
      <c r="TAO32" s="10"/>
      <c r="TAP32" s="10"/>
      <c r="TAQ32" s="10"/>
      <c r="TAR32" s="10"/>
      <c r="TAS32" s="10"/>
      <c r="TAT32" s="10"/>
      <c r="TAU32" s="10"/>
      <c r="TAV32" s="10"/>
      <c r="TAW32" s="10"/>
      <c r="TAX32" s="10"/>
      <c r="TAY32" s="10"/>
      <c r="TAZ32" s="10"/>
      <c r="TBA32" s="10"/>
      <c r="TBB32" s="10"/>
      <c r="TBC32" s="10"/>
      <c r="TBD32" s="10"/>
      <c r="TBE32" s="10"/>
      <c r="TBF32" s="10"/>
      <c r="TBG32" s="10"/>
      <c r="TBH32" s="10"/>
      <c r="TBI32" s="10"/>
      <c r="TBJ32" s="10"/>
      <c r="TBK32" s="10"/>
      <c r="TBL32" s="10"/>
      <c r="TBM32" s="10"/>
      <c r="TBN32" s="10"/>
      <c r="TBO32" s="10"/>
      <c r="TBP32" s="10"/>
      <c r="TBQ32" s="10"/>
      <c r="TBR32" s="10"/>
      <c r="TBS32" s="10"/>
      <c r="TBT32" s="10"/>
      <c r="TBU32" s="10"/>
      <c r="TBV32" s="10"/>
      <c r="TBW32" s="10"/>
      <c r="TBX32" s="10"/>
      <c r="TBY32" s="10"/>
      <c r="TBZ32" s="10"/>
      <c r="TCA32" s="10"/>
      <c r="TCB32" s="10"/>
      <c r="TCC32" s="10"/>
      <c r="TCD32" s="10"/>
      <c r="TCE32" s="10"/>
      <c r="TCF32" s="10"/>
      <c r="TCG32" s="10"/>
      <c r="TCH32" s="10"/>
      <c r="TCI32" s="10"/>
      <c r="TCJ32" s="10"/>
      <c r="TCK32" s="10"/>
      <c r="TCL32" s="10"/>
      <c r="TCM32" s="10"/>
      <c r="TCN32" s="10"/>
      <c r="TCO32" s="10"/>
      <c r="TCP32" s="10"/>
      <c r="TCQ32" s="10"/>
      <c r="TCR32" s="10"/>
      <c r="TCS32" s="10"/>
      <c r="TCT32" s="10"/>
      <c r="TCU32" s="10"/>
      <c r="TCV32" s="10"/>
      <c r="TCW32" s="10"/>
      <c r="TCX32" s="10"/>
      <c r="TCY32" s="10"/>
      <c r="TCZ32" s="10"/>
      <c r="TDA32" s="10"/>
      <c r="TDB32" s="10"/>
      <c r="TDC32" s="10"/>
      <c r="TDD32" s="10"/>
      <c r="TDE32" s="10"/>
      <c r="TDF32" s="10"/>
      <c r="TDG32" s="10"/>
      <c r="TDH32" s="10"/>
      <c r="TDI32" s="10"/>
      <c r="TDJ32" s="10"/>
      <c r="TDK32" s="10"/>
      <c r="TDL32" s="10"/>
      <c r="TDM32" s="10"/>
      <c r="TDN32" s="10"/>
      <c r="TDO32" s="10"/>
      <c r="TDP32" s="10"/>
      <c r="TDQ32" s="10"/>
      <c r="TDR32" s="10"/>
      <c r="TDS32" s="10"/>
      <c r="TDT32" s="10"/>
      <c r="TDU32" s="10"/>
      <c r="TDV32" s="10"/>
      <c r="TDW32" s="10"/>
      <c r="TDX32" s="10"/>
      <c r="TDY32" s="10"/>
      <c r="TDZ32" s="10"/>
      <c r="TEA32" s="10"/>
      <c r="TEB32" s="10"/>
      <c r="TEC32" s="10"/>
      <c r="TED32" s="10"/>
      <c r="TEE32" s="10"/>
      <c r="TEF32" s="10"/>
      <c r="TEG32" s="10"/>
      <c r="TEH32" s="10"/>
      <c r="TEI32" s="10"/>
      <c r="TEJ32" s="10"/>
      <c r="TEK32" s="10"/>
      <c r="TEL32" s="10"/>
      <c r="TEM32" s="10"/>
      <c r="TEN32" s="10"/>
      <c r="TEO32" s="10"/>
      <c r="TEP32" s="10"/>
      <c r="TEQ32" s="10"/>
      <c r="TER32" s="10"/>
      <c r="TES32" s="10"/>
      <c r="TET32" s="10"/>
      <c r="TEU32" s="10"/>
      <c r="TEV32" s="10"/>
      <c r="TEW32" s="10"/>
      <c r="TEX32" s="10"/>
      <c r="TEY32" s="10"/>
      <c r="TEZ32" s="10"/>
      <c r="TFA32" s="10"/>
      <c r="TFB32" s="10"/>
      <c r="TFC32" s="10"/>
      <c r="TFD32" s="10"/>
      <c r="TFE32" s="10"/>
      <c r="TFF32" s="10"/>
      <c r="TFG32" s="10"/>
      <c r="TFH32" s="10"/>
      <c r="TFI32" s="10"/>
      <c r="TFJ32" s="10"/>
      <c r="TFK32" s="10"/>
      <c r="TFL32" s="10"/>
      <c r="TFM32" s="10"/>
      <c r="TFN32" s="10"/>
      <c r="TFO32" s="10"/>
      <c r="TFP32" s="10"/>
      <c r="TFQ32" s="10"/>
      <c r="TFR32" s="10"/>
      <c r="TFS32" s="10"/>
      <c r="TFT32" s="10"/>
      <c r="TFU32" s="10"/>
      <c r="TFV32" s="10"/>
      <c r="TFW32" s="10"/>
      <c r="TFX32" s="10"/>
      <c r="TFY32" s="10"/>
      <c r="TFZ32" s="10"/>
      <c r="TGA32" s="10"/>
      <c r="TGB32" s="10"/>
      <c r="TGC32" s="10"/>
      <c r="TGD32" s="10"/>
      <c r="TGE32" s="10"/>
      <c r="TGF32" s="10"/>
      <c r="TGG32" s="10"/>
      <c r="TGH32" s="10"/>
      <c r="TGI32" s="10"/>
      <c r="TGJ32" s="10"/>
      <c r="TGK32" s="10"/>
      <c r="TGL32" s="10"/>
      <c r="TGM32" s="10"/>
      <c r="TGN32" s="10"/>
      <c r="TGO32" s="10"/>
      <c r="TGP32" s="10"/>
      <c r="TGQ32" s="10"/>
      <c r="TGR32" s="10"/>
      <c r="TGS32" s="10"/>
      <c r="TGT32" s="10"/>
      <c r="TGU32" s="10"/>
      <c r="TGV32" s="10"/>
      <c r="TGW32" s="10"/>
      <c r="TGX32" s="10"/>
      <c r="TGY32" s="10"/>
      <c r="TGZ32" s="10"/>
      <c r="THA32" s="10"/>
      <c r="THB32" s="10"/>
      <c r="THC32" s="10"/>
      <c r="THD32" s="10"/>
      <c r="THE32" s="10"/>
      <c r="THF32" s="10"/>
      <c r="THG32" s="10"/>
      <c r="THH32" s="10"/>
      <c r="THI32" s="10"/>
      <c r="THJ32" s="10"/>
      <c r="THK32" s="10"/>
      <c r="THL32" s="10"/>
      <c r="THM32" s="10"/>
      <c r="THN32" s="10"/>
      <c r="THO32" s="10"/>
      <c r="THP32" s="10"/>
      <c r="THQ32" s="10"/>
      <c r="THR32" s="10"/>
      <c r="THS32" s="10"/>
      <c r="THT32" s="10"/>
      <c r="THU32" s="10"/>
      <c r="THV32" s="10"/>
      <c r="THW32" s="10"/>
      <c r="THX32" s="10"/>
      <c r="THY32" s="10"/>
      <c r="THZ32" s="10"/>
      <c r="TIA32" s="10"/>
      <c r="TIB32" s="10"/>
      <c r="TIC32" s="10"/>
      <c r="TID32" s="10"/>
      <c r="TIE32" s="10"/>
      <c r="TIF32" s="10"/>
      <c r="TIG32" s="10"/>
      <c r="TIH32" s="10"/>
      <c r="TII32" s="10"/>
      <c r="TIJ32" s="10"/>
      <c r="TIK32" s="10"/>
      <c r="TIL32" s="10"/>
      <c r="TIM32" s="10"/>
      <c r="TIN32" s="10"/>
      <c r="TIO32" s="10"/>
      <c r="TIP32" s="10"/>
      <c r="TIQ32" s="10"/>
      <c r="TIR32" s="10"/>
      <c r="TIS32" s="10"/>
      <c r="TIT32" s="10"/>
      <c r="TIU32" s="10"/>
      <c r="TIV32" s="10"/>
      <c r="TIW32" s="10"/>
      <c r="TIX32" s="10"/>
      <c r="TIY32" s="10"/>
      <c r="TIZ32" s="10"/>
      <c r="TJA32" s="10"/>
      <c r="TJB32" s="10"/>
      <c r="TJC32" s="10"/>
      <c r="TJD32" s="10"/>
      <c r="TJE32" s="10"/>
      <c r="TJF32" s="10"/>
      <c r="TJG32" s="10"/>
      <c r="TJH32" s="10"/>
      <c r="TJI32" s="10"/>
      <c r="TJJ32" s="10"/>
      <c r="TJK32" s="10"/>
      <c r="TJL32" s="10"/>
      <c r="TJM32" s="10"/>
      <c r="TJN32" s="10"/>
      <c r="TJO32" s="10"/>
      <c r="TJP32" s="10"/>
      <c r="TJQ32" s="10"/>
      <c r="TJR32" s="10"/>
      <c r="TJS32" s="10"/>
      <c r="TJT32" s="10"/>
      <c r="TJU32" s="10"/>
      <c r="TJV32" s="10"/>
      <c r="TJW32" s="10"/>
      <c r="TJX32" s="10"/>
      <c r="TJY32" s="10"/>
      <c r="TJZ32" s="10"/>
      <c r="TKA32" s="10"/>
      <c r="TKB32" s="10"/>
      <c r="TKC32" s="10"/>
      <c r="TKD32" s="10"/>
      <c r="TKE32" s="10"/>
      <c r="TKF32" s="10"/>
      <c r="TKG32" s="10"/>
      <c r="TKH32" s="10"/>
      <c r="TKI32" s="10"/>
      <c r="TKJ32" s="10"/>
      <c r="TKK32" s="10"/>
      <c r="TKL32" s="10"/>
      <c r="TKM32" s="10"/>
      <c r="TKN32" s="10"/>
      <c r="TKO32" s="10"/>
      <c r="TKP32" s="10"/>
      <c r="TKQ32" s="10"/>
      <c r="TKR32" s="10"/>
      <c r="TKS32" s="10"/>
      <c r="TKT32" s="10"/>
      <c r="TKU32" s="10"/>
      <c r="TKV32" s="10"/>
      <c r="TKW32" s="10"/>
      <c r="TKX32" s="10"/>
      <c r="TKY32" s="10"/>
      <c r="TKZ32" s="10"/>
      <c r="TLA32" s="10"/>
      <c r="TLB32" s="10"/>
      <c r="TLC32" s="10"/>
      <c r="TLD32" s="10"/>
      <c r="TLE32" s="10"/>
      <c r="TLF32" s="10"/>
      <c r="TLG32" s="10"/>
      <c r="TLH32" s="10"/>
      <c r="TLI32" s="10"/>
      <c r="TLJ32" s="10"/>
      <c r="TLK32" s="10"/>
      <c r="TLL32" s="10"/>
      <c r="TLM32" s="10"/>
      <c r="TLN32" s="10"/>
      <c r="TLO32" s="10"/>
      <c r="TLP32" s="10"/>
      <c r="TLQ32" s="10"/>
      <c r="TLR32" s="10"/>
      <c r="TLS32" s="10"/>
      <c r="TLT32" s="10"/>
      <c r="TLU32" s="10"/>
      <c r="TLV32" s="10"/>
      <c r="TLW32" s="10"/>
      <c r="TLX32" s="10"/>
      <c r="TLY32" s="10"/>
      <c r="TLZ32" s="10"/>
      <c r="TMA32" s="10"/>
      <c r="TMB32" s="10"/>
      <c r="TMC32" s="10"/>
      <c r="TMD32" s="10"/>
      <c r="TME32" s="10"/>
      <c r="TMF32" s="10"/>
      <c r="TMG32" s="10"/>
      <c r="TMH32" s="10"/>
      <c r="TMI32" s="10"/>
      <c r="TMJ32" s="10"/>
      <c r="TMK32" s="10"/>
      <c r="TML32" s="10"/>
      <c r="TMM32" s="10"/>
      <c r="TMN32" s="10"/>
      <c r="TMO32" s="10"/>
      <c r="TMP32" s="10"/>
      <c r="TMQ32" s="10"/>
      <c r="TMR32" s="10"/>
      <c r="TMS32" s="10"/>
      <c r="TMT32" s="10"/>
      <c r="TMU32" s="10"/>
      <c r="TMV32" s="10"/>
      <c r="TMW32" s="10"/>
      <c r="TMX32" s="10"/>
      <c r="TMY32" s="10"/>
      <c r="TMZ32" s="10"/>
      <c r="TNA32" s="10"/>
      <c r="TNB32" s="10"/>
      <c r="TNC32" s="10"/>
      <c r="TND32" s="10"/>
      <c r="TNE32" s="10"/>
      <c r="TNF32" s="10"/>
      <c r="TNG32" s="10"/>
      <c r="TNH32" s="10"/>
      <c r="TNI32" s="10"/>
      <c r="TNJ32" s="10"/>
      <c r="TNK32" s="10"/>
      <c r="TNL32" s="10"/>
      <c r="TNM32" s="10"/>
      <c r="TNN32" s="10"/>
      <c r="TNO32" s="10"/>
      <c r="TNP32" s="10"/>
      <c r="TNQ32" s="10"/>
      <c r="TNR32" s="10"/>
      <c r="TNS32" s="10"/>
      <c r="TNT32" s="10"/>
      <c r="TNU32" s="10"/>
      <c r="TNV32" s="10"/>
      <c r="TNW32" s="10"/>
      <c r="TNX32" s="10"/>
      <c r="TNY32" s="10"/>
      <c r="TNZ32" s="10"/>
      <c r="TOA32" s="10"/>
      <c r="TOB32" s="10"/>
      <c r="TOC32" s="10"/>
      <c r="TOD32" s="10"/>
      <c r="TOE32" s="10"/>
      <c r="TOF32" s="10"/>
      <c r="TOG32" s="10"/>
      <c r="TOH32" s="10"/>
      <c r="TOI32" s="10"/>
      <c r="TOJ32" s="10"/>
      <c r="TOK32" s="10"/>
      <c r="TOL32" s="10"/>
      <c r="TOM32" s="10"/>
      <c r="TON32" s="10"/>
      <c r="TOO32" s="10"/>
      <c r="TOP32" s="10"/>
      <c r="TOQ32" s="10"/>
      <c r="TOR32" s="10"/>
      <c r="TOS32" s="10"/>
      <c r="TOT32" s="10"/>
      <c r="TOU32" s="10"/>
      <c r="TOV32" s="10"/>
      <c r="TOW32" s="10"/>
      <c r="TOX32" s="10"/>
      <c r="TOY32" s="10"/>
      <c r="TOZ32" s="10"/>
      <c r="TPA32" s="10"/>
      <c r="TPB32" s="10"/>
      <c r="TPC32" s="10"/>
      <c r="TPD32" s="10"/>
      <c r="TPE32" s="10"/>
      <c r="TPF32" s="10"/>
      <c r="TPG32" s="10"/>
      <c r="TPH32" s="10"/>
      <c r="TPI32" s="10"/>
      <c r="TPJ32" s="10"/>
      <c r="TPK32" s="10"/>
      <c r="TPL32" s="10"/>
      <c r="TPM32" s="10"/>
      <c r="TPN32" s="10"/>
      <c r="TPO32" s="10"/>
      <c r="TPP32" s="10"/>
      <c r="TPQ32" s="10"/>
      <c r="TPR32" s="10"/>
      <c r="TPS32" s="10"/>
      <c r="TPT32" s="10"/>
      <c r="TPU32" s="10"/>
      <c r="TPV32" s="10"/>
      <c r="TPW32" s="10"/>
      <c r="TPX32" s="10"/>
      <c r="TPY32" s="10"/>
      <c r="TPZ32" s="10"/>
      <c r="TQA32" s="10"/>
      <c r="TQB32" s="10"/>
      <c r="TQC32" s="10"/>
      <c r="TQD32" s="10"/>
      <c r="TQE32" s="10"/>
      <c r="TQF32" s="10"/>
      <c r="TQG32" s="10"/>
      <c r="TQH32" s="10"/>
      <c r="TQI32" s="10"/>
      <c r="TQJ32" s="10"/>
      <c r="TQK32" s="10"/>
      <c r="TQL32" s="10"/>
      <c r="TQM32" s="10"/>
      <c r="TQN32" s="10"/>
      <c r="TQO32" s="10"/>
      <c r="TQP32" s="10"/>
      <c r="TQQ32" s="10"/>
      <c r="TQR32" s="10"/>
      <c r="TQS32" s="10"/>
      <c r="TQT32" s="10"/>
      <c r="TQU32" s="10"/>
      <c r="TQV32" s="10"/>
      <c r="TQW32" s="10"/>
      <c r="TQX32" s="10"/>
      <c r="TQY32" s="10"/>
      <c r="TQZ32" s="10"/>
      <c r="TRA32" s="10"/>
      <c r="TRB32" s="10"/>
      <c r="TRC32" s="10"/>
      <c r="TRD32" s="10"/>
      <c r="TRE32" s="10"/>
      <c r="TRF32" s="10"/>
      <c r="TRG32" s="10"/>
      <c r="TRH32" s="10"/>
      <c r="TRI32" s="10"/>
      <c r="TRJ32" s="10"/>
      <c r="TRK32" s="10"/>
      <c r="TRL32" s="10"/>
      <c r="TRM32" s="10"/>
      <c r="TRN32" s="10"/>
      <c r="TRO32" s="10"/>
      <c r="TRP32" s="10"/>
      <c r="TRQ32" s="10"/>
      <c r="TRR32" s="10"/>
      <c r="TRS32" s="10"/>
      <c r="TRT32" s="10"/>
      <c r="TRU32" s="10"/>
      <c r="TRV32" s="10"/>
      <c r="TRW32" s="10"/>
      <c r="TRX32" s="10"/>
      <c r="TRY32" s="10"/>
      <c r="TRZ32" s="10"/>
      <c r="TSA32" s="10"/>
      <c r="TSB32" s="10"/>
      <c r="TSC32" s="10"/>
      <c r="TSD32" s="10"/>
      <c r="TSE32" s="10"/>
      <c r="TSF32" s="10"/>
      <c r="TSG32" s="10"/>
      <c r="TSH32" s="10"/>
      <c r="TSI32" s="10"/>
      <c r="TSJ32" s="10"/>
      <c r="TSK32" s="10"/>
      <c r="TSL32" s="10"/>
      <c r="TSM32" s="10"/>
      <c r="TSN32" s="10"/>
      <c r="TSO32" s="10"/>
      <c r="TSP32" s="10"/>
      <c r="TSQ32" s="10"/>
      <c r="TSR32" s="10"/>
      <c r="TSS32" s="10"/>
      <c r="TST32" s="10"/>
      <c r="TSU32" s="10"/>
      <c r="TSV32" s="10"/>
      <c r="TSW32" s="10"/>
      <c r="TSX32" s="10"/>
      <c r="TSY32" s="10"/>
      <c r="TSZ32" s="10"/>
      <c r="TTA32" s="10"/>
      <c r="TTB32" s="10"/>
      <c r="TTC32" s="10"/>
      <c r="TTD32" s="10"/>
      <c r="TTE32" s="10"/>
      <c r="TTF32" s="10"/>
      <c r="TTG32" s="10"/>
      <c r="TTH32" s="10"/>
      <c r="TTI32" s="10"/>
      <c r="TTJ32" s="10"/>
      <c r="TTK32" s="10"/>
      <c r="TTL32" s="10"/>
      <c r="TTM32" s="10"/>
      <c r="TTN32" s="10"/>
      <c r="TTO32" s="10"/>
      <c r="TTP32" s="10"/>
      <c r="TTQ32" s="10"/>
      <c r="TTR32" s="10"/>
      <c r="TTS32" s="10"/>
      <c r="TTT32" s="10"/>
      <c r="TTU32" s="10"/>
      <c r="TTV32" s="10"/>
      <c r="TTW32" s="10"/>
      <c r="TTX32" s="10"/>
      <c r="TTY32" s="10"/>
      <c r="TTZ32" s="10"/>
      <c r="TUA32" s="10"/>
      <c r="TUB32" s="10"/>
      <c r="TUC32" s="10"/>
      <c r="TUD32" s="10"/>
      <c r="TUE32" s="10"/>
      <c r="TUF32" s="10"/>
      <c r="TUG32" s="10"/>
      <c r="TUH32" s="10"/>
      <c r="TUI32" s="10"/>
      <c r="TUJ32" s="10"/>
      <c r="TUK32" s="10"/>
      <c r="TUL32" s="10"/>
      <c r="TUM32" s="10"/>
      <c r="TUN32" s="10"/>
      <c r="TUO32" s="10"/>
      <c r="TUP32" s="10"/>
      <c r="TUQ32" s="10"/>
      <c r="TUR32" s="10"/>
      <c r="TUS32" s="10"/>
      <c r="TUT32" s="10"/>
      <c r="TUU32" s="10"/>
      <c r="TUV32" s="10"/>
      <c r="TUW32" s="10"/>
      <c r="TUX32" s="10"/>
      <c r="TUY32" s="10"/>
      <c r="TUZ32" s="10"/>
      <c r="TVA32" s="10"/>
      <c r="TVB32" s="10"/>
      <c r="TVC32" s="10"/>
      <c r="TVD32" s="10"/>
      <c r="TVE32" s="10"/>
      <c r="TVF32" s="10"/>
      <c r="TVG32" s="10"/>
      <c r="TVH32" s="10"/>
      <c r="TVI32" s="10"/>
      <c r="TVJ32" s="10"/>
      <c r="TVK32" s="10"/>
      <c r="TVL32" s="10"/>
      <c r="TVM32" s="10"/>
      <c r="TVN32" s="10"/>
      <c r="TVO32" s="10"/>
      <c r="TVP32" s="10"/>
      <c r="TVQ32" s="10"/>
      <c r="TVR32" s="10"/>
      <c r="TVS32" s="10"/>
      <c r="TVT32" s="10"/>
      <c r="TVU32" s="10"/>
      <c r="TVV32" s="10"/>
      <c r="TVW32" s="10"/>
      <c r="TVX32" s="10"/>
      <c r="TVY32" s="10"/>
      <c r="TVZ32" s="10"/>
      <c r="TWA32" s="10"/>
      <c r="TWB32" s="10"/>
      <c r="TWC32" s="10"/>
      <c r="TWD32" s="10"/>
      <c r="TWE32" s="10"/>
      <c r="TWF32" s="10"/>
      <c r="TWG32" s="10"/>
      <c r="TWH32" s="10"/>
      <c r="TWI32" s="10"/>
      <c r="TWJ32" s="10"/>
      <c r="TWK32" s="10"/>
      <c r="TWL32" s="10"/>
      <c r="TWM32" s="10"/>
      <c r="TWN32" s="10"/>
      <c r="TWO32" s="10"/>
      <c r="TWP32" s="10"/>
      <c r="TWQ32" s="10"/>
      <c r="TWR32" s="10"/>
      <c r="TWS32" s="10"/>
      <c r="TWT32" s="10"/>
      <c r="TWU32" s="10"/>
      <c r="TWV32" s="10"/>
      <c r="TWW32" s="10"/>
      <c r="TWX32" s="10"/>
      <c r="TWY32" s="10"/>
      <c r="TWZ32" s="10"/>
      <c r="TXA32" s="10"/>
      <c r="TXB32" s="10"/>
      <c r="TXC32" s="10"/>
      <c r="TXD32" s="10"/>
      <c r="TXE32" s="10"/>
      <c r="TXF32" s="10"/>
      <c r="TXG32" s="10"/>
      <c r="TXH32" s="10"/>
      <c r="TXI32" s="10"/>
      <c r="TXJ32" s="10"/>
      <c r="TXK32" s="10"/>
      <c r="TXL32" s="10"/>
      <c r="TXM32" s="10"/>
      <c r="TXN32" s="10"/>
      <c r="TXO32" s="10"/>
      <c r="TXP32" s="10"/>
      <c r="TXQ32" s="10"/>
      <c r="TXR32" s="10"/>
      <c r="TXS32" s="10"/>
      <c r="TXT32" s="10"/>
      <c r="TXU32" s="10"/>
      <c r="TXV32" s="10"/>
      <c r="TXW32" s="10"/>
      <c r="TXX32" s="10"/>
      <c r="TXY32" s="10"/>
      <c r="TXZ32" s="10"/>
      <c r="TYA32" s="10"/>
      <c r="TYB32" s="10"/>
      <c r="TYC32" s="10"/>
      <c r="TYD32" s="10"/>
      <c r="TYE32" s="10"/>
      <c r="TYF32" s="10"/>
      <c r="TYG32" s="10"/>
      <c r="TYH32" s="10"/>
      <c r="TYI32" s="10"/>
      <c r="TYJ32" s="10"/>
      <c r="TYK32" s="10"/>
      <c r="TYL32" s="10"/>
      <c r="TYM32" s="10"/>
      <c r="TYN32" s="10"/>
      <c r="TYO32" s="10"/>
      <c r="TYP32" s="10"/>
      <c r="TYQ32" s="10"/>
      <c r="TYR32" s="10"/>
      <c r="TYS32" s="10"/>
      <c r="TYT32" s="10"/>
      <c r="TYU32" s="10"/>
      <c r="TYV32" s="10"/>
      <c r="TYW32" s="10"/>
      <c r="TYX32" s="10"/>
      <c r="TYY32" s="10"/>
      <c r="TYZ32" s="10"/>
      <c r="TZA32" s="10"/>
      <c r="TZB32" s="10"/>
      <c r="TZC32" s="10"/>
      <c r="TZD32" s="10"/>
      <c r="TZE32" s="10"/>
      <c r="TZF32" s="10"/>
      <c r="TZG32" s="10"/>
      <c r="TZH32" s="10"/>
      <c r="TZI32" s="10"/>
      <c r="TZJ32" s="10"/>
      <c r="TZK32" s="10"/>
      <c r="TZL32" s="10"/>
      <c r="TZM32" s="10"/>
      <c r="TZN32" s="10"/>
      <c r="TZO32" s="10"/>
      <c r="TZP32" s="10"/>
      <c r="TZQ32" s="10"/>
      <c r="TZR32" s="10"/>
      <c r="TZS32" s="10"/>
      <c r="TZT32" s="10"/>
      <c r="TZU32" s="10"/>
      <c r="TZV32" s="10"/>
      <c r="TZW32" s="10"/>
      <c r="TZX32" s="10"/>
      <c r="TZY32" s="10"/>
      <c r="TZZ32" s="10"/>
      <c r="UAA32" s="10"/>
      <c r="UAB32" s="10"/>
      <c r="UAC32" s="10"/>
      <c r="UAD32" s="10"/>
      <c r="UAE32" s="10"/>
      <c r="UAF32" s="10"/>
      <c r="UAG32" s="10"/>
      <c r="UAH32" s="10"/>
      <c r="UAI32" s="10"/>
      <c r="UAJ32" s="10"/>
      <c r="UAK32" s="10"/>
      <c r="UAL32" s="10"/>
      <c r="UAM32" s="10"/>
      <c r="UAN32" s="10"/>
      <c r="UAO32" s="10"/>
      <c r="UAP32" s="10"/>
      <c r="UAQ32" s="10"/>
      <c r="UAR32" s="10"/>
      <c r="UAS32" s="10"/>
      <c r="UAT32" s="10"/>
      <c r="UAU32" s="10"/>
      <c r="UAV32" s="10"/>
      <c r="UAW32" s="10"/>
      <c r="UAX32" s="10"/>
      <c r="UAY32" s="10"/>
      <c r="UAZ32" s="10"/>
      <c r="UBA32" s="10"/>
      <c r="UBB32" s="10"/>
      <c r="UBC32" s="10"/>
      <c r="UBD32" s="10"/>
      <c r="UBE32" s="10"/>
      <c r="UBF32" s="10"/>
      <c r="UBG32" s="10"/>
      <c r="UBH32" s="10"/>
      <c r="UBI32" s="10"/>
      <c r="UBJ32" s="10"/>
      <c r="UBK32" s="10"/>
      <c r="UBL32" s="10"/>
      <c r="UBM32" s="10"/>
      <c r="UBN32" s="10"/>
      <c r="UBO32" s="10"/>
      <c r="UBP32" s="10"/>
      <c r="UBQ32" s="10"/>
      <c r="UBR32" s="10"/>
      <c r="UBS32" s="10"/>
      <c r="UBT32" s="10"/>
      <c r="UBU32" s="10"/>
      <c r="UBV32" s="10"/>
      <c r="UBW32" s="10"/>
      <c r="UBX32" s="10"/>
      <c r="UBY32" s="10"/>
      <c r="UBZ32" s="10"/>
      <c r="UCA32" s="10"/>
      <c r="UCB32" s="10"/>
      <c r="UCC32" s="10"/>
      <c r="UCD32" s="10"/>
      <c r="UCE32" s="10"/>
      <c r="UCF32" s="10"/>
      <c r="UCG32" s="10"/>
      <c r="UCH32" s="10"/>
      <c r="UCI32" s="10"/>
      <c r="UCJ32" s="10"/>
      <c r="UCK32" s="10"/>
      <c r="UCL32" s="10"/>
      <c r="UCM32" s="10"/>
      <c r="UCN32" s="10"/>
      <c r="UCO32" s="10"/>
      <c r="UCP32" s="10"/>
      <c r="UCQ32" s="10"/>
      <c r="UCR32" s="10"/>
      <c r="UCS32" s="10"/>
      <c r="UCT32" s="10"/>
      <c r="UCU32" s="10"/>
      <c r="UCV32" s="10"/>
      <c r="UCW32" s="10"/>
      <c r="UCX32" s="10"/>
      <c r="UCY32" s="10"/>
      <c r="UCZ32" s="10"/>
      <c r="UDA32" s="10"/>
      <c r="UDB32" s="10"/>
      <c r="UDC32" s="10"/>
      <c r="UDD32" s="10"/>
      <c r="UDE32" s="10"/>
      <c r="UDF32" s="10"/>
      <c r="UDG32" s="10"/>
      <c r="UDH32" s="10"/>
      <c r="UDI32" s="10"/>
      <c r="UDJ32" s="10"/>
      <c r="UDK32" s="10"/>
      <c r="UDL32" s="10"/>
      <c r="UDM32" s="10"/>
      <c r="UDN32" s="10"/>
      <c r="UDO32" s="10"/>
      <c r="UDP32" s="10"/>
      <c r="UDQ32" s="10"/>
      <c r="UDR32" s="10"/>
      <c r="UDS32" s="10"/>
      <c r="UDT32" s="10"/>
      <c r="UDU32" s="10"/>
      <c r="UDV32" s="10"/>
      <c r="UDW32" s="10"/>
      <c r="UDX32" s="10"/>
      <c r="UDY32" s="10"/>
      <c r="UDZ32" s="10"/>
      <c r="UEA32" s="10"/>
      <c r="UEB32" s="10"/>
      <c r="UEC32" s="10"/>
      <c r="UED32" s="10"/>
      <c r="UEE32" s="10"/>
      <c r="UEF32" s="10"/>
      <c r="UEG32" s="10"/>
      <c r="UEH32" s="10"/>
      <c r="UEI32" s="10"/>
      <c r="UEJ32" s="10"/>
      <c r="UEK32" s="10"/>
      <c r="UEL32" s="10"/>
      <c r="UEM32" s="10"/>
      <c r="UEN32" s="10"/>
      <c r="UEO32" s="10"/>
      <c r="UEP32" s="10"/>
      <c r="UEQ32" s="10"/>
      <c r="UER32" s="10"/>
      <c r="UES32" s="10"/>
      <c r="UET32" s="10"/>
      <c r="UEU32" s="10"/>
      <c r="UEV32" s="10"/>
      <c r="UEW32" s="10"/>
      <c r="UEX32" s="10"/>
      <c r="UEY32" s="10"/>
      <c r="UEZ32" s="10"/>
      <c r="UFA32" s="10"/>
      <c r="UFB32" s="10"/>
      <c r="UFC32" s="10"/>
      <c r="UFD32" s="10"/>
      <c r="UFE32" s="10"/>
      <c r="UFF32" s="10"/>
      <c r="UFG32" s="10"/>
      <c r="UFH32" s="10"/>
      <c r="UFI32" s="10"/>
      <c r="UFJ32" s="10"/>
      <c r="UFK32" s="10"/>
      <c r="UFL32" s="10"/>
      <c r="UFM32" s="10"/>
      <c r="UFN32" s="10"/>
      <c r="UFO32" s="10"/>
      <c r="UFP32" s="10"/>
      <c r="UFQ32" s="10"/>
      <c r="UFR32" s="10"/>
      <c r="UFS32" s="10"/>
      <c r="UFT32" s="10"/>
      <c r="UFU32" s="10"/>
      <c r="UFV32" s="10"/>
      <c r="UFW32" s="10"/>
      <c r="UFX32" s="10"/>
      <c r="UFY32" s="10"/>
      <c r="UFZ32" s="10"/>
      <c r="UGA32" s="10"/>
      <c r="UGB32" s="10"/>
      <c r="UGC32" s="10"/>
      <c r="UGD32" s="10"/>
      <c r="UGE32" s="10"/>
      <c r="UGF32" s="10"/>
      <c r="UGG32" s="10"/>
      <c r="UGH32" s="10"/>
      <c r="UGI32" s="10"/>
      <c r="UGJ32" s="10"/>
      <c r="UGK32" s="10"/>
      <c r="UGL32" s="10"/>
      <c r="UGM32" s="10"/>
      <c r="UGN32" s="10"/>
      <c r="UGO32" s="10"/>
      <c r="UGP32" s="10"/>
      <c r="UGQ32" s="10"/>
      <c r="UGR32" s="10"/>
      <c r="UGS32" s="10"/>
      <c r="UGT32" s="10"/>
      <c r="UGU32" s="10"/>
      <c r="UGV32" s="10"/>
      <c r="UGW32" s="10"/>
      <c r="UGX32" s="10"/>
      <c r="UGY32" s="10"/>
      <c r="UGZ32" s="10"/>
      <c r="UHA32" s="10"/>
      <c r="UHB32" s="10"/>
      <c r="UHC32" s="10"/>
      <c r="UHD32" s="10"/>
      <c r="UHE32" s="10"/>
      <c r="UHF32" s="10"/>
      <c r="UHG32" s="10"/>
      <c r="UHH32" s="10"/>
      <c r="UHI32" s="10"/>
      <c r="UHJ32" s="10"/>
      <c r="UHK32" s="10"/>
      <c r="UHL32" s="10"/>
      <c r="UHM32" s="10"/>
      <c r="UHN32" s="10"/>
      <c r="UHO32" s="10"/>
      <c r="UHP32" s="10"/>
      <c r="UHQ32" s="10"/>
      <c r="UHR32" s="10"/>
      <c r="UHS32" s="10"/>
      <c r="UHT32" s="10"/>
      <c r="UHU32" s="10"/>
      <c r="UHV32" s="10"/>
      <c r="UHW32" s="10"/>
      <c r="UHX32" s="10"/>
      <c r="UHY32" s="10"/>
      <c r="UHZ32" s="10"/>
      <c r="UIA32" s="10"/>
      <c r="UIB32" s="10"/>
      <c r="UIC32" s="10"/>
      <c r="UID32" s="10"/>
      <c r="UIE32" s="10"/>
      <c r="UIF32" s="10"/>
      <c r="UIG32" s="10"/>
      <c r="UIH32" s="10"/>
      <c r="UII32" s="10"/>
      <c r="UIJ32" s="10"/>
      <c r="UIK32" s="10"/>
      <c r="UIL32" s="10"/>
      <c r="UIM32" s="10"/>
      <c r="UIN32" s="10"/>
      <c r="UIO32" s="10"/>
      <c r="UIP32" s="10"/>
      <c r="UIQ32" s="10"/>
      <c r="UIR32" s="10"/>
      <c r="UIS32" s="10"/>
      <c r="UIT32" s="10"/>
      <c r="UIU32" s="10"/>
      <c r="UIV32" s="10"/>
      <c r="UIW32" s="10"/>
      <c r="UIX32" s="10"/>
      <c r="UIY32" s="10"/>
      <c r="UIZ32" s="10"/>
      <c r="UJA32" s="10"/>
      <c r="UJB32" s="10"/>
      <c r="UJC32" s="10"/>
      <c r="UJD32" s="10"/>
      <c r="UJE32" s="10"/>
      <c r="UJF32" s="10"/>
      <c r="UJG32" s="10"/>
      <c r="UJH32" s="10"/>
      <c r="UJI32" s="10"/>
      <c r="UJJ32" s="10"/>
      <c r="UJK32" s="10"/>
      <c r="UJL32" s="10"/>
      <c r="UJM32" s="10"/>
      <c r="UJN32" s="10"/>
      <c r="UJO32" s="10"/>
      <c r="UJP32" s="10"/>
      <c r="UJQ32" s="10"/>
      <c r="UJR32" s="10"/>
      <c r="UJS32" s="10"/>
      <c r="UJT32" s="10"/>
      <c r="UJU32" s="10"/>
      <c r="UJV32" s="10"/>
      <c r="UJW32" s="10"/>
      <c r="UJX32" s="10"/>
      <c r="UJY32" s="10"/>
      <c r="UJZ32" s="10"/>
      <c r="UKA32" s="10"/>
      <c r="UKB32" s="10"/>
      <c r="UKC32" s="10"/>
      <c r="UKD32" s="10"/>
      <c r="UKE32" s="10"/>
      <c r="UKF32" s="10"/>
      <c r="UKG32" s="10"/>
      <c r="UKH32" s="10"/>
      <c r="UKI32" s="10"/>
      <c r="UKJ32" s="10"/>
      <c r="UKK32" s="10"/>
      <c r="UKL32" s="10"/>
      <c r="UKM32" s="10"/>
      <c r="UKN32" s="10"/>
      <c r="UKO32" s="10"/>
      <c r="UKP32" s="10"/>
      <c r="UKQ32" s="10"/>
      <c r="UKR32" s="10"/>
      <c r="UKS32" s="10"/>
      <c r="UKT32" s="10"/>
      <c r="UKU32" s="10"/>
      <c r="UKV32" s="10"/>
      <c r="UKW32" s="10"/>
      <c r="UKX32" s="10"/>
      <c r="UKY32" s="10"/>
      <c r="UKZ32" s="10"/>
      <c r="ULA32" s="10"/>
      <c r="ULB32" s="10"/>
      <c r="ULC32" s="10"/>
      <c r="ULD32" s="10"/>
      <c r="ULE32" s="10"/>
      <c r="ULF32" s="10"/>
      <c r="ULG32" s="10"/>
      <c r="ULH32" s="10"/>
      <c r="ULI32" s="10"/>
      <c r="ULJ32" s="10"/>
      <c r="ULK32" s="10"/>
      <c r="ULL32" s="10"/>
      <c r="ULM32" s="10"/>
      <c r="ULN32" s="10"/>
      <c r="ULO32" s="10"/>
      <c r="ULP32" s="10"/>
      <c r="ULQ32" s="10"/>
      <c r="ULR32" s="10"/>
      <c r="ULS32" s="10"/>
      <c r="ULT32" s="10"/>
      <c r="ULU32" s="10"/>
      <c r="ULV32" s="10"/>
      <c r="ULW32" s="10"/>
      <c r="ULX32" s="10"/>
      <c r="ULY32" s="10"/>
      <c r="ULZ32" s="10"/>
      <c r="UMA32" s="10"/>
      <c r="UMB32" s="10"/>
      <c r="UMC32" s="10"/>
      <c r="UMD32" s="10"/>
      <c r="UME32" s="10"/>
      <c r="UMF32" s="10"/>
      <c r="UMG32" s="10"/>
      <c r="UMH32" s="10"/>
      <c r="UMI32" s="10"/>
      <c r="UMJ32" s="10"/>
      <c r="UMK32" s="10"/>
      <c r="UML32" s="10"/>
      <c r="UMM32" s="10"/>
      <c r="UMN32" s="10"/>
      <c r="UMO32" s="10"/>
      <c r="UMP32" s="10"/>
      <c r="UMQ32" s="10"/>
      <c r="UMR32" s="10"/>
      <c r="UMS32" s="10"/>
      <c r="UMT32" s="10"/>
      <c r="UMU32" s="10"/>
      <c r="UMV32" s="10"/>
      <c r="UMW32" s="10"/>
      <c r="UMX32" s="10"/>
      <c r="UMY32" s="10"/>
      <c r="UMZ32" s="10"/>
      <c r="UNA32" s="10"/>
      <c r="UNB32" s="10"/>
      <c r="UNC32" s="10"/>
      <c r="UND32" s="10"/>
      <c r="UNE32" s="10"/>
      <c r="UNF32" s="10"/>
      <c r="UNG32" s="10"/>
      <c r="UNH32" s="10"/>
      <c r="UNI32" s="10"/>
      <c r="UNJ32" s="10"/>
      <c r="UNK32" s="10"/>
      <c r="UNL32" s="10"/>
      <c r="UNM32" s="10"/>
      <c r="UNN32" s="10"/>
      <c r="UNO32" s="10"/>
      <c r="UNP32" s="10"/>
      <c r="UNQ32" s="10"/>
      <c r="UNR32" s="10"/>
      <c r="UNS32" s="10"/>
      <c r="UNT32" s="10"/>
      <c r="UNU32" s="10"/>
      <c r="UNV32" s="10"/>
      <c r="UNW32" s="10"/>
      <c r="UNX32" s="10"/>
      <c r="UNY32" s="10"/>
      <c r="UNZ32" s="10"/>
      <c r="UOA32" s="10"/>
      <c r="UOB32" s="10"/>
      <c r="UOC32" s="10"/>
      <c r="UOD32" s="10"/>
      <c r="UOE32" s="10"/>
      <c r="UOF32" s="10"/>
      <c r="UOG32" s="10"/>
      <c r="UOH32" s="10"/>
      <c r="UOI32" s="10"/>
      <c r="UOJ32" s="10"/>
      <c r="UOK32" s="10"/>
      <c r="UOL32" s="10"/>
      <c r="UOM32" s="10"/>
      <c r="UON32" s="10"/>
      <c r="UOO32" s="10"/>
      <c r="UOP32" s="10"/>
      <c r="UOQ32" s="10"/>
      <c r="UOR32" s="10"/>
      <c r="UOS32" s="10"/>
      <c r="UOT32" s="10"/>
      <c r="UOU32" s="10"/>
      <c r="UOV32" s="10"/>
      <c r="UOW32" s="10"/>
      <c r="UOX32" s="10"/>
      <c r="UOY32" s="10"/>
      <c r="UOZ32" s="10"/>
      <c r="UPA32" s="10"/>
      <c r="UPB32" s="10"/>
      <c r="UPC32" s="10"/>
      <c r="UPD32" s="10"/>
      <c r="UPE32" s="10"/>
      <c r="UPF32" s="10"/>
      <c r="UPG32" s="10"/>
      <c r="UPH32" s="10"/>
      <c r="UPI32" s="10"/>
      <c r="UPJ32" s="10"/>
      <c r="UPK32" s="10"/>
      <c r="UPL32" s="10"/>
      <c r="UPM32" s="10"/>
      <c r="UPN32" s="10"/>
      <c r="UPO32" s="10"/>
      <c r="UPP32" s="10"/>
      <c r="UPQ32" s="10"/>
      <c r="UPR32" s="10"/>
      <c r="UPS32" s="10"/>
      <c r="UPT32" s="10"/>
      <c r="UPU32" s="10"/>
      <c r="UPV32" s="10"/>
      <c r="UPW32" s="10"/>
      <c r="UPX32" s="10"/>
      <c r="UPY32" s="10"/>
      <c r="UPZ32" s="10"/>
      <c r="UQA32" s="10"/>
      <c r="UQB32" s="10"/>
      <c r="UQC32" s="10"/>
      <c r="UQD32" s="10"/>
      <c r="UQE32" s="10"/>
      <c r="UQF32" s="10"/>
      <c r="UQG32" s="10"/>
      <c r="UQH32" s="10"/>
      <c r="UQI32" s="10"/>
      <c r="UQJ32" s="10"/>
      <c r="UQK32" s="10"/>
      <c r="UQL32" s="10"/>
      <c r="UQM32" s="10"/>
      <c r="UQN32" s="10"/>
      <c r="UQO32" s="10"/>
      <c r="UQP32" s="10"/>
      <c r="UQQ32" s="10"/>
      <c r="UQR32" s="10"/>
      <c r="UQS32" s="10"/>
      <c r="UQT32" s="10"/>
      <c r="UQU32" s="10"/>
      <c r="UQV32" s="10"/>
      <c r="UQW32" s="10"/>
      <c r="UQX32" s="10"/>
      <c r="UQY32" s="10"/>
      <c r="UQZ32" s="10"/>
      <c r="URA32" s="10"/>
      <c r="URB32" s="10"/>
      <c r="URC32" s="10"/>
      <c r="URD32" s="10"/>
      <c r="URE32" s="10"/>
      <c r="URF32" s="10"/>
      <c r="URG32" s="10"/>
      <c r="URH32" s="10"/>
      <c r="URI32" s="10"/>
      <c r="URJ32" s="10"/>
      <c r="URK32" s="10"/>
      <c r="URL32" s="10"/>
      <c r="URM32" s="10"/>
      <c r="URN32" s="10"/>
      <c r="URO32" s="10"/>
      <c r="URP32" s="10"/>
      <c r="URQ32" s="10"/>
      <c r="URR32" s="10"/>
      <c r="URS32" s="10"/>
      <c r="URT32" s="10"/>
      <c r="URU32" s="10"/>
      <c r="URV32" s="10"/>
      <c r="URW32" s="10"/>
      <c r="URX32" s="10"/>
      <c r="URY32" s="10"/>
      <c r="URZ32" s="10"/>
      <c r="USA32" s="10"/>
      <c r="USB32" s="10"/>
      <c r="USC32" s="10"/>
      <c r="USD32" s="10"/>
      <c r="USE32" s="10"/>
      <c r="USF32" s="10"/>
      <c r="USG32" s="10"/>
      <c r="USH32" s="10"/>
      <c r="USI32" s="10"/>
      <c r="USJ32" s="10"/>
      <c r="USK32" s="10"/>
      <c r="USL32" s="10"/>
      <c r="USM32" s="10"/>
      <c r="USN32" s="10"/>
      <c r="USO32" s="10"/>
      <c r="USP32" s="10"/>
      <c r="USQ32" s="10"/>
      <c r="USR32" s="10"/>
      <c r="USS32" s="10"/>
      <c r="UST32" s="10"/>
      <c r="USU32" s="10"/>
      <c r="USV32" s="10"/>
      <c r="USW32" s="10"/>
      <c r="USX32" s="10"/>
      <c r="USY32" s="10"/>
      <c r="USZ32" s="10"/>
      <c r="UTA32" s="10"/>
      <c r="UTB32" s="10"/>
      <c r="UTC32" s="10"/>
      <c r="UTD32" s="10"/>
      <c r="UTE32" s="10"/>
      <c r="UTF32" s="10"/>
      <c r="UTG32" s="10"/>
      <c r="UTH32" s="10"/>
      <c r="UTI32" s="10"/>
      <c r="UTJ32" s="10"/>
      <c r="UTK32" s="10"/>
      <c r="UTL32" s="10"/>
      <c r="UTM32" s="10"/>
      <c r="UTN32" s="10"/>
      <c r="UTO32" s="10"/>
      <c r="UTP32" s="10"/>
      <c r="UTQ32" s="10"/>
      <c r="UTR32" s="10"/>
      <c r="UTS32" s="10"/>
      <c r="UTT32" s="10"/>
      <c r="UTU32" s="10"/>
      <c r="UTV32" s="10"/>
      <c r="UTW32" s="10"/>
      <c r="UTX32" s="10"/>
      <c r="UTY32" s="10"/>
      <c r="UTZ32" s="10"/>
      <c r="UUA32" s="10"/>
      <c r="UUB32" s="10"/>
      <c r="UUC32" s="10"/>
      <c r="UUD32" s="10"/>
      <c r="UUE32" s="10"/>
      <c r="UUF32" s="10"/>
      <c r="UUG32" s="10"/>
      <c r="UUH32" s="10"/>
      <c r="UUI32" s="10"/>
      <c r="UUJ32" s="10"/>
      <c r="UUK32" s="10"/>
      <c r="UUL32" s="10"/>
      <c r="UUM32" s="10"/>
      <c r="UUN32" s="10"/>
      <c r="UUO32" s="10"/>
      <c r="UUP32" s="10"/>
      <c r="UUQ32" s="10"/>
      <c r="UUR32" s="10"/>
      <c r="UUS32" s="10"/>
      <c r="UUT32" s="10"/>
      <c r="UUU32" s="10"/>
      <c r="UUV32" s="10"/>
      <c r="UUW32" s="10"/>
      <c r="UUX32" s="10"/>
      <c r="UUY32" s="10"/>
      <c r="UUZ32" s="10"/>
      <c r="UVA32" s="10"/>
      <c r="UVB32" s="10"/>
      <c r="UVC32" s="10"/>
      <c r="UVD32" s="10"/>
      <c r="UVE32" s="10"/>
      <c r="UVF32" s="10"/>
      <c r="UVG32" s="10"/>
      <c r="UVH32" s="10"/>
      <c r="UVI32" s="10"/>
      <c r="UVJ32" s="10"/>
      <c r="UVK32" s="10"/>
      <c r="UVL32" s="10"/>
      <c r="UVM32" s="10"/>
      <c r="UVN32" s="10"/>
      <c r="UVO32" s="10"/>
      <c r="UVP32" s="10"/>
      <c r="UVQ32" s="10"/>
      <c r="UVR32" s="10"/>
      <c r="UVS32" s="10"/>
      <c r="UVT32" s="10"/>
      <c r="UVU32" s="10"/>
      <c r="UVV32" s="10"/>
      <c r="UVW32" s="10"/>
      <c r="UVX32" s="10"/>
      <c r="UVY32" s="10"/>
      <c r="UVZ32" s="10"/>
      <c r="UWA32" s="10"/>
      <c r="UWB32" s="10"/>
      <c r="UWC32" s="10"/>
      <c r="UWD32" s="10"/>
      <c r="UWE32" s="10"/>
      <c r="UWF32" s="10"/>
      <c r="UWG32" s="10"/>
      <c r="UWH32" s="10"/>
      <c r="UWI32" s="10"/>
      <c r="UWJ32" s="10"/>
      <c r="UWK32" s="10"/>
      <c r="UWL32" s="10"/>
      <c r="UWM32" s="10"/>
      <c r="UWN32" s="10"/>
      <c r="UWO32" s="10"/>
      <c r="UWP32" s="10"/>
      <c r="UWQ32" s="10"/>
      <c r="UWR32" s="10"/>
      <c r="UWS32" s="10"/>
      <c r="UWT32" s="10"/>
      <c r="UWU32" s="10"/>
      <c r="UWV32" s="10"/>
      <c r="UWW32" s="10"/>
      <c r="UWX32" s="10"/>
      <c r="UWY32" s="10"/>
      <c r="UWZ32" s="10"/>
      <c r="UXA32" s="10"/>
      <c r="UXB32" s="10"/>
      <c r="UXC32" s="10"/>
      <c r="UXD32" s="10"/>
      <c r="UXE32" s="10"/>
      <c r="UXF32" s="10"/>
      <c r="UXG32" s="10"/>
      <c r="UXH32" s="10"/>
      <c r="UXI32" s="10"/>
      <c r="UXJ32" s="10"/>
      <c r="UXK32" s="10"/>
      <c r="UXL32" s="10"/>
      <c r="UXM32" s="10"/>
      <c r="UXN32" s="10"/>
      <c r="UXO32" s="10"/>
      <c r="UXP32" s="10"/>
      <c r="UXQ32" s="10"/>
      <c r="UXR32" s="10"/>
      <c r="UXS32" s="10"/>
      <c r="UXT32" s="10"/>
      <c r="UXU32" s="10"/>
      <c r="UXV32" s="10"/>
      <c r="UXW32" s="10"/>
      <c r="UXX32" s="10"/>
      <c r="UXY32" s="10"/>
      <c r="UXZ32" s="10"/>
      <c r="UYA32" s="10"/>
      <c r="UYB32" s="10"/>
      <c r="UYC32" s="10"/>
      <c r="UYD32" s="10"/>
      <c r="UYE32" s="10"/>
      <c r="UYF32" s="10"/>
      <c r="UYG32" s="10"/>
      <c r="UYH32" s="10"/>
      <c r="UYI32" s="10"/>
      <c r="UYJ32" s="10"/>
      <c r="UYK32" s="10"/>
      <c r="UYL32" s="10"/>
      <c r="UYM32" s="10"/>
      <c r="UYN32" s="10"/>
      <c r="UYO32" s="10"/>
      <c r="UYP32" s="10"/>
      <c r="UYQ32" s="10"/>
      <c r="UYR32" s="10"/>
      <c r="UYS32" s="10"/>
      <c r="UYT32" s="10"/>
      <c r="UYU32" s="10"/>
      <c r="UYV32" s="10"/>
      <c r="UYW32" s="10"/>
      <c r="UYX32" s="10"/>
      <c r="UYY32" s="10"/>
      <c r="UYZ32" s="10"/>
      <c r="UZA32" s="10"/>
      <c r="UZB32" s="10"/>
      <c r="UZC32" s="10"/>
      <c r="UZD32" s="10"/>
      <c r="UZE32" s="10"/>
      <c r="UZF32" s="10"/>
      <c r="UZG32" s="10"/>
      <c r="UZH32" s="10"/>
      <c r="UZI32" s="10"/>
      <c r="UZJ32" s="10"/>
      <c r="UZK32" s="10"/>
      <c r="UZL32" s="10"/>
      <c r="UZM32" s="10"/>
      <c r="UZN32" s="10"/>
      <c r="UZO32" s="10"/>
      <c r="UZP32" s="10"/>
      <c r="UZQ32" s="10"/>
      <c r="UZR32" s="10"/>
      <c r="UZS32" s="10"/>
      <c r="UZT32" s="10"/>
      <c r="UZU32" s="10"/>
      <c r="UZV32" s="10"/>
      <c r="UZW32" s="10"/>
      <c r="UZX32" s="10"/>
      <c r="UZY32" s="10"/>
      <c r="UZZ32" s="10"/>
      <c r="VAA32" s="10"/>
      <c r="VAB32" s="10"/>
      <c r="VAC32" s="10"/>
      <c r="VAD32" s="10"/>
      <c r="VAE32" s="10"/>
      <c r="VAF32" s="10"/>
      <c r="VAG32" s="10"/>
      <c r="VAH32" s="10"/>
      <c r="VAI32" s="10"/>
      <c r="VAJ32" s="10"/>
      <c r="VAK32" s="10"/>
      <c r="VAL32" s="10"/>
      <c r="VAM32" s="10"/>
      <c r="VAN32" s="10"/>
      <c r="VAO32" s="10"/>
      <c r="VAP32" s="10"/>
      <c r="VAQ32" s="10"/>
      <c r="VAR32" s="10"/>
      <c r="VAS32" s="10"/>
      <c r="VAT32" s="10"/>
      <c r="VAU32" s="10"/>
      <c r="VAV32" s="10"/>
      <c r="VAW32" s="10"/>
      <c r="VAX32" s="10"/>
      <c r="VAY32" s="10"/>
      <c r="VAZ32" s="10"/>
      <c r="VBA32" s="10"/>
      <c r="VBB32" s="10"/>
      <c r="VBC32" s="10"/>
      <c r="VBD32" s="10"/>
      <c r="VBE32" s="10"/>
      <c r="VBF32" s="10"/>
      <c r="VBG32" s="10"/>
      <c r="VBH32" s="10"/>
      <c r="VBI32" s="10"/>
      <c r="VBJ32" s="10"/>
      <c r="VBK32" s="10"/>
      <c r="VBL32" s="10"/>
      <c r="VBM32" s="10"/>
      <c r="VBN32" s="10"/>
      <c r="VBO32" s="10"/>
      <c r="VBP32" s="10"/>
      <c r="VBQ32" s="10"/>
      <c r="VBR32" s="10"/>
      <c r="VBS32" s="10"/>
      <c r="VBT32" s="10"/>
      <c r="VBU32" s="10"/>
      <c r="VBV32" s="10"/>
      <c r="VBW32" s="10"/>
      <c r="VBX32" s="10"/>
      <c r="VBY32" s="10"/>
      <c r="VBZ32" s="10"/>
      <c r="VCA32" s="10"/>
      <c r="VCB32" s="10"/>
      <c r="VCC32" s="10"/>
      <c r="VCD32" s="10"/>
      <c r="VCE32" s="10"/>
      <c r="VCF32" s="10"/>
      <c r="VCG32" s="10"/>
      <c r="VCH32" s="10"/>
      <c r="VCI32" s="10"/>
      <c r="VCJ32" s="10"/>
      <c r="VCK32" s="10"/>
      <c r="VCL32" s="10"/>
      <c r="VCM32" s="10"/>
      <c r="VCN32" s="10"/>
      <c r="VCO32" s="10"/>
      <c r="VCP32" s="10"/>
      <c r="VCQ32" s="10"/>
      <c r="VCR32" s="10"/>
      <c r="VCS32" s="10"/>
      <c r="VCT32" s="10"/>
      <c r="VCU32" s="10"/>
      <c r="VCV32" s="10"/>
      <c r="VCW32" s="10"/>
      <c r="VCX32" s="10"/>
      <c r="VCY32" s="10"/>
      <c r="VCZ32" s="10"/>
      <c r="VDA32" s="10"/>
      <c r="VDB32" s="10"/>
      <c r="VDC32" s="10"/>
      <c r="VDD32" s="10"/>
      <c r="VDE32" s="10"/>
      <c r="VDF32" s="10"/>
      <c r="VDG32" s="10"/>
      <c r="VDH32" s="10"/>
      <c r="VDI32" s="10"/>
      <c r="VDJ32" s="10"/>
      <c r="VDK32" s="10"/>
      <c r="VDL32" s="10"/>
      <c r="VDM32" s="10"/>
      <c r="VDN32" s="10"/>
      <c r="VDO32" s="10"/>
      <c r="VDP32" s="10"/>
      <c r="VDQ32" s="10"/>
      <c r="VDR32" s="10"/>
      <c r="VDS32" s="10"/>
      <c r="VDT32" s="10"/>
      <c r="VDU32" s="10"/>
      <c r="VDV32" s="10"/>
      <c r="VDW32" s="10"/>
      <c r="VDX32" s="10"/>
      <c r="VDY32" s="10"/>
      <c r="VDZ32" s="10"/>
      <c r="VEA32" s="10"/>
      <c r="VEB32" s="10"/>
      <c r="VEC32" s="10"/>
      <c r="VED32" s="10"/>
      <c r="VEE32" s="10"/>
      <c r="VEF32" s="10"/>
      <c r="VEG32" s="10"/>
      <c r="VEH32" s="10"/>
      <c r="VEI32" s="10"/>
      <c r="VEJ32" s="10"/>
      <c r="VEK32" s="10"/>
      <c r="VEL32" s="10"/>
      <c r="VEM32" s="10"/>
      <c r="VEN32" s="10"/>
      <c r="VEO32" s="10"/>
      <c r="VEP32" s="10"/>
      <c r="VEQ32" s="10"/>
      <c r="VER32" s="10"/>
      <c r="VES32" s="10"/>
      <c r="VET32" s="10"/>
      <c r="VEU32" s="10"/>
      <c r="VEV32" s="10"/>
      <c r="VEW32" s="10"/>
      <c r="VEX32" s="10"/>
      <c r="VEY32" s="10"/>
      <c r="VEZ32" s="10"/>
      <c r="VFA32" s="10"/>
      <c r="VFB32" s="10"/>
      <c r="VFC32" s="10"/>
      <c r="VFD32" s="10"/>
      <c r="VFE32" s="10"/>
      <c r="VFF32" s="10"/>
      <c r="VFG32" s="10"/>
      <c r="VFH32" s="10"/>
      <c r="VFI32" s="10"/>
      <c r="VFJ32" s="10"/>
      <c r="VFK32" s="10"/>
      <c r="VFL32" s="10"/>
      <c r="VFM32" s="10"/>
      <c r="VFN32" s="10"/>
      <c r="VFO32" s="10"/>
      <c r="VFP32" s="10"/>
      <c r="VFQ32" s="10"/>
      <c r="VFR32" s="10"/>
      <c r="VFS32" s="10"/>
      <c r="VFT32" s="10"/>
      <c r="VFU32" s="10"/>
      <c r="VFV32" s="10"/>
      <c r="VFW32" s="10"/>
      <c r="VFX32" s="10"/>
      <c r="VFY32" s="10"/>
      <c r="VFZ32" s="10"/>
      <c r="VGA32" s="10"/>
      <c r="VGB32" s="10"/>
      <c r="VGC32" s="10"/>
      <c r="VGD32" s="10"/>
      <c r="VGE32" s="10"/>
      <c r="VGF32" s="10"/>
      <c r="VGG32" s="10"/>
      <c r="VGH32" s="10"/>
      <c r="VGI32" s="10"/>
      <c r="VGJ32" s="10"/>
      <c r="VGK32" s="10"/>
      <c r="VGL32" s="10"/>
      <c r="VGM32" s="10"/>
      <c r="VGN32" s="10"/>
      <c r="VGO32" s="10"/>
      <c r="VGP32" s="10"/>
      <c r="VGQ32" s="10"/>
      <c r="VGR32" s="10"/>
      <c r="VGS32" s="10"/>
      <c r="VGT32" s="10"/>
      <c r="VGU32" s="10"/>
      <c r="VGV32" s="10"/>
      <c r="VGW32" s="10"/>
      <c r="VGX32" s="10"/>
      <c r="VGY32" s="10"/>
      <c r="VGZ32" s="10"/>
      <c r="VHA32" s="10"/>
      <c r="VHB32" s="10"/>
      <c r="VHC32" s="10"/>
      <c r="VHD32" s="10"/>
      <c r="VHE32" s="10"/>
      <c r="VHF32" s="10"/>
      <c r="VHG32" s="10"/>
      <c r="VHH32" s="10"/>
      <c r="VHI32" s="10"/>
      <c r="VHJ32" s="10"/>
      <c r="VHK32" s="10"/>
      <c r="VHL32" s="10"/>
      <c r="VHM32" s="10"/>
      <c r="VHN32" s="10"/>
      <c r="VHO32" s="10"/>
      <c r="VHP32" s="10"/>
      <c r="VHQ32" s="10"/>
      <c r="VHR32" s="10"/>
      <c r="VHS32" s="10"/>
      <c r="VHT32" s="10"/>
      <c r="VHU32" s="10"/>
      <c r="VHV32" s="10"/>
      <c r="VHW32" s="10"/>
      <c r="VHX32" s="10"/>
      <c r="VHY32" s="10"/>
      <c r="VHZ32" s="10"/>
      <c r="VIA32" s="10"/>
      <c r="VIB32" s="10"/>
      <c r="VIC32" s="10"/>
      <c r="VID32" s="10"/>
      <c r="VIE32" s="10"/>
      <c r="VIF32" s="10"/>
      <c r="VIG32" s="10"/>
      <c r="VIH32" s="10"/>
      <c r="VII32" s="10"/>
      <c r="VIJ32" s="10"/>
      <c r="VIK32" s="10"/>
      <c r="VIL32" s="10"/>
      <c r="VIM32" s="10"/>
      <c r="VIN32" s="10"/>
      <c r="VIO32" s="10"/>
      <c r="VIP32" s="10"/>
      <c r="VIQ32" s="10"/>
      <c r="VIR32" s="10"/>
      <c r="VIS32" s="10"/>
      <c r="VIT32" s="10"/>
      <c r="VIU32" s="10"/>
      <c r="VIV32" s="10"/>
      <c r="VIW32" s="10"/>
      <c r="VIX32" s="10"/>
      <c r="VIY32" s="10"/>
      <c r="VIZ32" s="10"/>
      <c r="VJA32" s="10"/>
      <c r="VJB32" s="10"/>
      <c r="VJC32" s="10"/>
      <c r="VJD32" s="10"/>
      <c r="VJE32" s="10"/>
      <c r="VJF32" s="10"/>
      <c r="VJG32" s="10"/>
      <c r="VJH32" s="10"/>
      <c r="VJI32" s="10"/>
      <c r="VJJ32" s="10"/>
      <c r="VJK32" s="10"/>
      <c r="VJL32" s="10"/>
      <c r="VJM32" s="10"/>
      <c r="VJN32" s="10"/>
      <c r="VJO32" s="10"/>
      <c r="VJP32" s="10"/>
      <c r="VJQ32" s="10"/>
      <c r="VJR32" s="10"/>
      <c r="VJS32" s="10"/>
      <c r="VJT32" s="10"/>
      <c r="VJU32" s="10"/>
      <c r="VJV32" s="10"/>
      <c r="VJW32" s="10"/>
      <c r="VJX32" s="10"/>
      <c r="VJY32" s="10"/>
      <c r="VJZ32" s="10"/>
      <c r="VKA32" s="10"/>
      <c r="VKB32" s="10"/>
      <c r="VKC32" s="10"/>
      <c r="VKD32" s="10"/>
      <c r="VKE32" s="10"/>
      <c r="VKF32" s="10"/>
      <c r="VKG32" s="10"/>
      <c r="VKH32" s="10"/>
      <c r="VKI32" s="10"/>
      <c r="VKJ32" s="10"/>
      <c r="VKK32" s="10"/>
      <c r="VKL32" s="10"/>
      <c r="VKM32" s="10"/>
      <c r="VKN32" s="10"/>
      <c r="VKO32" s="10"/>
      <c r="VKP32" s="10"/>
      <c r="VKQ32" s="10"/>
      <c r="VKR32" s="10"/>
      <c r="VKS32" s="10"/>
      <c r="VKT32" s="10"/>
      <c r="VKU32" s="10"/>
      <c r="VKV32" s="10"/>
      <c r="VKW32" s="10"/>
      <c r="VKX32" s="10"/>
      <c r="VKY32" s="10"/>
      <c r="VKZ32" s="10"/>
      <c r="VLA32" s="10"/>
      <c r="VLB32" s="10"/>
      <c r="VLC32" s="10"/>
      <c r="VLD32" s="10"/>
      <c r="VLE32" s="10"/>
      <c r="VLF32" s="10"/>
      <c r="VLG32" s="10"/>
      <c r="VLH32" s="10"/>
      <c r="VLI32" s="10"/>
      <c r="VLJ32" s="10"/>
      <c r="VLK32" s="10"/>
      <c r="VLL32" s="10"/>
      <c r="VLM32" s="10"/>
      <c r="VLN32" s="10"/>
      <c r="VLO32" s="10"/>
      <c r="VLP32" s="10"/>
      <c r="VLQ32" s="10"/>
      <c r="VLR32" s="10"/>
      <c r="VLS32" s="10"/>
      <c r="VLT32" s="10"/>
      <c r="VLU32" s="10"/>
      <c r="VLV32" s="10"/>
      <c r="VLW32" s="10"/>
      <c r="VLX32" s="10"/>
      <c r="VLY32" s="10"/>
      <c r="VLZ32" s="10"/>
      <c r="VMA32" s="10"/>
      <c r="VMB32" s="10"/>
      <c r="VMC32" s="10"/>
      <c r="VMD32" s="10"/>
      <c r="VME32" s="10"/>
      <c r="VMF32" s="10"/>
      <c r="VMG32" s="10"/>
      <c r="VMH32" s="10"/>
      <c r="VMI32" s="10"/>
      <c r="VMJ32" s="10"/>
      <c r="VMK32" s="10"/>
      <c r="VML32" s="10"/>
      <c r="VMM32" s="10"/>
      <c r="VMN32" s="10"/>
      <c r="VMO32" s="10"/>
      <c r="VMP32" s="10"/>
      <c r="VMQ32" s="10"/>
      <c r="VMR32" s="10"/>
      <c r="VMS32" s="10"/>
      <c r="VMT32" s="10"/>
      <c r="VMU32" s="10"/>
      <c r="VMV32" s="10"/>
      <c r="VMW32" s="10"/>
      <c r="VMX32" s="10"/>
      <c r="VMY32" s="10"/>
      <c r="VMZ32" s="10"/>
      <c r="VNA32" s="10"/>
      <c r="VNB32" s="10"/>
      <c r="VNC32" s="10"/>
      <c r="VND32" s="10"/>
      <c r="VNE32" s="10"/>
      <c r="VNF32" s="10"/>
      <c r="VNG32" s="10"/>
      <c r="VNH32" s="10"/>
      <c r="VNI32" s="10"/>
      <c r="VNJ32" s="10"/>
      <c r="VNK32" s="10"/>
      <c r="VNL32" s="10"/>
      <c r="VNM32" s="10"/>
      <c r="VNN32" s="10"/>
      <c r="VNO32" s="10"/>
      <c r="VNP32" s="10"/>
      <c r="VNQ32" s="10"/>
      <c r="VNR32" s="10"/>
      <c r="VNS32" s="10"/>
      <c r="VNT32" s="10"/>
      <c r="VNU32" s="10"/>
      <c r="VNV32" s="10"/>
      <c r="VNW32" s="10"/>
      <c r="VNX32" s="10"/>
      <c r="VNY32" s="10"/>
      <c r="VNZ32" s="10"/>
      <c r="VOA32" s="10"/>
      <c r="VOB32" s="10"/>
      <c r="VOC32" s="10"/>
      <c r="VOD32" s="10"/>
      <c r="VOE32" s="10"/>
      <c r="VOF32" s="10"/>
      <c r="VOG32" s="10"/>
      <c r="VOH32" s="10"/>
      <c r="VOI32" s="10"/>
      <c r="VOJ32" s="10"/>
      <c r="VOK32" s="10"/>
      <c r="VOL32" s="10"/>
      <c r="VOM32" s="10"/>
      <c r="VON32" s="10"/>
      <c r="VOO32" s="10"/>
      <c r="VOP32" s="10"/>
      <c r="VOQ32" s="10"/>
      <c r="VOR32" s="10"/>
      <c r="VOS32" s="10"/>
      <c r="VOT32" s="10"/>
      <c r="VOU32" s="10"/>
      <c r="VOV32" s="10"/>
      <c r="VOW32" s="10"/>
      <c r="VOX32" s="10"/>
      <c r="VOY32" s="10"/>
      <c r="VOZ32" s="10"/>
      <c r="VPA32" s="10"/>
      <c r="VPB32" s="10"/>
      <c r="VPC32" s="10"/>
      <c r="VPD32" s="10"/>
      <c r="VPE32" s="10"/>
      <c r="VPF32" s="10"/>
      <c r="VPG32" s="10"/>
      <c r="VPH32" s="10"/>
      <c r="VPI32" s="10"/>
      <c r="VPJ32" s="10"/>
      <c r="VPK32" s="10"/>
      <c r="VPL32" s="10"/>
      <c r="VPM32" s="10"/>
      <c r="VPN32" s="10"/>
      <c r="VPO32" s="10"/>
      <c r="VPP32" s="10"/>
      <c r="VPQ32" s="10"/>
      <c r="VPR32" s="10"/>
      <c r="VPS32" s="10"/>
      <c r="VPT32" s="10"/>
      <c r="VPU32" s="10"/>
      <c r="VPV32" s="10"/>
      <c r="VPW32" s="10"/>
      <c r="VPX32" s="10"/>
      <c r="VPY32" s="10"/>
      <c r="VPZ32" s="10"/>
      <c r="VQA32" s="10"/>
      <c r="VQB32" s="10"/>
      <c r="VQC32" s="10"/>
      <c r="VQD32" s="10"/>
      <c r="VQE32" s="10"/>
      <c r="VQF32" s="10"/>
      <c r="VQG32" s="10"/>
      <c r="VQH32" s="10"/>
      <c r="VQI32" s="10"/>
      <c r="VQJ32" s="10"/>
      <c r="VQK32" s="10"/>
      <c r="VQL32" s="10"/>
      <c r="VQM32" s="10"/>
      <c r="VQN32" s="10"/>
      <c r="VQO32" s="10"/>
      <c r="VQP32" s="10"/>
      <c r="VQQ32" s="10"/>
      <c r="VQR32" s="10"/>
      <c r="VQS32" s="10"/>
      <c r="VQT32" s="10"/>
      <c r="VQU32" s="10"/>
      <c r="VQV32" s="10"/>
      <c r="VQW32" s="10"/>
      <c r="VQX32" s="10"/>
      <c r="VQY32" s="10"/>
      <c r="VQZ32" s="10"/>
      <c r="VRA32" s="10"/>
      <c r="VRB32" s="10"/>
      <c r="VRC32" s="10"/>
      <c r="VRD32" s="10"/>
      <c r="VRE32" s="10"/>
      <c r="VRF32" s="10"/>
      <c r="VRG32" s="10"/>
      <c r="VRH32" s="10"/>
      <c r="VRI32" s="10"/>
      <c r="VRJ32" s="10"/>
      <c r="VRK32" s="10"/>
      <c r="VRL32" s="10"/>
      <c r="VRM32" s="10"/>
      <c r="VRN32" s="10"/>
      <c r="VRO32" s="10"/>
      <c r="VRP32" s="10"/>
      <c r="VRQ32" s="10"/>
      <c r="VRR32" s="10"/>
      <c r="VRS32" s="10"/>
      <c r="VRT32" s="10"/>
      <c r="VRU32" s="10"/>
      <c r="VRV32" s="10"/>
      <c r="VRW32" s="10"/>
      <c r="VRX32" s="10"/>
      <c r="VRY32" s="10"/>
      <c r="VRZ32" s="10"/>
      <c r="VSA32" s="10"/>
      <c r="VSB32" s="10"/>
      <c r="VSC32" s="10"/>
      <c r="VSD32" s="10"/>
      <c r="VSE32" s="10"/>
      <c r="VSF32" s="10"/>
      <c r="VSG32" s="10"/>
      <c r="VSH32" s="10"/>
      <c r="VSI32" s="10"/>
      <c r="VSJ32" s="10"/>
      <c r="VSK32" s="10"/>
      <c r="VSL32" s="10"/>
      <c r="VSM32" s="10"/>
      <c r="VSN32" s="10"/>
      <c r="VSO32" s="10"/>
      <c r="VSP32" s="10"/>
      <c r="VSQ32" s="10"/>
      <c r="VSR32" s="10"/>
      <c r="VSS32" s="10"/>
      <c r="VST32" s="10"/>
      <c r="VSU32" s="10"/>
      <c r="VSV32" s="10"/>
      <c r="VSW32" s="10"/>
      <c r="VSX32" s="10"/>
      <c r="VSY32" s="10"/>
      <c r="VSZ32" s="10"/>
      <c r="VTA32" s="10"/>
      <c r="VTB32" s="10"/>
      <c r="VTC32" s="10"/>
      <c r="VTD32" s="10"/>
      <c r="VTE32" s="10"/>
      <c r="VTF32" s="10"/>
      <c r="VTG32" s="10"/>
      <c r="VTH32" s="10"/>
      <c r="VTI32" s="10"/>
      <c r="VTJ32" s="10"/>
      <c r="VTK32" s="10"/>
      <c r="VTL32" s="10"/>
      <c r="VTM32" s="10"/>
      <c r="VTN32" s="10"/>
      <c r="VTO32" s="10"/>
      <c r="VTP32" s="10"/>
      <c r="VTQ32" s="10"/>
      <c r="VTR32" s="10"/>
      <c r="VTS32" s="10"/>
      <c r="VTT32" s="10"/>
      <c r="VTU32" s="10"/>
      <c r="VTV32" s="10"/>
      <c r="VTW32" s="10"/>
      <c r="VTX32" s="10"/>
      <c r="VTY32" s="10"/>
      <c r="VTZ32" s="10"/>
      <c r="VUA32" s="10"/>
      <c r="VUB32" s="10"/>
      <c r="VUC32" s="10"/>
      <c r="VUD32" s="10"/>
      <c r="VUE32" s="10"/>
      <c r="VUF32" s="10"/>
      <c r="VUG32" s="10"/>
      <c r="VUH32" s="10"/>
      <c r="VUI32" s="10"/>
      <c r="VUJ32" s="10"/>
      <c r="VUK32" s="10"/>
      <c r="VUL32" s="10"/>
      <c r="VUM32" s="10"/>
      <c r="VUN32" s="10"/>
      <c r="VUO32" s="10"/>
      <c r="VUP32" s="10"/>
      <c r="VUQ32" s="10"/>
      <c r="VUR32" s="10"/>
      <c r="VUS32" s="10"/>
      <c r="VUT32" s="10"/>
      <c r="VUU32" s="10"/>
      <c r="VUV32" s="10"/>
      <c r="VUW32" s="10"/>
      <c r="VUX32" s="10"/>
      <c r="VUY32" s="10"/>
      <c r="VUZ32" s="10"/>
      <c r="VVA32" s="10"/>
      <c r="VVB32" s="10"/>
      <c r="VVC32" s="10"/>
      <c r="VVD32" s="10"/>
      <c r="VVE32" s="10"/>
      <c r="VVF32" s="10"/>
      <c r="VVG32" s="10"/>
      <c r="VVH32" s="10"/>
      <c r="VVI32" s="10"/>
      <c r="VVJ32" s="10"/>
      <c r="VVK32" s="10"/>
      <c r="VVL32" s="10"/>
      <c r="VVM32" s="10"/>
      <c r="VVN32" s="10"/>
      <c r="VVO32" s="10"/>
      <c r="VVP32" s="10"/>
      <c r="VVQ32" s="10"/>
      <c r="VVR32" s="10"/>
      <c r="VVS32" s="10"/>
      <c r="VVT32" s="10"/>
      <c r="VVU32" s="10"/>
      <c r="VVV32" s="10"/>
      <c r="VVW32" s="10"/>
      <c r="VVX32" s="10"/>
      <c r="VVY32" s="10"/>
      <c r="VVZ32" s="10"/>
      <c r="VWA32" s="10"/>
      <c r="VWB32" s="10"/>
      <c r="VWC32" s="10"/>
      <c r="VWD32" s="10"/>
      <c r="VWE32" s="10"/>
      <c r="VWF32" s="10"/>
      <c r="VWG32" s="10"/>
      <c r="VWH32" s="10"/>
      <c r="VWI32" s="10"/>
      <c r="VWJ32" s="10"/>
      <c r="VWK32" s="10"/>
      <c r="VWL32" s="10"/>
      <c r="VWM32" s="10"/>
      <c r="VWN32" s="10"/>
      <c r="VWO32" s="10"/>
      <c r="VWP32" s="10"/>
      <c r="VWQ32" s="10"/>
      <c r="VWR32" s="10"/>
      <c r="VWS32" s="10"/>
      <c r="VWT32" s="10"/>
      <c r="VWU32" s="10"/>
      <c r="VWV32" s="10"/>
      <c r="VWW32" s="10"/>
      <c r="VWX32" s="10"/>
      <c r="VWY32" s="10"/>
      <c r="VWZ32" s="10"/>
      <c r="VXA32" s="10"/>
      <c r="VXB32" s="10"/>
      <c r="VXC32" s="10"/>
      <c r="VXD32" s="10"/>
      <c r="VXE32" s="10"/>
      <c r="VXF32" s="10"/>
      <c r="VXG32" s="10"/>
      <c r="VXH32" s="10"/>
      <c r="VXI32" s="10"/>
      <c r="VXJ32" s="10"/>
      <c r="VXK32" s="10"/>
      <c r="VXL32" s="10"/>
      <c r="VXM32" s="10"/>
      <c r="VXN32" s="10"/>
      <c r="VXO32" s="10"/>
      <c r="VXP32" s="10"/>
      <c r="VXQ32" s="10"/>
      <c r="VXR32" s="10"/>
      <c r="VXS32" s="10"/>
      <c r="VXT32" s="10"/>
      <c r="VXU32" s="10"/>
      <c r="VXV32" s="10"/>
      <c r="VXW32" s="10"/>
      <c r="VXX32" s="10"/>
      <c r="VXY32" s="10"/>
      <c r="VXZ32" s="10"/>
      <c r="VYA32" s="10"/>
      <c r="VYB32" s="10"/>
      <c r="VYC32" s="10"/>
      <c r="VYD32" s="10"/>
      <c r="VYE32" s="10"/>
      <c r="VYF32" s="10"/>
      <c r="VYG32" s="10"/>
      <c r="VYH32" s="10"/>
      <c r="VYI32" s="10"/>
      <c r="VYJ32" s="10"/>
      <c r="VYK32" s="10"/>
      <c r="VYL32" s="10"/>
      <c r="VYM32" s="10"/>
      <c r="VYN32" s="10"/>
      <c r="VYO32" s="10"/>
      <c r="VYP32" s="10"/>
      <c r="VYQ32" s="10"/>
      <c r="VYR32" s="10"/>
      <c r="VYS32" s="10"/>
      <c r="VYT32" s="10"/>
      <c r="VYU32" s="10"/>
      <c r="VYV32" s="10"/>
      <c r="VYW32" s="10"/>
      <c r="VYX32" s="10"/>
      <c r="VYY32" s="10"/>
      <c r="VYZ32" s="10"/>
      <c r="VZA32" s="10"/>
      <c r="VZB32" s="10"/>
      <c r="VZC32" s="10"/>
      <c r="VZD32" s="10"/>
      <c r="VZE32" s="10"/>
      <c r="VZF32" s="10"/>
      <c r="VZG32" s="10"/>
      <c r="VZH32" s="10"/>
      <c r="VZI32" s="10"/>
      <c r="VZJ32" s="10"/>
      <c r="VZK32" s="10"/>
      <c r="VZL32" s="10"/>
      <c r="VZM32" s="10"/>
      <c r="VZN32" s="10"/>
      <c r="VZO32" s="10"/>
      <c r="VZP32" s="10"/>
      <c r="VZQ32" s="10"/>
      <c r="VZR32" s="10"/>
      <c r="VZS32" s="10"/>
      <c r="VZT32" s="10"/>
      <c r="VZU32" s="10"/>
      <c r="VZV32" s="10"/>
      <c r="VZW32" s="10"/>
      <c r="VZX32" s="10"/>
      <c r="VZY32" s="10"/>
      <c r="VZZ32" s="10"/>
      <c r="WAA32" s="10"/>
      <c r="WAB32" s="10"/>
      <c r="WAC32" s="10"/>
      <c r="WAD32" s="10"/>
      <c r="WAE32" s="10"/>
      <c r="WAF32" s="10"/>
      <c r="WAG32" s="10"/>
      <c r="WAH32" s="10"/>
      <c r="WAI32" s="10"/>
      <c r="WAJ32" s="10"/>
      <c r="WAK32" s="10"/>
      <c r="WAL32" s="10"/>
      <c r="WAM32" s="10"/>
      <c r="WAN32" s="10"/>
      <c r="WAO32" s="10"/>
      <c r="WAP32" s="10"/>
      <c r="WAQ32" s="10"/>
      <c r="WAR32" s="10"/>
      <c r="WAS32" s="10"/>
      <c r="WAT32" s="10"/>
      <c r="WAU32" s="10"/>
      <c r="WAV32" s="10"/>
      <c r="WAW32" s="10"/>
      <c r="WAX32" s="10"/>
      <c r="WAY32" s="10"/>
      <c r="WAZ32" s="10"/>
      <c r="WBA32" s="10"/>
      <c r="WBB32" s="10"/>
      <c r="WBC32" s="10"/>
      <c r="WBD32" s="10"/>
      <c r="WBE32" s="10"/>
      <c r="WBF32" s="10"/>
      <c r="WBG32" s="10"/>
      <c r="WBH32" s="10"/>
      <c r="WBI32" s="10"/>
      <c r="WBJ32" s="10"/>
      <c r="WBK32" s="10"/>
      <c r="WBL32" s="10"/>
      <c r="WBM32" s="10"/>
      <c r="WBN32" s="10"/>
      <c r="WBO32" s="10"/>
      <c r="WBP32" s="10"/>
      <c r="WBQ32" s="10"/>
      <c r="WBR32" s="10"/>
      <c r="WBS32" s="10"/>
      <c r="WBT32" s="10"/>
      <c r="WBU32" s="10"/>
      <c r="WBV32" s="10"/>
      <c r="WBW32" s="10"/>
      <c r="WBX32" s="10"/>
      <c r="WBY32" s="10"/>
      <c r="WBZ32" s="10"/>
      <c r="WCA32" s="10"/>
      <c r="WCB32" s="10"/>
      <c r="WCC32" s="10"/>
      <c r="WCD32" s="10"/>
      <c r="WCE32" s="10"/>
      <c r="WCF32" s="10"/>
      <c r="WCG32" s="10"/>
      <c r="WCH32" s="10"/>
      <c r="WCI32" s="10"/>
      <c r="WCJ32" s="10"/>
      <c r="WCK32" s="10"/>
      <c r="WCL32" s="10"/>
      <c r="WCM32" s="10"/>
      <c r="WCN32" s="10"/>
      <c r="WCO32" s="10"/>
      <c r="WCP32" s="10"/>
      <c r="WCQ32" s="10"/>
      <c r="WCR32" s="10"/>
      <c r="WCS32" s="10"/>
      <c r="WCT32" s="10"/>
      <c r="WCU32" s="10"/>
      <c r="WCV32" s="10"/>
      <c r="WCW32" s="10"/>
      <c r="WCX32" s="10"/>
      <c r="WCY32" s="10"/>
      <c r="WCZ32" s="10"/>
      <c r="WDA32" s="10"/>
      <c r="WDB32" s="10"/>
      <c r="WDC32" s="10"/>
      <c r="WDD32" s="10"/>
      <c r="WDE32" s="10"/>
      <c r="WDF32" s="10"/>
      <c r="WDG32" s="10"/>
      <c r="WDH32" s="10"/>
      <c r="WDI32" s="10"/>
      <c r="WDJ32" s="10"/>
      <c r="WDK32" s="10"/>
      <c r="WDL32" s="10"/>
      <c r="WDM32" s="10"/>
      <c r="WDN32" s="10"/>
      <c r="WDO32" s="10"/>
      <c r="WDP32" s="10"/>
      <c r="WDQ32" s="10"/>
      <c r="WDR32" s="10"/>
      <c r="WDS32" s="10"/>
      <c r="WDT32" s="10"/>
      <c r="WDU32" s="10"/>
      <c r="WDV32" s="10"/>
      <c r="WDW32" s="10"/>
      <c r="WDX32" s="10"/>
      <c r="WDY32" s="10"/>
      <c r="WDZ32" s="10"/>
      <c r="WEA32" s="10"/>
      <c r="WEB32" s="10"/>
      <c r="WEC32" s="10"/>
      <c r="WED32" s="10"/>
      <c r="WEE32" s="10"/>
      <c r="WEF32" s="10"/>
      <c r="WEG32" s="10"/>
      <c r="WEH32" s="10"/>
      <c r="WEI32" s="10"/>
      <c r="WEJ32" s="10"/>
      <c r="WEK32" s="10"/>
      <c r="WEL32" s="10"/>
      <c r="WEM32" s="10"/>
      <c r="WEN32" s="10"/>
      <c r="WEO32" s="10"/>
      <c r="WEP32" s="10"/>
      <c r="WEQ32" s="10"/>
      <c r="WER32" s="10"/>
      <c r="WES32" s="10"/>
      <c r="WET32" s="10"/>
      <c r="WEU32" s="10"/>
      <c r="WEV32" s="10"/>
      <c r="WEW32" s="10"/>
      <c r="WEX32" s="10"/>
      <c r="WEY32" s="10"/>
      <c r="WEZ32" s="10"/>
      <c r="WFA32" s="10"/>
      <c r="WFB32" s="10"/>
      <c r="WFC32" s="10"/>
      <c r="WFD32" s="10"/>
      <c r="WFE32" s="10"/>
      <c r="WFF32" s="10"/>
      <c r="WFG32" s="10"/>
      <c r="WFH32" s="10"/>
      <c r="WFI32" s="10"/>
      <c r="WFJ32" s="10"/>
      <c r="WFK32" s="10"/>
      <c r="WFL32" s="10"/>
      <c r="WFM32" s="10"/>
      <c r="WFN32" s="10"/>
      <c r="WFO32" s="10"/>
      <c r="WFP32" s="10"/>
      <c r="WFQ32" s="10"/>
      <c r="WFR32" s="10"/>
      <c r="WFS32" s="10"/>
      <c r="WFT32" s="10"/>
      <c r="WFU32" s="10"/>
      <c r="WFV32" s="10"/>
      <c r="WFW32" s="10"/>
      <c r="WFX32" s="10"/>
      <c r="WFY32" s="10"/>
      <c r="WFZ32" s="10"/>
      <c r="WGA32" s="10"/>
      <c r="WGB32" s="10"/>
      <c r="WGC32" s="10"/>
      <c r="WGD32" s="10"/>
      <c r="WGE32" s="10"/>
      <c r="WGF32" s="10"/>
      <c r="WGG32" s="10"/>
      <c r="WGH32" s="10"/>
      <c r="WGI32" s="10"/>
      <c r="WGJ32" s="10"/>
      <c r="WGK32" s="10"/>
      <c r="WGL32" s="10"/>
      <c r="WGM32" s="10"/>
      <c r="WGN32" s="10"/>
      <c r="WGO32" s="10"/>
      <c r="WGP32" s="10"/>
      <c r="WGQ32" s="10"/>
      <c r="WGR32" s="10"/>
      <c r="WGS32" s="10"/>
      <c r="WGT32" s="10"/>
      <c r="WGU32" s="10"/>
      <c r="WGV32" s="10"/>
      <c r="WGW32" s="10"/>
      <c r="WGX32" s="10"/>
      <c r="WGY32" s="10"/>
      <c r="WGZ32" s="10"/>
      <c r="WHA32" s="10"/>
      <c r="WHB32" s="10"/>
      <c r="WHC32" s="10"/>
      <c r="WHD32" s="10"/>
      <c r="WHE32" s="10"/>
      <c r="WHF32" s="10"/>
      <c r="WHG32" s="10"/>
      <c r="WHH32" s="10"/>
      <c r="WHI32" s="10"/>
      <c r="WHJ32" s="10"/>
      <c r="WHK32" s="10"/>
      <c r="WHL32" s="10"/>
      <c r="WHM32" s="10"/>
      <c r="WHN32" s="10"/>
      <c r="WHO32" s="10"/>
      <c r="WHP32" s="10"/>
      <c r="WHQ32" s="10"/>
      <c r="WHR32" s="10"/>
      <c r="WHS32" s="10"/>
      <c r="WHT32" s="10"/>
      <c r="WHU32" s="10"/>
      <c r="WHV32" s="10"/>
      <c r="WHW32" s="10"/>
      <c r="WHX32" s="10"/>
      <c r="WHY32" s="10"/>
      <c r="WHZ32" s="10"/>
      <c r="WIA32" s="10"/>
      <c r="WIB32" s="10"/>
      <c r="WIC32" s="10"/>
      <c r="WID32" s="10"/>
      <c r="WIE32" s="10"/>
      <c r="WIF32" s="10"/>
      <c r="WIG32" s="10"/>
      <c r="WIH32" s="10"/>
      <c r="WII32" s="10"/>
      <c r="WIJ32" s="10"/>
      <c r="WIK32" s="10"/>
      <c r="WIL32" s="10"/>
      <c r="WIM32" s="10"/>
      <c r="WIN32" s="10"/>
      <c r="WIO32" s="10"/>
      <c r="WIP32" s="10"/>
      <c r="WIQ32" s="10"/>
      <c r="WIR32" s="10"/>
      <c r="WIS32" s="10"/>
      <c r="WIT32" s="10"/>
      <c r="WIU32" s="10"/>
      <c r="WIV32" s="10"/>
      <c r="WIW32" s="10"/>
      <c r="WIX32" s="10"/>
      <c r="WIY32" s="10"/>
      <c r="WIZ32" s="10"/>
      <c r="WJA32" s="10"/>
      <c r="WJB32" s="10"/>
      <c r="WJC32" s="10"/>
      <c r="WJD32" s="10"/>
      <c r="WJE32" s="10"/>
      <c r="WJF32" s="10"/>
      <c r="WJG32" s="10"/>
      <c r="WJH32" s="10"/>
      <c r="WJI32" s="10"/>
      <c r="WJJ32" s="10"/>
      <c r="WJK32" s="10"/>
      <c r="WJL32" s="10"/>
      <c r="WJM32" s="10"/>
      <c r="WJN32" s="10"/>
      <c r="WJO32" s="10"/>
      <c r="WJP32" s="10"/>
      <c r="WJQ32" s="10"/>
      <c r="WJR32" s="10"/>
      <c r="WJS32" s="10"/>
      <c r="WJT32" s="10"/>
      <c r="WJU32" s="10"/>
      <c r="WJV32" s="10"/>
      <c r="WJW32" s="10"/>
      <c r="WJX32" s="10"/>
      <c r="WJY32" s="10"/>
      <c r="WJZ32" s="10"/>
      <c r="WKA32" s="10"/>
      <c r="WKB32" s="10"/>
      <c r="WKC32" s="10"/>
      <c r="WKD32" s="10"/>
      <c r="WKE32" s="10"/>
      <c r="WKF32" s="10"/>
      <c r="WKG32" s="10"/>
      <c r="WKH32" s="10"/>
      <c r="WKI32" s="10"/>
      <c r="WKJ32" s="10"/>
      <c r="WKK32" s="10"/>
      <c r="WKL32" s="10"/>
      <c r="WKM32" s="10"/>
      <c r="WKN32" s="10"/>
      <c r="WKO32" s="10"/>
      <c r="WKP32" s="10"/>
      <c r="WKQ32" s="10"/>
      <c r="WKR32" s="10"/>
      <c r="WKS32" s="10"/>
      <c r="WKT32" s="10"/>
      <c r="WKU32" s="10"/>
      <c r="WKV32" s="10"/>
      <c r="WKW32" s="10"/>
      <c r="WKX32" s="10"/>
      <c r="WKY32" s="10"/>
      <c r="WKZ32" s="10"/>
      <c r="WLA32" s="10"/>
      <c r="WLB32" s="10"/>
      <c r="WLC32" s="10"/>
      <c r="WLD32" s="10"/>
      <c r="WLE32" s="10"/>
      <c r="WLF32" s="10"/>
      <c r="WLG32" s="10"/>
      <c r="WLH32" s="10"/>
      <c r="WLI32" s="10"/>
      <c r="WLJ32" s="10"/>
      <c r="WLK32" s="10"/>
      <c r="WLL32" s="10"/>
      <c r="WLM32" s="10"/>
      <c r="WLN32" s="10"/>
      <c r="WLO32" s="10"/>
      <c r="WLP32" s="10"/>
      <c r="WLQ32" s="10"/>
      <c r="WLR32" s="10"/>
      <c r="WLS32" s="10"/>
      <c r="WLT32" s="10"/>
      <c r="WLU32" s="10"/>
      <c r="WLV32" s="10"/>
      <c r="WLW32" s="10"/>
      <c r="WLX32" s="10"/>
      <c r="WLY32" s="10"/>
      <c r="WLZ32" s="10"/>
      <c r="WMA32" s="10"/>
      <c r="WMB32" s="10"/>
      <c r="WMC32" s="10"/>
      <c r="WMD32" s="10"/>
      <c r="WME32" s="10"/>
      <c r="WMF32" s="10"/>
      <c r="WMG32" s="10"/>
      <c r="WMH32" s="10"/>
      <c r="WMI32" s="10"/>
      <c r="WMJ32" s="10"/>
      <c r="WMK32" s="10"/>
      <c r="WML32" s="10"/>
      <c r="WMM32" s="10"/>
      <c r="WMN32" s="10"/>
      <c r="WMO32" s="10"/>
      <c r="WMP32" s="10"/>
      <c r="WMQ32" s="10"/>
      <c r="WMR32" s="10"/>
      <c r="WMS32" s="10"/>
      <c r="WMT32" s="10"/>
      <c r="WMU32" s="10"/>
      <c r="WMV32" s="10"/>
      <c r="WMW32" s="10"/>
      <c r="WMX32" s="10"/>
      <c r="WMY32" s="10"/>
      <c r="WMZ32" s="10"/>
      <c r="WNA32" s="10"/>
      <c r="WNB32" s="10"/>
      <c r="WNC32" s="10"/>
      <c r="WND32" s="10"/>
      <c r="WNE32" s="10"/>
      <c r="WNF32" s="10"/>
      <c r="WNG32" s="10"/>
      <c r="WNH32" s="10"/>
      <c r="WNI32" s="10"/>
      <c r="WNJ32" s="10"/>
      <c r="WNK32" s="10"/>
      <c r="WNL32" s="10"/>
      <c r="WNM32" s="10"/>
      <c r="WNN32" s="10"/>
      <c r="WNO32" s="10"/>
      <c r="WNP32" s="10"/>
      <c r="WNQ32" s="10"/>
      <c r="WNR32" s="10"/>
      <c r="WNS32" s="10"/>
      <c r="WNT32" s="10"/>
      <c r="WNU32" s="10"/>
      <c r="WNV32" s="10"/>
      <c r="WNW32" s="10"/>
      <c r="WNX32" s="10"/>
      <c r="WNY32" s="10"/>
      <c r="WNZ32" s="10"/>
      <c r="WOA32" s="10"/>
      <c r="WOB32" s="10"/>
      <c r="WOC32" s="10"/>
      <c r="WOD32" s="10"/>
      <c r="WOE32" s="10"/>
      <c r="WOF32" s="10"/>
      <c r="WOG32" s="10"/>
      <c r="WOH32" s="10"/>
      <c r="WOI32" s="10"/>
      <c r="WOJ32" s="10"/>
      <c r="WOK32" s="10"/>
      <c r="WOL32" s="10"/>
      <c r="WOM32" s="10"/>
      <c r="WON32" s="10"/>
      <c r="WOO32" s="10"/>
      <c r="WOP32" s="10"/>
      <c r="WOQ32" s="10"/>
      <c r="WOR32" s="10"/>
      <c r="WOS32" s="10"/>
      <c r="WOT32" s="10"/>
      <c r="WOU32" s="10"/>
      <c r="WOV32" s="10"/>
      <c r="WOW32" s="10"/>
      <c r="WOX32" s="10"/>
      <c r="WOY32" s="10"/>
      <c r="WOZ32" s="10"/>
      <c r="WPA32" s="10"/>
      <c r="WPB32" s="10"/>
      <c r="WPC32" s="10"/>
      <c r="WPD32" s="10"/>
      <c r="WPE32" s="10"/>
      <c r="WPF32" s="10"/>
      <c r="WPG32" s="10"/>
      <c r="WPH32" s="10"/>
      <c r="WPI32" s="10"/>
      <c r="WPJ32" s="10"/>
      <c r="WPK32" s="10"/>
      <c r="WPL32" s="10"/>
      <c r="WPM32" s="10"/>
      <c r="WPN32" s="10"/>
      <c r="WPO32" s="10"/>
      <c r="WPP32" s="10"/>
      <c r="WPQ32" s="10"/>
      <c r="WPR32" s="10"/>
      <c r="WPS32" s="10"/>
      <c r="WPT32" s="10"/>
      <c r="WPU32" s="10"/>
      <c r="WPV32" s="10"/>
      <c r="WPW32" s="10"/>
      <c r="WPX32" s="10"/>
      <c r="WPY32" s="10"/>
      <c r="WPZ32" s="10"/>
      <c r="WQA32" s="10"/>
      <c r="WQB32" s="10"/>
      <c r="WQC32" s="10"/>
      <c r="WQD32" s="10"/>
      <c r="WQE32" s="10"/>
      <c r="WQF32" s="10"/>
      <c r="WQG32" s="10"/>
      <c r="WQH32" s="10"/>
      <c r="WQI32" s="10"/>
      <c r="WQJ32" s="10"/>
      <c r="WQK32" s="10"/>
      <c r="WQL32" s="10"/>
      <c r="WQM32" s="10"/>
      <c r="WQN32" s="10"/>
      <c r="WQO32" s="10"/>
      <c r="WQP32" s="10"/>
      <c r="WQQ32" s="10"/>
      <c r="WQR32" s="10"/>
      <c r="WQS32" s="10"/>
      <c r="WQT32" s="10"/>
      <c r="WQU32" s="10"/>
      <c r="WQV32" s="10"/>
      <c r="WQW32" s="10"/>
      <c r="WQX32" s="10"/>
      <c r="WQY32" s="10"/>
      <c r="WQZ32" s="10"/>
      <c r="WRA32" s="10"/>
      <c r="WRB32" s="10"/>
      <c r="WRC32" s="10"/>
      <c r="WRD32" s="10"/>
      <c r="WRE32" s="10"/>
      <c r="WRF32" s="10"/>
      <c r="WRG32" s="10"/>
      <c r="WRH32" s="10"/>
      <c r="WRI32" s="10"/>
      <c r="WRJ32" s="10"/>
      <c r="WRK32" s="10"/>
      <c r="WRL32" s="10"/>
      <c r="WRM32" s="10"/>
      <c r="WRN32" s="10"/>
      <c r="WRO32" s="10"/>
      <c r="WRP32" s="10"/>
      <c r="WRQ32" s="10"/>
      <c r="WRR32" s="10"/>
      <c r="WRS32" s="10"/>
      <c r="WRT32" s="10"/>
      <c r="WRU32" s="10"/>
      <c r="WRV32" s="10"/>
      <c r="WRW32" s="10"/>
      <c r="WRX32" s="10"/>
      <c r="WRY32" s="10"/>
      <c r="WRZ32" s="10"/>
      <c r="WSA32" s="10"/>
      <c r="WSB32" s="10"/>
      <c r="WSC32" s="10"/>
      <c r="WSD32" s="10"/>
      <c r="WSE32" s="10"/>
      <c r="WSF32" s="10"/>
      <c r="WSG32" s="10"/>
      <c r="WSH32" s="10"/>
      <c r="WSI32" s="10"/>
      <c r="WSJ32" s="10"/>
      <c r="WSK32" s="10"/>
      <c r="WSL32" s="10"/>
      <c r="WSM32" s="10"/>
      <c r="WSN32" s="10"/>
      <c r="WSO32" s="10"/>
      <c r="WSP32" s="10"/>
      <c r="WSQ32" s="10"/>
      <c r="WSR32" s="10"/>
      <c r="WSS32" s="10"/>
      <c r="WST32" s="10"/>
      <c r="WSU32" s="10"/>
      <c r="WSV32" s="10"/>
      <c r="WSW32" s="10"/>
      <c r="WSX32" s="10"/>
      <c r="WSY32" s="10"/>
      <c r="WSZ32" s="10"/>
      <c r="WTA32" s="10"/>
      <c r="WTB32" s="10"/>
      <c r="WTC32" s="10"/>
      <c r="WTD32" s="10"/>
      <c r="WTE32" s="10"/>
      <c r="WTF32" s="10"/>
      <c r="WTG32" s="10"/>
      <c r="WTH32" s="10"/>
      <c r="WTI32" s="10"/>
      <c r="WTJ32" s="10"/>
      <c r="WTK32" s="10"/>
      <c r="WTL32" s="10"/>
      <c r="WTM32" s="10"/>
      <c r="WTN32" s="10"/>
      <c r="WTO32" s="10"/>
      <c r="WTP32" s="10"/>
      <c r="WTQ32" s="10"/>
      <c r="WTR32" s="10"/>
      <c r="WTS32" s="10"/>
      <c r="WTT32" s="10"/>
      <c r="WTU32" s="10"/>
      <c r="WTV32" s="10"/>
      <c r="WTW32" s="10"/>
      <c r="WTX32" s="10"/>
      <c r="WTY32" s="10"/>
      <c r="WTZ32" s="10"/>
      <c r="WUA32" s="10"/>
      <c r="WUB32" s="10"/>
      <c r="WUC32" s="10"/>
      <c r="WUD32" s="10"/>
      <c r="WUE32" s="10"/>
      <c r="WUF32" s="10"/>
      <c r="WUG32" s="10"/>
      <c r="WUH32" s="10"/>
      <c r="WUI32" s="10"/>
      <c r="WUJ32" s="10"/>
    </row>
    <row r="33" spans="1:16104" ht="15.75" customHeight="1" x14ac:dyDescent="0.2">
      <c r="A33" s="22">
        <v>210058</v>
      </c>
      <c r="B33" s="22" t="s">
        <v>103</v>
      </c>
      <c r="C33" s="118">
        <f>VLOOKUP(A33,'[5]FY24 Revenue Split'!$A$4:$F$57,4,FALSE)</f>
        <v>143429729.46377787</v>
      </c>
      <c r="D33" s="71">
        <f>IFERROR(VLOOKUP($A33,'PAU Performance'!$A:$F,6,FALSE),"")</f>
        <v>0</v>
      </c>
      <c r="E33" s="51">
        <f>IFERROR(D33/$D$53*Savings!$C$8*Savings!$C$16,"")</f>
        <v>0</v>
      </c>
      <c r="F33" s="88">
        <f t="shared" ref="F33:F51" si="11">IFERROR(E33*$C33,"")</f>
        <v>0</v>
      </c>
      <c r="G33" s="53">
        <f>IFERROR(F33*Savings!$C$9*Savings!$C$16/$F$53,"")</f>
        <v>0</v>
      </c>
      <c r="H33" s="20">
        <v>0</v>
      </c>
      <c r="I33" s="21">
        <f>H33/$H$53*Savings!$C$8*Savings!$C$17</f>
        <v>0</v>
      </c>
      <c r="J33" s="88">
        <f t="shared" si="1"/>
        <v>0</v>
      </c>
      <c r="K33" s="53">
        <f>IFERROR(J33*Savings!$C$9*Savings!$C$17/$J$53,"")</f>
        <v>0</v>
      </c>
      <c r="L33" s="88">
        <f t="shared" si="2"/>
        <v>0</v>
      </c>
      <c r="M33" s="70">
        <f t="shared" si="10"/>
        <v>0</v>
      </c>
      <c r="N33" s="128"/>
      <c r="O33" s="129"/>
      <c r="P33" s="129">
        <f t="shared" si="9"/>
        <v>0</v>
      </c>
      <c r="Q33" s="130">
        <f t="shared" si="6"/>
        <v>0</v>
      </c>
      <c r="R33" s="129">
        <f t="shared" si="7"/>
        <v>0</v>
      </c>
      <c r="S33" s="128">
        <f t="shared" si="8"/>
        <v>0</v>
      </c>
      <c r="T33" s="121"/>
    </row>
    <row r="34" spans="1:16104" ht="15.75" customHeight="1" x14ac:dyDescent="0.2">
      <c r="A34" s="22">
        <v>210011</v>
      </c>
      <c r="B34" s="22" t="s">
        <v>74</v>
      </c>
      <c r="C34" s="118">
        <f>VLOOKUP(A34,'[5]FY24 Revenue Split'!$A$4:$F$57,4,FALSE)</f>
        <v>505842462.01089501</v>
      </c>
      <c r="D34" s="71">
        <f>IFERROR(VLOOKUP($A34,'PAU Performance'!$A:$F,6,FALSE),"")</f>
        <v>12.600504349483778</v>
      </c>
      <c r="E34" s="51">
        <f>IFERROR(D34/$D$53*Savings!$C$8*Savings!$C$16,"")</f>
        <v>-1.7170845556398922E-3</v>
      </c>
      <c r="F34" s="88">
        <f t="shared" si="11"/>
        <v>-868574.27910576668</v>
      </c>
      <c r="G34" s="53">
        <f>IFERROR(F34*Savings!$C$9*Savings!$C$16/$F$53,"")</f>
        <v>-652336.46074593475</v>
      </c>
      <c r="H34" s="20">
        <f>IFERROR(VLOOKUP(A34,'PAU Performance'!A:C,3,FALSE),"")</f>
        <v>6.8067299999999997E-2</v>
      </c>
      <c r="I34" s="21">
        <f>H34/$H$53*Savings!$C$8*Savings!$C$17</f>
        <v>-2.5789137172602603E-3</v>
      </c>
      <c r="J34" s="88">
        <f t="shared" si="1"/>
        <v>-1304524.0640525992</v>
      </c>
      <c r="K34" s="53">
        <f>IFERROR(J34*Savings!$C$9*Savings!$C$17/$J$53,"")</f>
        <v>-1316840.7150243125</v>
      </c>
      <c r="L34" s="88">
        <f t="shared" si="2"/>
        <v>-1969177.1757702474</v>
      </c>
      <c r="M34" s="70">
        <f t="shared" si="10"/>
        <v>-3.8928665022349082E-3</v>
      </c>
      <c r="N34" s="128">
        <f t="shared" ref="N34:N51" si="12">IF(M34&lt;0,M34-$M$53,0)</f>
        <v>-9.2866502234908218E-5</v>
      </c>
      <c r="O34" s="129">
        <f t="shared" ref="O34:O51" si="13">N34*C34</f>
        <v>-46975.820128846259</v>
      </c>
      <c r="P34" s="129">
        <f>IF(((L34/$L$53)*(0-$O$53)+O34)&gt;0,0,((L34/$L$53)*(0-$O$53)+O34))</f>
        <v>-19493.480381234254</v>
      </c>
      <c r="Q34" s="130">
        <f t="shared" si="6"/>
        <v>-3.853666278576352E-5</v>
      </c>
      <c r="R34" s="129">
        <f t="shared" si="7"/>
        <v>1949683.695389013</v>
      </c>
      <c r="S34" s="128">
        <f t="shared" si="8"/>
        <v>3.8543298394491448E-3</v>
      </c>
      <c r="T34" s="121"/>
    </row>
    <row r="35" spans="1:16104" ht="15.75" customHeight="1" x14ac:dyDescent="0.2">
      <c r="A35" s="22">
        <v>210002</v>
      </c>
      <c r="B35" s="22" t="s">
        <v>60</v>
      </c>
      <c r="C35" s="118">
        <v>2128444568.6540494</v>
      </c>
      <c r="D35" s="71">
        <f>IFERROR(VLOOKUP($A35,'PAU Performance'!$A:$F,6,FALSE),"")</f>
        <v>22.999210926214726</v>
      </c>
      <c r="E35" s="51">
        <f>IFERROR(D35/$D$53*Savings!$C$8*Savings!$C$16,"")</f>
        <v>-3.1341277125090214E-3</v>
      </c>
      <c r="F35" s="88">
        <f t="shared" si="11"/>
        <v>-6670817.1071579671</v>
      </c>
      <c r="G35" s="53">
        <f>IFERROR(F35*Savings!$C$9*Savings!$C$16/$F$53,"")</f>
        <v>-5010069.1750244256</v>
      </c>
      <c r="H35" s="20">
        <f>IFERROR(VLOOKUP(A35,'PAU Performance'!A:C,3,FALSE),"")</f>
        <v>4.2385100000000002E-2</v>
      </c>
      <c r="I35" s="21">
        <f>H35/$H$53*Savings!$C$8*Savings!$C$17</f>
        <v>-1.6058741245421498E-3</v>
      </c>
      <c r="J35" s="88">
        <f t="shared" si="1"/>
        <v>-3418014.058323815</v>
      </c>
      <c r="K35" s="53">
        <f>IFERROR(J35*Savings!$C$9*Savings!$C$17/$J$53,"")</f>
        <v>-3450285.2040487942</v>
      </c>
      <c r="L35" s="88">
        <f t="shared" si="2"/>
        <v>-8460354.3790732194</v>
      </c>
      <c r="M35" s="70">
        <f t="shared" si="10"/>
        <v>-3.974900029660269E-3</v>
      </c>
      <c r="N35" s="128">
        <f t="shared" si="12"/>
        <v>-1.74900029660269E-4</v>
      </c>
      <c r="O35" s="129">
        <f t="shared" si="13"/>
        <v>-372265.01818783168</v>
      </c>
      <c r="P35" s="129">
        <f t="shared" si="9"/>
        <v>-254190.15103427533</v>
      </c>
      <c r="Q35" s="130">
        <f t="shared" si="6"/>
        <v>-1.1942530934456795E-4</v>
      </c>
      <c r="R35" s="129">
        <f t="shared" si="7"/>
        <v>8206164.2280389443</v>
      </c>
      <c r="S35" s="128">
        <f t="shared" si="8"/>
        <v>3.855474720315701E-3</v>
      </c>
      <c r="T35" s="121"/>
    </row>
    <row r="36" spans="1:16104" ht="15.75" customHeight="1" x14ac:dyDescent="0.2">
      <c r="A36" s="22">
        <v>210033</v>
      </c>
      <c r="B36" s="22" t="s">
        <v>88</v>
      </c>
      <c r="C36" s="118">
        <f>VLOOKUP(A36,'[5]FY24 Revenue Split'!$A$4:$F$57,4,FALSE)</f>
        <v>271856626.54364073</v>
      </c>
      <c r="D36" s="71">
        <f>IFERROR(VLOOKUP($A36,'PAU Performance'!$A:$F,6,FALSE),"")</f>
        <v>12.015257029429446</v>
      </c>
      <c r="E36" s="51">
        <f>IFERROR(D36/$D$53*Savings!$C$8*Savings!$C$16,"")</f>
        <v>-1.6373322610790718E-3</v>
      </c>
      <c r="F36" s="88">
        <f t="shared" si="11"/>
        <v>-445119.62502802809</v>
      </c>
      <c r="G36" s="53">
        <f>IFERROR(F36*Savings!$C$9*Savings!$C$16/$F$53,"")</f>
        <v>-334303.89062209753</v>
      </c>
      <c r="H36" s="20">
        <f>IFERROR(VLOOKUP(A36,'PAU Performance'!A:C,3,FALSE),"")</f>
        <v>7.1864399999999995E-2</v>
      </c>
      <c r="I36" s="21">
        <f>H36/$H$53*Savings!$C$8*Savings!$C$17</f>
        <v>-2.7227771182738005E-3</v>
      </c>
      <c r="J36" s="88">
        <f t="shared" si="1"/>
        <v>-740205.00220413087</v>
      </c>
      <c r="K36" s="53">
        <f>IFERROR(J36*Savings!$C$9*Savings!$C$17/$J$53,"")</f>
        <v>-747193.64036795474</v>
      </c>
      <c r="L36" s="88">
        <f t="shared" si="2"/>
        <v>-1081497.5309900523</v>
      </c>
      <c r="M36" s="70">
        <f t="shared" si="10"/>
        <v>-3.9781908013062214E-3</v>
      </c>
      <c r="N36" s="128">
        <f t="shared" si="12"/>
        <v>-1.7819080130622141E-4</v>
      </c>
      <c r="O36" s="129">
        <f t="shared" si="13"/>
        <v>-48442.350124217526</v>
      </c>
      <c r="P36" s="129">
        <f t="shared" si="9"/>
        <v>-33348.694282281256</v>
      </c>
      <c r="Q36" s="130">
        <f t="shared" si="6"/>
        <v>-1.2267015414070784E-4</v>
      </c>
      <c r="R36" s="129">
        <f t="shared" si="7"/>
        <v>1048148.8367077711</v>
      </c>
      <c r="S36" s="128">
        <f t="shared" si="8"/>
        <v>3.8555206471655138E-3</v>
      </c>
      <c r="T36" s="121"/>
    </row>
    <row r="37" spans="1:16104" ht="15.75" customHeight="1" x14ac:dyDescent="0.2">
      <c r="A37" s="22">
        <v>210012</v>
      </c>
      <c r="B37" s="22" t="s">
        <v>75</v>
      </c>
      <c r="C37" s="118">
        <f>VLOOKUP(A37,'[5]FY24 Revenue Split'!$A$4:$F$57,4,FALSE)</f>
        <v>936875960.22956717</v>
      </c>
      <c r="D37" s="71">
        <f>IFERROR(VLOOKUP($A37,'PAU Performance'!$A:$F,6,FALSE),"")</f>
        <v>17.758104241955895</v>
      </c>
      <c r="E37" s="51">
        <f>IFERROR(D37/$D$53*Savings!$C$8*Savings!$C$16,"")</f>
        <v>-2.4199163529954213E-3</v>
      </c>
      <c r="F37" s="88">
        <f t="shared" si="11"/>
        <v>-2267161.4568878175</v>
      </c>
      <c r="G37" s="53">
        <f>IFERROR(F37*Savings!$C$9*Savings!$C$16/$F$53,"")</f>
        <v>-1702735.2942668747</v>
      </c>
      <c r="H37" s="20">
        <f>IFERROR(VLOOKUP(A37,'PAU Performance'!A:C,3,FALSE),"")</f>
        <v>5.6847300000000003E-2</v>
      </c>
      <c r="I37" s="21">
        <f>H37/$H$53*Savings!$C$8*Savings!$C$17</f>
        <v>-2.153813677921839E-3</v>
      </c>
      <c r="J37" s="88">
        <f t="shared" si="1"/>
        <v>-2017856.2576585987</v>
      </c>
      <c r="K37" s="53">
        <f>IFERROR(J37*Savings!$C$9*Savings!$C$17/$J$53,"")</f>
        <v>-2036907.827439121</v>
      </c>
      <c r="L37" s="88">
        <f t="shared" si="2"/>
        <v>-3739643.1217059959</v>
      </c>
      <c r="M37" s="70">
        <f t="shared" si="10"/>
        <v>-3.9916096478659277E-3</v>
      </c>
      <c r="N37" s="128">
        <f t="shared" si="12"/>
        <v>-1.9160964786592771E-4</v>
      </c>
      <c r="O37" s="129">
        <f t="shared" si="13"/>
        <v>-179514.47283364026</v>
      </c>
      <c r="P37" s="129">
        <f t="shared" si="9"/>
        <v>-127323.05802844671</v>
      </c>
      <c r="Q37" s="130">
        <f t="shared" si="6"/>
        <v>-1.359017238495992E-4</v>
      </c>
      <c r="R37" s="129">
        <f t="shared" si="7"/>
        <v>3612320.0636775494</v>
      </c>
      <c r="S37" s="128">
        <f t="shared" si="8"/>
        <v>3.8557079240163286E-3</v>
      </c>
      <c r="T37" s="121"/>
    </row>
    <row r="38" spans="1:16104" ht="15.75" customHeight="1" x14ac:dyDescent="0.2">
      <c r="A38" s="22">
        <v>210062</v>
      </c>
      <c r="B38" s="22" t="s">
        <v>106</v>
      </c>
      <c r="C38" s="118">
        <f>VLOOKUP(A38,'[5]FY24 Revenue Split'!$A$4:$F$57,4,FALSE)</f>
        <v>326791213.78018486</v>
      </c>
      <c r="D38" s="71">
        <f>IFERROR(VLOOKUP($A38,'PAU Performance'!$A:$F,6,FALSE),"")</f>
        <v>12.424290503907786</v>
      </c>
      <c r="E38" s="51">
        <f>IFERROR(D38/$D$53*Savings!$C$8*Savings!$C$16,"")</f>
        <v>-1.6930717015241883E-3</v>
      </c>
      <c r="F38" s="88">
        <f t="shared" si="11"/>
        <v>-553280.95635797235</v>
      </c>
      <c r="G38" s="53">
        <f>IFERROR(F38*Savings!$C$9*Savings!$C$16/$F$53,"")</f>
        <v>-415537.68002464145</v>
      </c>
      <c r="H38" s="20">
        <f>IFERROR(VLOOKUP(A38,'PAU Performance'!A:C,3,FALSE),"")</f>
        <v>7.2031800000000007E-2</v>
      </c>
      <c r="I38" s="21">
        <f>H38/$H$53*Savings!$C$8*Savings!$C$17</f>
        <v>-2.7291195199302403E-3</v>
      </c>
      <c r="J38" s="88">
        <f t="shared" si="1"/>
        <v>-891852.28046919859</v>
      </c>
      <c r="K38" s="53">
        <f>IFERROR(J38*Savings!$C$9*Savings!$C$17/$J$53,"")</f>
        <v>-900272.69490198488</v>
      </c>
      <c r="L38" s="88">
        <f t="shared" si="2"/>
        <v>-1315810.3749266262</v>
      </c>
      <c r="M38" s="70">
        <f t="shared" si="10"/>
        <v>-4.0264557902456406E-3</v>
      </c>
      <c r="N38" s="128">
        <f t="shared" si="12"/>
        <v>-2.264557902456406E-4</v>
      </c>
      <c r="O38" s="129">
        <f t="shared" si="13"/>
        <v>-74003.762561923839</v>
      </c>
      <c r="P38" s="129">
        <f t="shared" si="9"/>
        <v>-55639.976808099214</v>
      </c>
      <c r="Q38" s="130">
        <f t="shared" si="6"/>
        <v>-1.7026154456381828E-4</v>
      </c>
      <c r="R38" s="129">
        <f t="shared" si="7"/>
        <v>1260170.3981185269</v>
      </c>
      <c r="S38" s="128">
        <f t="shared" si="8"/>
        <v>3.8561942456818224E-3</v>
      </c>
      <c r="T38" s="121"/>
    </row>
    <row r="39" spans="1:16104" ht="15.75" customHeight="1" x14ac:dyDescent="0.2">
      <c r="A39" s="22">
        <v>210001</v>
      </c>
      <c r="B39" s="22" t="s">
        <v>67</v>
      </c>
      <c r="C39" s="118">
        <f>VLOOKUP(A39,'[5]FY24 Revenue Split'!$A$4:$F$57,4,FALSE)</f>
        <v>478467240.21290272</v>
      </c>
      <c r="D39" s="71">
        <f>IFERROR(VLOOKUP($A39,'PAU Performance'!$A:$F,6,FALSE),"")</f>
        <v>15.60225618313309</v>
      </c>
      <c r="E39" s="51">
        <f>IFERROR(D39/$D$53*Savings!$C$8*Savings!$C$16,"")</f>
        <v>-2.1261365721676369E-3</v>
      </c>
      <c r="F39" s="88">
        <f t="shared" si="11"/>
        <v>-1017286.6980007703</v>
      </c>
      <c r="G39" s="53">
        <f>IFERROR(F39*Savings!$C$9*Savings!$C$16/$F$53,"")</f>
        <v>-764025.8525971534</v>
      </c>
      <c r="H39" s="20">
        <f>IFERROR(VLOOKUP(A39,'PAU Performance'!A:C,3,FALSE),"")</f>
        <v>6.3970899999999997E-2</v>
      </c>
      <c r="I39" s="21">
        <f>H39/$H$53*Savings!$C$8*Savings!$C$17</f>
        <v>-2.423710526427291E-3</v>
      </c>
      <c r="J39" s="88">
        <f t="shared" si="1"/>
        <v>-1159666.0866546275</v>
      </c>
      <c r="K39" s="53">
        <f>IFERROR(J39*Savings!$C$9*Savings!$C$17/$J$53,"")</f>
        <v>-1170615.0624739663</v>
      </c>
      <c r="L39" s="88">
        <f t="shared" si="2"/>
        <v>-1934640.9150711196</v>
      </c>
      <c r="M39" s="70">
        <f t="shared" si="10"/>
        <v>-4.0434135348749595E-3</v>
      </c>
      <c r="N39" s="128">
        <f t="shared" si="12"/>
        <v>-2.4341353487495948E-4</v>
      </c>
      <c r="O39" s="129">
        <f t="shared" si="13"/>
        <v>-116465.40226208902</v>
      </c>
      <c r="P39" s="129">
        <f t="shared" si="9"/>
        <v>-89465.059392068419</v>
      </c>
      <c r="Q39" s="130">
        <f t="shared" si="6"/>
        <v>-1.8698262257675009E-4</v>
      </c>
      <c r="R39" s="129">
        <f t="shared" si="7"/>
        <v>1845175.855679051</v>
      </c>
      <c r="S39" s="128">
        <f t="shared" si="8"/>
        <v>3.8564309122982093E-3</v>
      </c>
      <c r="T39" s="121"/>
    </row>
    <row r="40" spans="1:16104" ht="15.75" customHeight="1" x14ac:dyDescent="0.2">
      <c r="A40" s="22">
        <v>210003</v>
      </c>
      <c r="B40" s="22" t="s">
        <v>171</v>
      </c>
      <c r="C40" s="118">
        <f>VLOOKUP(A40,'[5]FY24 Revenue Split'!$A$4:$F$57,4,FALSE)</f>
        <v>408625194.51869267</v>
      </c>
      <c r="D40" s="71">
        <f>IFERROR(VLOOKUP($A40,'PAU Performance'!$A:$F,6,FALSE),"")</f>
        <v>14.805325713621928</v>
      </c>
      <c r="E40" s="51">
        <f>IFERROR(D40/$D$53*Savings!$C$8*Savings!$C$16,"")</f>
        <v>-2.0175379825268561E-3</v>
      </c>
      <c r="F40" s="88">
        <f t="shared" si="11"/>
        <v>-824416.85055888735</v>
      </c>
      <c r="G40" s="53">
        <f>IFERROR(F40*Savings!$C$9*Savings!$C$16/$F$53,"")</f>
        <v>-619172.3418595579</v>
      </c>
      <c r="H40" s="20">
        <f>IFERROR(VLOOKUP(A40,'PAU Performance'!A:C,3,FALSE),"")</f>
        <v>6.8411299999999994E-2</v>
      </c>
      <c r="I40" s="21">
        <f>H40/$H$53*Savings!$C$8*Savings!$C$17</f>
        <v>-2.591947087450315E-3</v>
      </c>
      <c r="J40" s="88">
        <f t="shared" si="1"/>
        <v>-1059134.8827915438</v>
      </c>
      <c r="K40" s="53">
        <f>IFERROR(J40*Savings!$C$9*Savings!$C$17/$J$53,"")</f>
        <v>-1069134.6942498197</v>
      </c>
      <c r="L40" s="88">
        <f t="shared" si="2"/>
        <v>-1688307.0361093776</v>
      </c>
      <c r="M40" s="70">
        <f t="shared" si="10"/>
        <v>-4.1316763106053304E-3</v>
      </c>
      <c r="N40" s="128">
        <f t="shared" si="12"/>
        <v>-3.3167631060533045E-4</v>
      </c>
      <c r="O40" s="129">
        <f t="shared" si="13"/>
        <v>-135531.29693834548</v>
      </c>
      <c r="P40" s="129">
        <f t="shared" si="9"/>
        <v>-111968.85261614127</v>
      </c>
      <c r="Q40" s="130">
        <f t="shared" si="6"/>
        <v>-2.7401358045978054E-4</v>
      </c>
      <c r="R40" s="129">
        <f t="shared" si="7"/>
        <v>1576338.1834932363</v>
      </c>
      <c r="S40" s="128">
        <f t="shared" si="8"/>
        <v>3.8576627301455499E-3</v>
      </c>
      <c r="T40" s="121"/>
    </row>
    <row r="41" spans="1:16104" s="10" customFormat="1" ht="15.75" customHeight="1" x14ac:dyDescent="0.2">
      <c r="A41" s="22">
        <v>210009</v>
      </c>
      <c r="B41" s="22" t="s">
        <v>72</v>
      </c>
      <c r="C41" s="118">
        <f>VLOOKUP(A41,'[5]FY24 Revenue Split'!$A$4:$F$57,4,FALSE)</f>
        <v>2994468469.324101</v>
      </c>
      <c r="D41" s="71">
        <f>IFERROR(VLOOKUP($A41,'PAU Performance'!$A:$F,6,FALSE),"")</f>
        <v>22.632147544852998</v>
      </c>
      <c r="E41" s="51">
        <f>IFERROR(D41/$D$53*Savings!$C$8*Savings!$C$16,"")</f>
        <v>-3.0841075827113596E-3</v>
      </c>
      <c r="F41" s="88">
        <f t="shared" si="11"/>
        <v>-9235262.9124325383</v>
      </c>
      <c r="G41" s="53">
        <f>IFERROR(F41*Savings!$C$9*Savings!$C$16/$F$53,"")</f>
        <v>-6936077.739438599</v>
      </c>
      <c r="H41" s="20">
        <f>IFERROR(VLOOKUP(A41,'PAU Performance'!A:C,3,FALSE),"")</f>
        <v>5.1998700000000002E-2</v>
      </c>
      <c r="I41" s="21">
        <f>H41/$H$53*Savings!$C$8*Savings!$C$17</f>
        <v>-1.9701113561093374E-3</v>
      </c>
      <c r="J41" s="88">
        <f t="shared" si="1"/>
        <v>-5899436.3369267564</v>
      </c>
      <c r="K41" s="53">
        <f>IFERROR(J41*Savings!$C$9*Savings!$C$17/$J$53,"")</f>
        <v>-5955135.8064068677</v>
      </c>
      <c r="L41" s="88">
        <f t="shared" si="2"/>
        <v>-12891213.545845468</v>
      </c>
      <c r="M41" s="70">
        <f t="shared" si="10"/>
        <v>-4.3050089449615143E-3</v>
      </c>
      <c r="N41" s="128">
        <f t="shared" si="12"/>
        <v>-5.0500894496151435E-4</v>
      </c>
      <c r="O41" s="129">
        <f t="shared" si="13"/>
        <v>-1512233.3624138851</v>
      </c>
      <c r="P41" s="129">
        <f t="shared" si="9"/>
        <v>-1332320.2927393061</v>
      </c>
      <c r="Q41" s="130">
        <f t="shared" si="6"/>
        <v>-4.4492714028811664E-4</v>
      </c>
      <c r="R41" s="129">
        <f t="shared" si="7"/>
        <v>11558893.253106162</v>
      </c>
      <c r="S41" s="128">
        <f t="shared" si="8"/>
        <v>3.8600818046733978E-3</v>
      </c>
      <c r="T41" s="121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  <c r="AMK41" s="9"/>
      <c r="AML41" s="9"/>
      <c r="AMM41" s="9"/>
      <c r="AMN41" s="9"/>
      <c r="AMO41" s="9"/>
      <c r="AMP41" s="9"/>
      <c r="AMQ41" s="9"/>
      <c r="AMR41" s="9"/>
      <c r="AMS41" s="9"/>
      <c r="AMT41" s="9"/>
      <c r="AMU41" s="9"/>
      <c r="AMV41" s="9"/>
      <c r="AMW41" s="9"/>
      <c r="AMX41" s="9"/>
      <c r="AMY41" s="9"/>
      <c r="AMZ41" s="9"/>
      <c r="ANA41" s="9"/>
      <c r="ANB41" s="9"/>
      <c r="ANC41" s="9"/>
      <c r="AND41" s="9"/>
      <c r="ANE41" s="9"/>
      <c r="ANF41" s="9"/>
      <c r="ANG41" s="9"/>
      <c r="ANH41" s="9"/>
      <c r="ANI41" s="9"/>
      <c r="ANJ41" s="9"/>
      <c r="ANK41" s="9"/>
      <c r="ANL41" s="9"/>
      <c r="ANM41" s="9"/>
      <c r="ANN41" s="9"/>
      <c r="ANO41" s="9"/>
      <c r="ANP41" s="9"/>
      <c r="ANQ41" s="9"/>
      <c r="ANR41" s="9"/>
      <c r="ANS41" s="9"/>
      <c r="ANT41" s="9"/>
      <c r="ANU41" s="9"/>
      <c r="ANV41" s="9"/>
      <c r="ANW41" s="9"/>
      <c r="ANX41" s="9"/>
      <c r="ANY41" s="9"/>
      <c r="ANZ41" s="9"/>
      <c r="AOA41" s="9"/>
      <c r="AOB41" s="9"/>
      <c r="AOC41" s="9"/>
      <c r="AOD41" s="9"/>
      <c r="AOE41" s="9"/>
      <c r="AOF41" s="9"/>
      <c r="AOG41" s="9"/>
      <c r="AOH41" s="9"/>
      <c r="AOI41" s="9"/>
      <c r="AOJ41" s="9"/>
      <c r="AOK41" s="9"/>
      <c r="AOL41" s="9"/>
      <c r="AOM41" s="9"/>
      <c r="AON41" s="9"/>
      <c r="AOO41" s="9"/>
      <c r="AOP41" s="9"/>
      <c r="AOQ41" s="9"/>
      <c r="AOR41" s="9"/>
      <c r="AOS41" s="9"/>
      <c r="AOT41" s="9"/>
      <c r="AOU41" s="9"/>
      <c r="AOV41" s="9"/>
      <c r="AOW41" s="9"/>
      <c r="AOX41" s="9"/>
      <c r="AOY41" s="9"/>
      <c r="AOZ41" s="9"/>
      <c r="APA41" s="9"/>
      <c r="APB41" s="9"/>
      <c r="APC41" s="9"/>
      <c r="APD41" s="9"/>
      <c r="APE41" s="9"/>
      <c r="APF41" s="9"/>
      <c r="APG41" s="9"/>
      <c r="APH41" s="9"/>
      <c r="API41" s="9"/>
      <c r="APJ41" s="9"/>
      <c r="APK41" s="9"/>
      <c r="APL41" s="9"/>
      <c r="APM41" s="9"/>
      <c r="APN41" s="9"/>
      <c r="APO41" s="9"/>
      <c r="APP41" s="9"/>
      <c r="APQ41" s="9"/>
      <c r="APR41" s="9"/>
      <c r="APS41" s="9"/>
      <c r="APT41" s="9"/>
      <c r="APU41" s="9"/>
      <c r="APV41" s="9"/>
      <c r="APW41" s="9"/>
      <c r="APX41" s="9"/>
      <c r="APY41" s="9"/>
      <c r="APZ41" s="9"/>
      <c r="AQA41" s="9"/>
      <c r="AQB41" s="9"/>
      <c r="AQC41" s="9"/>
      <c r="AQD41" s="9"/>
      <c r="AQE41" s="9"/>
      <c r="AQF41" s="9"/>
      <c r="AQG41" s="9"/>
      <c r="AQH41" s="9"/>
      <c r="AQI41" s="9"/>
      <c r="AQJ41" s="9"/>
      <c r="AQK41" s="9"/>
      <c r="AQL41" s="9"/>
      <c r="AQM41" s="9"/>
      <c r="AQN41" s="9"/>
      <c r="AQO41" s="9"/>
      <c r="AQP41" s="9"/>
      <c r="AQQ41" s="9"/>
      <c r="AQR41" s="9"/>
      <c r="AQS41" s="9"/>
      <c r="AQT41" s="9"/>
      <c r="AQU41" s="9"/>
      <c r="AQV41" s="9"/>
      <c r="AQW41" s="9"/>
      <c r="AQX41" s="9"/>
      <c r="AQY41" s="9"/>
      <c r="AQZ41" s="9"/>
      <c r="ARA41" s="9"/>
      <c r="ARB41" s="9"/>
      <c r="ARC41" s="9"/>
      <c r="ARD41" s="9"/>
      <c r="ARE41" s="9"/>
      <c r="ARF41" s="9"/>
      <c r="ARG41" s="9"/>
      <c r="ARH41" s="9"/>
      <c r="ARI41" s="9"/>
      <c r="ARJ41" s="9"/>
      <c r="ARK41" s="9"/>
      <c r="ARL41" s="9"/>
      <c r="ARM41" s="9"/>
      <c r="ARN41" s="9"/>
      <c r="ARO41" s="9"/>
      <c r="ARP41" s="9"/>
      <c r="ARQ41" s="9"/>
      <c r="ARR41" s="9"/>
      <c r="ARS41" s="9"/>
      <c r="ART41" s="9"/>
      <c r="ARU41" s="9"/>
      <c r="ARV41" s="9"/>
      <c r="ARW41" s="9"/>
      <c r="ARX41" s="9"/>
      <c r="ARY41" s="9"/>
      <c r="ARZ41" s="9"/>
      <c r="ASA41" s="9"/>
      <c r="ASB41" s="9"/>
      <c r="ASC41" s="9"/>
      <c r="ASD41" s="9"/>
      <c r="ASE41" s="9"/>
      <c r="ASF41" s="9"/>
      <c r="ASG41" s="9"/>
      <c r="ASH41" s="9"/>
      <c r="ASI41" s="9"/>
      <c r="ASJ41" s="9"/>
      <c r="ASK41" s="9"/>
      <c r="ASL41" s="9"/>
      <c r="ASM41" s="9"/>
      <c r="ASN41" s="9"/>
      <c r="ASO41" s="9"/>
      <c r="ASP41" s="9"/>
      <c r="ASQ41" s="9"/>
      <c r="ASR41" s="9"/>
      <c r="ASS41" s="9"/>
      <c r="AST41" s="9"/>
      <c r="ASU41" s="9"/>
      <c r="ASV41" s="9"/>
      <c r="ASW41" s="9"/>
      <c r="ASX41" s="9"/>
      <c r="ASY41" s="9"/>
      <c r="ASZ41" s="9"/>
      <c r="ATA41" s="9"/>
      <c r="ATB41" s="9"/>
      <c r="ATC41" s="9"/>
      <c r="ATD41" s="9"/>
      <c r="ATE41" s="9"/>
      <c r="ATF41" s="9"/>
      <c r="ATG41" s="9"/>
      <c r="ATH41" s="9"/>
      <c r="ATI41" s="9"/>
      <c r="ATJ41" s="9"/>
      <c r="ATK41" s="9"/>
      <c r="ATL41" s="9"/>
      <c r="ATM41" s="9"/>
      <c r="ATN41" s="9"/>
      <c r="ATO41" s="9"/>
      <c r="ATP41" s="9"/>
      <c r="ATQ41" s="9"/>
      <c r="ATR41" s="9"/>
      <c r="ATS41" s="9"/>
      <c r="ATT41" s="9"/>
      <c r="ATU41" s="9"/>
      <c r="ATV41" s="9"/>
      <c r="ATW41" s="9"/>
      <c r="ATX41" s="9"/>
      <c r="ATY41" s="9"/>
      <c r="ATZ41" s="9"/>
      <c r="AUA41" s="9"/>
      <c r="AUB41" s="9"/>
      <c r="AUC41" s="9"/>
      <c r="AUD41" s="9"/>
      <c r="AUE41" s="9"/>
      <c r="AUF41" s="9"/>
      <c r="AUG41" s="9"/>
      <c r="AUH41" s="9"/>
      <c r="AUI41" s="9"/>
      <c r="AUJ41" s="9"/>
      <c r="AUK41" s="9"/>
      <c r="AUL41" s="9"/>
      <c r="AUM41" s="9"/>
      <c r="AUN41" s="9"/>
      <c r="AUO41" s="9"/>
      <c r="AUP41" s="9"/>
      <c r="AUQ41" s="9"/>
      <c r="AUR41" s="9"/>
      <c r="AUS41" s="9"/>
      <c r="AUT41" s="9"/>
      <c r="AUU41" s="9"/>
      <c r="AUV41" s="9"/>
      <c r="AUW41" s="9"/>
      <c r="AUX41" s="9"/>
      <c r="AUY41" s="9"/>
      <c r="AUZ41" s="9"/>
      <c r="AVA41" s="9"/>
      <c r="AVB41" s="9"/>
      <c r="AVC41" s="9"/>
      <c r="AVD41" s="9"/>
      <c r="AVE41" s="9"/>
      <c r="AVF41" s="9"/>
      <c r="AVG41" s="9"/>
      <c r="AVH41" s="9"/>
      <c r="AVI41" s="9"/>
      <c r="AVJ41" s="9"/>
      <c r="AVK41" s="9"/>
      <c r="AVL41" s="9"/>
      <c r="AVM41" s="9"/>
      <c r="AVN41" s="9"/>
      <c r="AVO41" s="9"/>
      <c r="AVP41" s="9"/>
      <c r="AVQ41" s="9"/>
      <c r="AVR41" s="9"/>
      <c r="AVS41" s="9"/>
      <c r="AVT41" s="9"/>
      <c r="AVU41" s="9"/>
      <c r="AVV41" s="9"/>
      <c r="AVW41" s="9"/>
      <c r="AVX41" s="9"/>
      <c r="AVY41" s="9"/>
      <c r="AVZ41" s="9"/>
      <c r="AWA41" s="9"/>
      <c r="AWB41" s="9"/>
      <c r="AWC41" s="9"/>
      <c r="AWD41" s="9"/>
      <c r="AWE41" s="9"/>
      <c r="AWF41" s="9"/>
      <c r="AWG41" s="9"/>
      <c r="AWH41" s="9"/>
      <c r="AWI41" s="9"/>
      <c r="AWJ41" s="9"/>
      <c r="AWK41" s="9"/>
      <c r="AWL41" s="9"/>
      <c r="AWM41" s="9"/>
      <c r="AWN41" s="9"/>
      <c r="AWO41" s="9"/>
      <c r="AWP41" s="9"/>
      <c r="AWQ41" s="9"/>
      <c r="AWR41" s="9"/>
      <c r="AWS41" s="9"/>
      <c r="AWT41" s="9"/>
      <c r="AWU41" s="9"/>
      <c r="AWV41" s="9"/>
      <c r="AWW41" s="9"/>
      <c r="AWX41" s="9"/>
      <c r="AWY41" s="9"/>
      <c r="AWZ41" s="9"/>
      <c r="AXA41" s="9"/>
      <c r="AXB41" s="9"/>
      <c r="AXC41" s="9"/>
      <c r="AXD41" s="9"/>
      <c r="AXE41" s="9"/>
      <c r="AXF41" s="9"/>
      <c r="AXG41" s="9"/>
      <c r="AXH41" s="9"/>
      <c r="AXI41" s="9"/>
      <c r="AXJ41" s="9"/>
      <c r="AXK41" s="9"/>
      <c r="AXL41" s="9"/>
      <c r="AXM41" s="9"/>
      <c r="AXN41" s="9"/>
      <c r="AXO41" s="9"/>
      <c r="AXP41" s="9"/>
      <c r="AXQ41" s="9"/>
      <c r="AXR41" s="9"/>
      <c r="AXS41" s="9"/>
      <c r="AXT41" s="9"/>
      <c r="AXU41" s="9"/>
      <c r="AXV41" s="9"/>
      <c r="AXW41" s="9"/>
      <c r="AXX41" s="9"/>
      <c r="AXY41" s="9"/>
      <c r="AXZ41" s="9"/>
      <c r="AYA41" s="9"/>
      <c r="AYB41" s="9"/>
      <c r="AYC41" s="9"/>
      <c r="AYD41" s="9"/>
      <c r="AYE41" s="9"/>
      <c r="AYF41" s="9"/>
      <c r="AYG41" s="9"/>
      <c r="AYH41" s="9"/>
      <c r="AYI41" s="9"/>
      <c r="AYJ41" s="9"/>
      <c r="AYK41" s="9"/>
      <c r="AYL41" s="9"/>
      <c r="AYM41" s="9"/>
      <c r="AYN41" s="9"/>
      <c r="AYO41" s="9"/>
      <c r="AYP41" s="9"/>
      <c r="AYQ41" s="9"/>
      <c r="AYR41" s="9"/>
      <c r="AYS41" s="9"/>
      <c r="AYT41" s="9"/>
      <c r="AYU41" s="9"/>
      <c r="AYV41" s="9"/>
      <c r="AYW41" s="9"/>
      <c r="AYX41" s="9"/>
      <c r="AYY41" s="9"/>
      <c r="AYZ41" s="9"/>
      <c r="AZA41" s="9"/>
      <c r="AZB41" s="9"/>
      <c r="AZC41" s="9"/>
      <c r="AZD41" s="9"/>
      <c r="AZE41" s="9"/>
      <c r="AZF41" s="9"/>
      <c r="AZG41" s="9"/>
      <c r="AZH41" s="9"/>
      <c r="AZI41" s="9"/>
      <c r="AZJ41" s="9"/>
      <c r="AZK41" s="9"/>
      <c r="AZL41" s="9"/>
      <c r="AZM41" s="9"/>
      <c r="AZN41" s="9"/>
      <c r="AZO41" s="9"/>
      <c r="AZP41" s="9"/>
      <c r="AZQ41" s="9"/>
      <c r="AZR41" s="9"/>
      <c r="AZS41" s="9"/>
      <c r="AZT41" s="9"/>
      <c r="AZU41" s="9"/>
      <c r="AZV41" s="9"/>
      <c r="AZW41" s="9"/>
      <c r="AZX41" s="9"/>
      <c r="AZY41" s="9"/>
      <c r="AZZ41" s="9"/>
      <c r="BAA41" s="9"/>
      <c r="BAB41" s="9"/>
      <c r="BAC41" s="9"/>
      <c r="BAD41" s="9"/>
      <c r="BAE41" s="9"/>
      <c r="BAF41" s="9"/>
      <c r="BAG41" s="9"/>
      <c r="BAH41" s="9"/>
      <c r="BAI41" s="9"/>
      <c r="BAJ41" s="9"/>
      <c r="BAK41" s="9"/>
      <c r="BAL41" s="9"/>
      <c r="BAM41" s="9"/>
      <c r="BAN41" s="9"/>
      <c r="BAO41" s="9"/>
      <c r="BAP41" s="9"/>
      <c r="BAQ41" s="9"/>
      <c r="BAR41" s="9"/>
      <c r="BAS41" s="9"/>
      <c r="BAT41" s="9"/>
      <c r="BAU41" s="9"/>
      <c r="BAV41" s="9"/>
      <c r="BAW41" s="9"/>
      <c r="BAX41" s="9"/>
      <c r="BAY41" s="9"/>
      <c r="BAZ41" s="9"/>
      <c r="BBA41" s="9"/>
      <c r="BBB41" s="9"/>
      <c r="BBC41" s="9"/>
      <c r="BBD41" s="9"/>
      <c r="BBE41" s="9"/>
      <c r="BBF41" s="9"/>
      <c r="BBG41" s="9"/>
      <c r="BBH41" s="9"/>
      <c r="BBI41" s="9"/>
      <c r="BBJ41" s="9"/>
      <c r="BBK41" s="9"/>
      <c r="BBL41" s="9"/>
      <c r="BBM41" s="9"/>
      <c r="BBN41" s="9"/>
      <c r="BBO41" s="9"/>
      <c r="BBP41" s="9"/>
      <c r="BBQ41" s="9"/>
      <c r="BBR41" s="9"/>
      <c r="BBS41" s="9"/>
      <c r="BBT41" s="9"/>
      <c r="BBU41" s="9"/>
      <c r="BBV41" s="9"/>
      <c r="BBW41" s="9"/>
      <c r="BBX41" s="9"/>
      <c r="BBY41" s="9"/>
      <c r="BBZ41" s="9"/>
      <c r="BCA41" s="9"/>
      <c r="BCB41" s="9"/>
      <c r="BCC41" s="9"/>
      <c r="BCD41" s="9"/>
      <c r="BCE41" s="9"/>
      <c r="BCF41" s="9"/>
      <c r="BCG41" s="9"/>
      <c r="BCH41" s="9"/>
      <c r="BCI41" s="9"/>
      <c r="BCJ41" s="9"/>
      <c r="BCK41" s="9"/>
      <c r="BCL41" s="9"/>
      <c r="BCM41" s="9"/>
      <c r="BCN41" s="9"/>
      <c r="BCO41" s="9"/>
      <c r="BCP41" s="9"/>
      <c r="BCQ41" s="9"/>
      <c r="BCR41" s="9"/>
      <c r="BCS41" s="9"/>
      <c r="BCT41" s="9"/>
      <c r="BCU41" s="9"/>
      <c r="BCV41" s="9"/>
      <c r="BCW41" s="9"/>
      <c r="BCX41" s="9"/>
      <c r="BCY41" s="9"/>
      <c r="BCZ41" s="9"/>
      <c r="BDA41" s="9"/>
      <c r="BDB41" s="9"/>
      <c r="BDC41" s="9"/>
      <c r="BDD41" s="9"/>
      <c r="BDE41" s="9"/>
      <c r="BDF41" s="9"/>
      <c r="BDG41" s="9"/>
      <c r="BDH41" s="9"/>
      <c r="BDI41" s="9"/>
      <c r="BDJ41" s="9"/>
      <c r="BDK41" s="9"/>
      <c r="BDL41" s="9"/>
      <c r="BDM41" s="9"/>
      <c r="BDN41" s="9"/>
      <c r="BDO41" s="9"/>
      <c r="BDP41" s="9"/>
      <c r="BDQ41" s="9"/>
      <c r="BDR41" s="9"/>
      <c r="BDS41" s="9"/>
      <c r="BDT41" s="9"/>
      <c r="BDU41" s="9"/>
      <c r="BDV41" s="9"/>
      <c r="BDW41" s="9"/>
      <c r="BDX41" s="9"/>
      <c r="BDY41" s="9"/>
      <c r="BDZ41" s="9"/>
      <c r="BEA41" s="9"/>
      <c r="BEB41" s="9"/>
      <c r="BEC41" s="9"/>
      <c r="BED41" s="9"/>
      <c r="BEE41" s="9"/>
      <c r="BEF41" s="9"/>
      <c r="BEG41" s="9"/>
      <c r="BEH41" s="9"/>
      <c r="BEI41" s="9"/>
      <c r="BEJ41" s="9"/>
      <c r="BEK41" s="9"/>
      <c r="BEL41" s="9"/>
      <c r="BEM41" s="9"/>
      <c r="BEN41" s="9"/>
      <c r="BEO41" s="9"/>
      <c r="BEP41" s="9"/>
      <c r="BEQ41" s="9"/>
      <c r="BER41" s="9"/>
      <c r="BES41" s="9"/>
      <c r="BET41" s="9"/>
      <c r="BEU41" s="9"/>
      <c r="BEV41" s="9"/>
      <c r="BEW41" s="9"/>
      <c r="BEX41" s="9"/>
      <c r="BEY41" s="9"/>
      <c r="BEZ41" s="9"/>
      <c r="BFA41" s="9"/>
      <c r="BFB41" s="9"/>
      <c r="BFC41" s="9"/>
      <c r="BFD41" s="9"/>
      <c r="BFE41" s="9"/>
      <c r="BFF41" s="9"/>
      <c r="BFG41" s="9"/>
      <c r="BFH41" s="9"/>
      <c r="BFI41" s="9"/>
      <c r="BFJ41" s="9"/>
      <c r="BFK41" s="9"/>
      <c r="BFL41" s="9"/>
      <c r="BFM41" s="9"/>
      <c r="BFN41" s="9"/>
      <c r="BFO41" s="9"/>
      <c r="BFP41" s="9"/>
      <c r="BFQ41" s="9"/>
      <c r="BFR41" s="9"/>
      <c r="BFS41" s="9"/>
      <c r="BFT41" s="9"/>
      <c r="BFU41" s="9"/>
      <c r="BFV41" s="9"/>
      <c r="BFW41" s="9"/>
      <c r="BFX41" s="9"/>
      <c r="BFY41" s="9"/>
      <c r="BFZ41" s="9"/>
      <c r="BGA41" s="9"/>
      <c r="BGB41" s="9"/>
      <c r="BGC41" s="9"/>
      <c r="BGD41" s="9"/>
      <c r="BGE41" s="9"/>
      <c r="BGF41" s="9"/>
      <c r="BGG41" s="9"/>
      <c r="BGH41" s="9"/>
      <c r="BGI41" s="9"/>
      <c r="BGJ41" s="9"/>
      <c r="BGK41" s="9"/>
      <c r="BGL41" s="9"/>
      <c r="BGM41" s="9"/>
      <c r="BGN41" s="9"/>
      <c r="BGO41" s="9"/>
      <c r="BGP41" s="9"/>
      <c r="BGQ41" s="9"/>
      <c r="BGR41" s="9"/>
      <c r="BGS41" s="9"/>
      <c r="BGT41" s="9"/>
      <c r="BGU41" s="9"/>
      <c r="BGV41" s="9"/>
      <c r="BGW41" s="9"/>
      <c r="BGX41" s="9"/>
      <c r="BGY41" s="9"/>
      <c r="BGZ41" s="9"/>
      <c r="BHA41" s="9"/>
      <c r="BHB41" s="9"/>
      <c r="BHC41" s="9"/>
      <c r="BHD41" s="9"/>
      <c r="BHE41" s="9"/>
      <c r="BHF41" s="9"/>
      <c r="BHG41" s="9"/>
      <c r="BHH41" s="9"/>
      <c r="BHI41" s="9"/>
      <c r="BHJ41" s="9"/>
      <c r="BHK41" s="9"/>
      <c r="BHL41" s="9"/>
      <c r="BHM41" s="9"/>
      <c r="BHN41" s="9"/>
      <c r="BHO41" s="9"/>
      <c r="BHP41" s="9"/>
      <c r="BHQ41" s="9"/>
      <c r="BHR41" s="9"/>
      <c r="BHS41" s="9"/>
      <c r="BHT41" s="9"/>
      <c r="BHU41" s="9"/>
      <c r="BHV41" s="9"/>
      <c r="BHW41" s="9"/>
      <c r="BHX41" s="9"/>
      <c r="BHY41" s="9"/>
      <c r="BHZ41" s="9"/>
      <c r="BIA41" s="9"/>
      <c r="BIB41" s="9"/>
      <c r="BIC41" s="9"/>
      <c r="BID41" s="9"/>
      <c r="BIE41" s="9"/>
      <c r="BIF41" s="9"/>
      <c r="BIG41" s="9"/>
      <c r="BIH41" s="9"/>
      <c r="BII41" s="9"/>
      <c r="BIJ41" s="9"/>
      <c r="BIK41" s="9"/>
      <c r="BIL41" s="9"/>
      <c r="BIM41" s="9"/>
      <c r="BIN41" s="9"/>
      <c r="BIO41" s="9"/>
      <c r="BIP41" s="9"/>
      <c r="BIQ41" s="9"/>
      <c r="BIR41" s="9"/>
      <c r="BIS41" s="9"/>
      <c r="BIT41" s="9"/>
      <c r="BIU41" s="9"/>
      <c r="BIV41" s="9"/>
      <c r="BIW41" s="9"/>
      <c r="BIX41" s="9"/>
      <c r="BIY41" s="9"/>
      <c r="BIZ41" s="9"/>
      <c r="BJA41" s="9"/>
      <c r="BJB41" s="9"/>
      <c r="BJC41" s="9"/>
      <c r="BJD41" s="9"/>
      <c r="BJE41" s="9"/>
      <c r="BJF41" s="9"/>
      <c r="BJG41" s="9"/>
      <c r="BJH41" s="9"/>
      <c r="BJI41" s="9"/>
      <c r="BJJ41" s="9"/>
      <c r="BJK41" s="9"/>
      <c r="BJL41" s="9"/>
      <c r="BJM41" s="9"/>
      <c r="BJN41" s="9"/>
      <c r="BJO41" s="9"/>
      <c r="BJP41" s="9"/>
      <c r="BJQ41" s="9"/>
      <c r="BJR41" s="9"/>
      <c r="BJS41" s="9"/>
      <c r="BJT41" s="9"/>
      <c r="BJU41" s="9"/>
      <c r="BJV41" s="9"/>
      <c r="BJW41" s="9"/>
      <c r="BJX41" s="9"/>
      <c r="BJY41" s="9"/>
      <c r="BJZ41" s="9"/>
      <c r="BKA41" s="9"/>
      <c r="BKB41" s="9"/>
      <c r="BKC41" s="9"/>
      <c r="BKD41" s="9"/>
      <c r="BKE41" s="9"/>
      <c r="BKF41" s="9"/>
      <c r="BKG41" s="9"/>
      <c r="BKH41" s="9"/>
      <c r="BKI41" s="9"/>
      <c r="BKJ41" s="9"/>
      <c r="BKK41" s="9"/>
      <c r="BKL41" s="9"/>
      <c r="BKM41" s="9"/>
      <c r="BKN41" s="9"/>
      <c r="BKO41" s="9"/>
      <c r="BKP41" s="9"/>
      <c r="BKQ41" s="9"/>
      <c r="BKR41" s="9"/>
      <c r="BKS41" s="9"/>
      <c r="BKT41" s="9"/>
      <c r="BKU41" s="9"/>
      <c r="BKV41" s="9"/>
      <c r="BKW41" s="9"/>
      <c r="BKX41" s="9"/>
      <c r="BKY41" s="9"/>
      <c r="BKZ41" s="9"/>
      <c r="BLA41" s="9"/>
      <c r="BLB41" s="9"/>
      <c r="BLC41" s="9"/>
      <c r="BLD41" s="9"/>
      <c r="BLE41" s="9"/>
      <c r="BLF41" s="9"/>
      <c r="BLG41" s="9"/>
      <c r="BLH41" s="9"/>
      <c r="BLI41" s="9"/>
      <c r="BLJ41" s="9"/>
      <c r="BLK41" s="9"/>
      <c r="BLL41" s="9"/>
      <c r="BLM41" s="9"/>
      <c r="BLN41" s="9"/>
      <c r="BLO41" s="9"/>
      <c r="BLP41" s="9"/>
      <c r="BLQ41" s="9"/>
      <c r="BLR41" s="9"/>
      <c r="BLS41" s="9"/>
      <c r="BLT41" s="9"/>
      <c r="BLU41" s="9"/>
      <c r="BLV41" s="9"/>
      <c r="BLW41" s="9"/>
      <c r="BLX41" s="9"/>
      <c r="BLY41" s="9"/>
      <c r="BLZ41" s="9"/>
      <c r="BMA41" s="9"/>
      <c r="BMB41" s="9"/>
      <c r="BMC41" s="9"/>
      <c r="BMD41" s="9"/>
      <c r="BME41" s="9"/>
      <c r="BMF41" s="9"/>
      <c r="BMG41" s="9"/>
      <c r="BMH41" s="9"/>
      <c r="BMI41" s="9"/>
      <c r="BMJ41" s="9"/>
      <c r="BMK41" s="9"/>
      <c r="BML41" s="9"/>
      <c r="BMM41" s="9"/>
      <c r="BMN41" s="9"/>
      <c r="BMO41" s="9"/>
      <c r="BMP41" s="9"/>
      <c r="BMQ41" s="9"/>
      <c r="BMR41" s="9"/>
      <c r="BMS41" s="9"/>
      <c r="BMT41" s="9"/>
      <c r="BMU41" s="9"/>
      <c r="BMV41" s="9"/>
      <c r="BMW41" s="9"/>
      <c r="BMX41" s="9"/>
      <c r="BMY41" s="9"/>
      <c r="BMZ41" s="9"/>
      <c r="BNA41" s="9"/>
      <c r="BNB41" s="9"/>
      <c r="BNC41" s="9"/>
      <c r="BND41" s="9"/>
      <c r="BNE41" s="9"/>
      <c r="BNF41" s="9"/>
      <c r="BNG41" s="9"/>
      <c r="BNH41" s="9"/>
      <c r="BNI41" s="9"/>
      <c r="BNJ41" s="9"/>
      <c r="BNK41" s="9"/>
      <c r="BNL41" s="9"/>
      <c r="BNM41" s="9"/>
      <c r="BNN41" s="9"/>
      <c r="BNO41" s="9"/>
      <c r="BNP41" s="9"/>
      <c r="BNQ41" s="9"/>
      <c r="BNR41" s="9"/>
      <c r="BNS41" s="9"/>
      <c r="BNT41" s="9"/>
      <c r="BNU41" s="9"/>
      <c r="BNV41" s="9"/>
      <c r="BNW41" s="9"/>
      <c r="BNX41" s="9"/>
      <c r="BNY41" s="9"/>
      <c r="BNZ41" s="9"/>
      <c r="BOA41" s="9"/>
      <c r="BOB41" s="9"/>
      <c r="BOC41" s="9"/>
      <c r="BOD41" s="9"/>
      <c r="BOE41" s="9"/>
      <c r="BOF41" s="9"/>
      <c r="BOG41" s="9"/>
      <c r="BOH41" s="9"/>
      <c r="BOI41" s="9"/>
      <c r="BOJ41" s="9"/>
      <c r="BOK41" s="9"/>
      <c r="BOL41" s="9"/>
      <c r="BOM41" s="9"/>
      <c r="BON41" s="9"/>
      <c r="BOO41" s="9"/>
      <c r="BOP41" s="9"/>
      <c r="BOQ41" s="9"/>
      <c r="BOR41" s="9"/>
      <c r="BOS41" s="9"/>
      <c r="BOT41" s="9"/>
      <c r="BOU41" s="9"/>
      <c r="BOV41" s="9"/>
      <c r="BOW41" s="9"/>
      <c r="BOX41" s="9"/>
      <c r="BOY41" s="9"/>
      <c r="BOZ41" s="9"/>
      <c r="BPA41" s="9"/>
      <c r="BPB41" s="9"/>
      <c r="BPC41" s="9"/>
      <c r="BPD41" s="9"/>
      <c r="BPE41" s="9"/>
      <c r="BPF41" s="9"/>
      <c r="BPG41" s="9"/>
      <c r="BPH41" s="9"/>
      <c r="BPI41" s="9"/>
      <c r="BPJ41" s="9"/>
      <c r="BPK41" s="9"/>
      <c r="BPL41" s="9"/>
      <c r="BPM41" s="9"/>
      <c r="BPN41" s="9"/>
      <c r="BPO41" s="9"/>
      <c r="BPP41" s="9"/>
      <c r="BPQ41" s="9"/>
      <c r="BPR41" s="9"/>
      <c r="BPS41" s="9"/>
      <c r="BPT41" s="9"/>
      <c r="BPU41" s="9"/>
      <c r="BPV41" s="9"/>
      <c r="BPW41" s="9"/>
      <c r="BPX41" s="9"/>
      <c r="BPY41" s="9"/>
      <c r="BPZ41" s="9"/>
      <c r="BQA41" s="9"/>
      <c r="BQB41" s="9"/>
      <c r="BQC41" s="9"/>
      <c r="BQD41" s="9"/>
      <c r="BQE41" s="9"/>
      <c r="BQF41" s="9"/>
      <c r="BQG41" s="9"/>
      <c r="BQH41" s="9"/>
      <c r="BQI41" s="9"/>
      <c r="BQJ41" s="9"/>
      <c r="BQK41" s="9"/>
      <c r="BQL41" s="9"/>
      <c r="BQM41" s="9"/>
      <c r="BQN41" s="9"/>
      <c r="BQO41" s="9"/>
      <c r="BQP41" s="9"/>
      <c r="BQQ41" s="9"/>
      <c r="BQR41" s="9"/>
      <c r="BQS41" s="9"/>
      <c r="BQT41" s="9"/>
      <c r="BQU41" s="9"/>
      <c r="BQV41" s="9"/>
      <c r="BQW41" s="9"/>
      <c r="BQX41" s="9"/>
      <c r="BQY41" s="9"/>
      <c r="BQZ41" s="9"/>
      <c r="BRA41" s="9"/>
      <c r="BRB41" s="9"/>
      <c r="BRC41" s="9"/>
      <c r="BRD41" s="9"/>
      <c r="BRE41" s="9"/>
      <c r="BRF41" s="9"/>
      <c r="BRG41" s="9"/>
      <c r="BRH41" s="9"/>
      <c r="BRI41" s="9"/>
      <c r="BRJ41" s="9"/>
      <c r="BRK41" s="9"/>
      <c r="BRL41" s="9"/>
      <c r="BRM41" s="9"/>
      <c r="BRN41" s="9"/>
      <c r="BRO41" s="9"/>
      <c r="BRP41" s="9"/>
      <c r="BRQ41" s="9"/>
      <c r="BRR41" s="9"/>
      <c r="BRS41" s="9"/>
      <c r="BRT41" s="9"/>
      <c r="BRU41" s="9"/>
      <c r="BRV41" s="9"/>
      <c r="BRW41" s="9"/>
      <c r="BRX41" s="9"/>
      <c r="BRY41" s="9"/>
      <c r="BRZ41" s="9"/>
      <c r="BSA41" s="9"/>
      <c r="BSB41" s="9"/>
      <c r="BSC41" s="9"/>
      <c r="BSD41" s="9"/>
      <c r="BSE41" s="9"/>
      <c r="BSF41" s="9"/>
      <c r="BSG41" s="9"/>
      <c r="BSH41" s="9"/>
      <c r="BSI41" s="9"/>
      <c r="BSJ41" s="9"/>
      <c r="BSK41" s="9"/>
      <c r="BSL41" s="9"/>
      <c r="BSM41" s="9"/>
      <c r="BSN41" s="9"/>
      <c r="BSO41" s="9"/>
      <c r="BSP41" s="9"/>
      <c r="BSQ41" s="9"/>
      <c r="BSR41" s="9"/>
      <c r="BSS41" s="9"/>
      <c r="BST41" s="9"/>
      <c r="BSU41" s="9"/>
      <c r="BSV41" s="9"/>
      <c r="BSW41" s="9"/>
      <c r="BSX41" s="9"/>
      <c r="BSY41" s="9"/>
      <c r="BSZ41" s="9"/>
      <c r="BTA41" s="9"/>
      <c r="BTB41" s="9"/>
      <c r="BTC41" s="9"/>
      <c r="BTD41" s="9"/>
      <c r="BTE41" s="9"/>
      <c r="BTF41" s="9"/>
      <c r="BTG41" s="9"/>
      <c r="BTH41" s="9"/>
      <c r="BTI41" s="9"/>
      <c r="BTJ41" s="9"/>
      <c r="BTK41" s="9"/>
      <c r="BTL41" s="9"/>
      <c r="BTM41" s="9"/>
      <c r="BTN41" s="9"/>
      <c r="BTO41" s="9"/>
      <c r="BTP41" s="9"/>
      <c r="BTQ41" s="9"/>
      <c r="BTR41" s="9"/>
      <c r="BTS41" s="9"/>
      <c r="BTT41" s="9"/>
      <c r="BTU41" s="9"/>
      <c r="BTV41" s="9"/>
      <c r="BTW41" s="9"/>
      <c r="BTX41" s="9"/>
      <c r="BTY41" s="9"/>
      <c r="BTZ41" s="9"/>
      <c r="BUA41" s="9"/>
      <c r="BUB41" s="9"/>
      <c r="BUC41" s="9"/>
      <c r="BUD41" s="9"/>
      <c r="BUE41" s="9"/>
      <c r="BUF41" s="9"/>
      <c r="BUG41" s="9"/>
      <c r="BUH41" s="9"/>
      <c r="BUI41" s="9"/>
      <c r="BUJ41" s="9"/>
      <c r="BUK41" s="9"/>
      <c r="BUL41" s="9"/>
      <c r="BUM41" s="9"/>
      <c r="BUN41" s="9"/>
      <c r="BUO41" s="9"/>
      <c r="BUP41" s="9"/>
      <c r="BUQ41" s="9"/>
      <c r="BUR41" s="9"/>
      <c r="BUS41" s="9"/>
      <c r="BUT41" s="9"/>
      <c r="BUU41" s="9"/>
      <c r="BUV41" s="9"/>
      <c r="BUW41" s="9"/>
      <c r="BUX41" s="9"/>
      <c r="BUY41" s="9"/>
      <c r="BUZ41" s="9"/>
      <c r="BVA41" s="9"/>
      <c r="BVB41" s="9"/>
      <c r="BVC41" s="9"/>
      <c r="BVD41" s="9"/>
      <c r="BVE41" s="9"/>
      <c r="BVF41" s="9"/>
      <c r="BVG41" s="9"/>
      <c r="BVH41" s="9"/>
      <c r="BVI41" s="9"/>
      <c r="BVJ41" s="9"/>
      <c r="BVK41" s="9"/>
      <c r="BVL41" s="9"/>
      <c r="BVM41" s="9"/>
      <c r="BVN41" s="9"/>
      <c r="BVO41" s="9"/>
      <c r="BVP41" s="9"/>
      <c r="BVQ41" s="9"/>
      <c r="BVR41" s="9"/>
      <c r="BVS41" s="9"/>
      <c r="BVT41" s="9"/>
      <c r="BVU41" s="9"/>
      <c r="BVV41" s="9"/>
      <c r="BVW41" s="9"/>
      <c r="BVX41" s="9"/>
      <c r="BVY41" s="9"/>
      <c r="BVZ41" s="9"/>
      <c r="BWA41" s="9"/>
      <c r="BWB41" s="9"/>
      <c r="BWC41" s="9"/>
      <c r="BWD41" s="9"/>
      <c r="BWE41" s="9"/>
      <c r="BWF41" s="9"/>
      <c r="BWG41" s="9"/>
      <c r="BWH41" s="9"/>
      <c r="BWI41" s="9"/>
      <c r="BWJ41" s="9"/>
      <c r="BWK41" s="9"/>
      <c r="BWL41" s="9"/>
      <c r="BWM41" s="9"/>
      <c r="BWN41" s="9"/>
      <c r="BWO41" s="9"/>
      <c r="BWP41" s="9"/>
      <c r="BWQ41" s="9"/>
      <c r="BWR41" s="9"/>
      <c r="BWS41" s="9"/>
      <c r="BWT41" s="9"/>
      <c r="BWU41" s="9"/>
      <c r="BWV41" s="9"/>
      <c r="BWW41" s="9"/>
      <c r="BWX41" s="9"/>
      <c r="BWY41" s="9"/>
      <c r="BWZ41" s="9"/>
      <c r="BXA41" s="9"/>
      <c r="BXB41" s="9"/>
      <c r="BXC41" s="9"/>
      <c r="BXD41" s="9"/>
      <c r="BXE41" s="9"/>
      <c r="BXF41" s="9"/>
      <c r="BXG41" s="9"/>
      <c r="BXH41" s="9"/>
      <c r="BXI41" s="9"/>
      <c r="BXJ41" s="9"/>
      <c r="BXK41" s="9"/>
      <c r="BXL41" s="9"/>
      <c r="BXM41" s="9"/>
      <c r="BXN41" s="9"/>
      <c r="BXO41" s="9"/>
      <c r="BXP41" s="9"/>
      <c r="BXQ41" s="9"/>
      <c r="BXR41" s="9"/>
      <c r="BXS41" s="9"/>
      <c r="BXT41" s="9"/>
      <c r="BXU41" s="9"/>
      <c r="BXV41" s="9"/>
      <c r="BXW41" s="9"/>
      <c r="BXX41" s="9"/>
      <c r="BXY41" s="9"/>
      <c r="BXZ41" s="9"/>
      <c r="BYA41" s="9"/>
      <c r="BYB41" s="9"/>
      <c r="BYC41" s="9"/>
      <c r="BYD41" s="9"/>
      <c r="BYE41" s="9"/>
      <c r="BYF41" s="9"/>
      <c r="BYG41" s="9"/>
      <c r="BYH41" s="9"/>
      <c r="BYI41" s="9"/>
      <c r="BYJ41" s="9"/>
      <c r="BYK41" s="9"/>
      <c r="BYL41" s="9"/>
      <c r="BYM41" s="9"/>
      <c r="BYN41" s="9"/>
      <c r="BYO41" s="9"/>
      <c r="BYP41" s="9"/>
      <c r="BYQ41" s="9"/>
      <c r="BYR41" s="9"/>
      <c r="BYS41" s="9"/>
      <c r="BYT41" s="9"/>
      <c r="BYU41" s="9"/>
      <c r="BYV41" s="9"/>
      <c r="BYW41" s="9"/>
      <c r="BYX41" s="9"/>
      <c r="BYY41" s="9"/>
      <c r="BYZ41" s="9"/>
      <c r="BZA41" s="9"/>
      <c r="BZB41" s="9"/>
      <c r="BZC41" s="9"/>
      <c r="BZD41" s="9"/>
      <c r="BZE41" s="9"/>
      <c r="BZF41" s="9"/>
      <c r="BZG41" s="9"/>
      <c r="BZH41" s="9"/>
      <c r="BZI41" s="9"/>
      <c r="BZJ41" s="9"/>
      <c r="BZK41" s="9"/>
      <c r="BZL41" s="9"/>
      <c r="BZM41" s="9"/>
      <c r="BZN41" s="9"/>
      <c r="BZO41" s="9"/>
      <c r="BZP41" s="9"/>
      <c r="BZQ41" s="9"/>
      <c r="BZR41" s="9"/>
      <c r="BZS41" s="9"/>
      <c r="BZT41" s="9"/>
      <c r="BZU41" s="9"/>
      <c r="BZV41" s="9"/>
      <c r="BZW41" s="9"/>
      <c r="BZX41" s="9"/>
      <c r="BZY41" s="9"/>
      <c r="BZZ41" s="9"/>
      <c r="CAA41" s="9"/>
      <c r="CAB41" s="9"/>
      <c r="CAC41" s="9"/>
      <c r="CAD41" s="9"/>
      <c r="CAE41" s="9"/>
      <c r="CAF41" s="9"/>
      <c r="CAG41" s="9"/>
      <c r="CAH41" s="9"/>
      <c r="CAI41" s="9"/>
      <c r="CAJ41" s="9"/>
      <c r="CAK41" s="9"/>
      <c r="CAL41" s="9"/>
      <c r="CAM41" s="9"/>
      <c r="CAN41" s="9"/>
      <c r="CAO41" s="9"/>
      <c r="CAP41" s="9"/>
      <c r="CAQ41" s="9"/>
      <c r="CAR41" s="9"/>
      <c r="CAS41" s="9"/>
      <c r="CAT41" s="9"/>
      <c r="CAU41" s="9"/>
      <c r="CAV41" s="9"/>
      <c r="CAW41" s="9"/>
      <c r="CAX41" s="9"/>
      <c r="CAY41" s="9"/>
      <c r="CAZ41" s="9"/>
      <c r="CBA41" s="9"/>
      <c r="CBB41" s="9"/>
      <c r="CBC41" s="9"/>
      <c r="CBD41" s="9"/>
      <c r="CBE41" s="9"/>
      <c r="CBF41" s="9"/>
      <c r="CBG41" s="9"/>
      <c r="CBH41" s="9"/>
      <c r="CBI41" s="9"/>
      <c r="CBJ41" s="9"/>
      <c r="CBK41" s="9"/>
      <c r="CBL41" s="9"/>
      <c r="CBM41" s="9"/>
      <c r="CBN41" s="9"/>
      <c r="CBO41" s="9"/>
      <c r="CBP41" s="9"/>
      <c r="CBQ41" s="9"/>
      <c r="CBR41" s="9"/>
      <c r="CBS41" s="9"/>
      <c r="CBT41" s="9"/>
      <c r="CBU41" s="9"/>
      <c r="CBV41" s="9"/>
      <c r="CBW41" s="9"/>
      <c r="CBX41" s="9"/>
      <c r="CBY41" s="9"/>
      <c r="CBZ41" s="9"/>
      <c r="CCA41" s="9"/>
      <c r="CCB41" s="9"/>
      <c r="CCC41" s="9"/>
      <c r="CCD41" s="9"/>
      <c r="CCE41" s="9"/>
      <c r="CCF41" s="9"/>
      <c r="CCG41" s="9"/>
      <c r="CCH41" s="9"/>
      <c r="CCI41" s="9"/>
      <c r="CCJ41" s="9"/>
      <c r="CCK41" s="9"/>
      <c r="CCL41" s="9"/>
      <c r="CCM41" s="9"/>
      <c r="CCN41" s="9"/>
      <c r="CCO41" s="9"/>
      <c r="CCP41" s="9"/>
      <c r="CCQ41" s="9"/>
      <c r="CCR41" s="9"/>
      <c r="CCS41" s="9"/>
      <c r="CCT41" s="9"/>
      <c r="CCU41" s="9"/>
      <c r="CCV41" s="9"/>
      <c r="CCW41" s="9"/>
      <c r="CCX41" s="9"/>
      <c r="CCY41" s="9"/>
      <c r="CCZ41" s="9"/>
      <c r="CDA41" s="9"/>
      <c r="CDB41" s="9"/>
      <c r="CDC41" s="9"/>
      <c r="CDD41" s="9"/>
      <c r="CDE41" s="9"/>
      <c r="CDF41" s="9"/>
      <c r="CDG41" s="9"/>
      <c r="CDH41" s="9"/>
      <c r="CDI41" s="9"/>
      <c r="CDJ41" s="9"/>
      <c r="CDK41" s="9"/>
      <c r="CDL41" s="9"/>
      <c r="CDM41" s="9"/>
      <c r="CDN41" s="9"/>
      <c r="CDO41" s="9"/>
      <c r="CDP41" s="9"/>
      <c r="CDQ41" s="9"/>
      <c r="CDR41" s="9"/>
      <c r="CDS41" s="9"/>
      <c r="CDT41" s="9"/>
      <c r="CDU41" s="9"/>
      <c r="CDV41" s="9"/>
      <c r="CDW41" s="9"/>
      <c r="CDX41" s="9"/>
      <c r="CDY41" s="9"/>
      <c r="CDZ41" s="9"/>
      <c r="CEA41" s="9"/>
      <c r="CEB41" s="9"/>
      <c r="CEC41" s="9"/>
      <c r="CED41" s="9"/>
      <c r="CEE41" s="9"/>
      <c r="CEF41" s="9"/>
      <c r="CEG41" s="9"/>
      <c r="CEH41" s="9"/>
      <c r="CEI41" s="9"/>
      <c r="CEJ41" s="9"/>
      <c r="CEK41" s="9"/>
      <c r="CEL41" s="9"/>
      <c r="CEM41" s="9"/>
      <c r="CEN41" s="9"/>
      <c r="CEO41" s="9"/>
      <c r="CEP41" s="9"/>
      <c r="CEQ41" s="9"/>
      <c r="CER41" s="9"/>
      <c r="CES41" s="9"/>
      <c r="CET41" s="9"/>
      <c r="CEU41" s="9"/>
      <c r="CEV41" s="9"/>
      <c r="CEW41" s="9"/>
      <c r="CEX41" s="9"/>
      <c r="CEY41" s="9"/>
      <c r="CEZ41" s="9"/>
      <c r="CFA41" s="9"/>
      <c r="CFB41" s="9"/>
      <c r="CFC41" s="9"/>
      <c r="CFD41" s="9"/>
      <c r="CFE41" s="9"/>
      <c r="CFF41" s="9"/>
      <c r="CFG41" s="9"/>
      <c r="CFH41" s="9"/>
      <c r="CFI41" s="9"/>
      <c r="CFJ41" s="9"/>
      <c r="CFK41" s="9"/>
      <c r="CFL41" s="9"/>
      <c r="CFM41" s="9"/>
      <c r="CFN41" s="9"/>
      <c r="CFO41" s="9"/>
      <c r="CFP41" s="9"/>
      <c r="CFQ41" s="9"/>
      <c r="CFR41" s="9"/>
      <c r="CFS41" s="9"/>
      <c r="CFT41" s="9"/>
      <c r="CFU41" s="9"/>
      <c r="CFV41" s="9"/>
      <c r="CFW41" s="9"/>
      <c r="CFX41" s="9"/>
      <c r="CFY41" s="9"/>
      <c r="CFZ41" s="9"/>
      <c r="CGA41" s="9"/>
      <c r="CGB41" s="9"/>
      <c r="CGC41" s="9"/>
      <c r="CGD41" s="9"/>
      <c r="CGE41" s="9"/>
      <c r="CGF41" s="9"/>
      <c r="CGG41" s="9"/>
      <c r="CGH41" s="9"/>
      <c r="CGI41" s="9"/>
      <c r="CGJ41" s="9"/>
      <c r="CGK41" s="9"/>
      <c r="CGL41" s="9"/>
      <c r="CGM41" s="9"/>
      <c r="CGN41" s="9"/>
      <c r="CGO41" s="9"/>
      <c r="CGP41" s="9"/>
      <c r="CGQ41" s="9"/>
      <c r="CGR41" s="9"/>
      <c r="CGS41" s="9"/>
      <c r="CGT41" s="9"/>
      <c r="CGU41" s="9"/>
      <c r="CGV41" s="9"/>
      <c r="CGW41" s="9"/>
      <c r="CGX41" s="9"/>
      <c r="CGY41" s="9"/>
      <c r="CGZ41" s="9"/>
      <c r="CHA41" s="9"/>
      <c r="CHB41" s="9"/>
      <c r="CHC41" s="9"/>
      <c r="CHD41" s="9"/>
      <c r="CHE41" s="9"/>
      <c r="CHF41" s="9"/>
      <c r="CHG41" s="9"/>
      <c r="CHH41" s="9"/>
      <c r="CHI41" s="9"/>
      <c r="CHJ41" s="9"/>
      <c r="CHK41" s="9"/>
      <c r="CHL41" s="9"/>
      <c r="CHM41" s="9"/>
      <c r="CHN41" s="9"/>
      <c r="CHO41" s="9"/>
      <c r="CHP41" s="9"/>
      <c r="CHQ41" s="9"/>
      <c r="CHR41" s="9"/>
      <c r="CHS41" s="9"/>
      <c r="CHT41" s="9"/>
      <c r="CHU41" s="9"/>
      <c r="CHV41" s="9"/>
      <c r="CHW41" s="9"/>
      <c r="CHX41" s="9"/>
      <c r="CHY41" s="9"/>
      <c r="CHZ41" s="9"/>
      <c r="CIA41" s="9"/>
      <c r="CIB41" s="9"/>
      <c r="CIC41" s="9"/>
      <c r="CID41" s="9"/>
      <c r="CIE41" s="9"/>
      <c r="CIF41" s="9"/>
      <c r="CIG41" s="9"/>
      <c r="CIH41" s="9"/>
      <c r="CII41" s="9"/>
      <c r="CIJ41" s="9"/>
      <c r="CIK41" s="9"/>
      <c r="CIL41" s="9"/>
      <c r="CIM41" s="9"/>
      <c r="CIN41" s="9"/>
      <c r="CIO41" s="9"/>
      <c r="CIP41" s="9"/>
      <c r="CIQ41" s="9"/>
      <c r="CIR41" s="9"/>
      <c r="CIS41" s="9"/>
      <c r="CIT41" s="9"/>
      <c r="CIU41" s="9"/>
      <c r="CIV41" s="9"/>
      <c r="CIW41" s="9"/>
      <c r="CIX41" s="9"/>
      <c r="CIY41" s="9"/>
      <c r="CIZ41" s="9"/>
      <c r="CJA41" s="9"/>
      <c r="CJB41" s="9"/>
      <c r="CJC41" s="9"/>
      <c r="CJD41" s="9"/>
      <c r="CJE41" s="9"/>
      <c r="CJF41" s="9"/>
      <c r="CJG41" s="9"/>
      <c r="CJH41" s="9"/>
      <c r="CJI41" s="9"/>
      <c r="CJJ41" s="9"/>
      <c r="CJK41" s="9"/>
      <c r="CJL41" s="9"/>
      <c r="CJM41" s="9"/>
      <c r="CJN41" s="9"/>
      <c r="CJO41" s="9"/>
      <c r="CJP41" s="9"/>
      <c r="CJQ41" s="9"/>
      <c r="CJR41" s="9"/>
      <c r="CJS41" s="9"/>
      <c r="CJT41" s="9"/>
      <c r="CJU41" s="9"/>
      <c r="CJV41" s="9"/>
      <c r="CJW41" s="9"/>
      <c r="CJX41" s="9"/>
      <c r="CJY41" s="9"/>
      <c r="CJZ41" s="9"/>
      <c r="CKA41" s="9"/>
      <c r="CKB41" s="9"/>
      <c r="CKC41" s="9"/>
      <c r="CKD41" s="9"/>
      <c r="CKE41" s="9"/>
      <c r="CKF41" s="9"/>
      <c r="CKG41" s="9"/>
      <c r="CKH41" s="9"/>
      <c r="CKI41" s="9"/>
      <c r="CKJ41" s="9"/>
      <c r="CKK41" s="9"/>
      <c r="CKL41" s="9"/>
      <c r="CKM41" s="9"/>
      <c r="CKN41" s="9"/>
      <c r="CKO41" s="9"/>
      <c r="CKP41" s="9"/>
      <c r="CKQ41" s="9"/>
      <c r="CKR41" s="9"/>
      <c r="CKS41" s="9"/>
      <c r="CKT41" s="9"/>
      <c r="CKU41" s="9"/>
      <c r="CKV41" s="9"/>
      <c r="CKW41" s="9"/>
      <c r="CKX41" s="9"/>
      <c r="CKY41" s="9"/>
      <c r="CKZ41" s="9"/>
      <c r="CLA41" s="9"/>
      <c r="CLB41" s="9"/>
      <c r="CLC41" s="9"/>
      <c r="CLD41" s="9"/>
      <c r="CLE41" s="9"/>
      <c r="CLF41" s="9"/>
      <c r="CLG41" s="9"/>
      <c r="CLH41" s="9"/>
      <c r="CLI41" s="9"/>
      <c r="CLJ41" s="9"/>
      <c r="CLK41" s="9"/>
      <c r="CLL41" s="9"/>
      <c r="CLM41" s="9"/>
      <c r="CLN41" s="9"/>
      <c r="CLO41" s="9"/>
      <c r="CLP41" s="9"/>
      <c r="CLQ41" s="9"/>
      <c r="CLR41" s="9"/>
      <c r="CLS41" s="9"/>
      <c r="CLT41" s="9"/>
      <c r="CLU41" s="9"/>
      <c r="CLV41" s="9"/>
      <c r="CLW41" s="9"/>
      <c r="CLX41" s="9"/>
      <c r="CLY41" s="9"/>
      <c r="CLZ41" s="9"/>
      <c r="CMA41" s="9"/>
      <c r="CMB41" s="9"/>
      <c r="CMC41" s="9"/>
      <c r="CMD41" s="9"/>
      <c r="CME41" s="9"/>
      <c r="CMF41" s="9"/>
      <c r="CMG41" s="9"/>
      <c r="CMH41" s="9"/>
      <c r="CMI41" s="9"/>
      <c r="CMJ41" s="9"/>
      <c r="CMK41" s="9"/>
      <c r="CML41" s="9"/>
      <c r="CMM41" s="9"/>
      <c r="CMN41" s="9"/>
      <c r="CMO41" s="9"/>
      <c r="CMP41" s="9"/>
      <c r="CMQ41" s="9"/>
      <c r="CMR41" s="9"/>
      <c r="CMS41" s="9"/>
      <c r="CMT41" s="9"/>
      <c r="CMU41" s="9"/>
      <c r="CMV41" s="9"/>
      <c r="CMW41" s="9"/>
      <c r="CMX41" s="9"/>
      <c r="CMY41" s="9"/>
      <c r="CMZ41" s="9"/>
      <c r="CNA41" s="9"/>
      <c r="CNB41" s="9"/>
      <c r="CNC41" s="9"/>
      <c r="CND41" s="9"/>
      <c r="CNE41" s="9"/>
      <c r="CNF41" s="9"/>
      <c r="CNG41" s="9"/>
      <c r="CNH41" s="9"/>
      <c r="CNI41" s="9"/>
      <c r="CNJ41" s="9"/>
      <c r="CNK41" s="9"/>
      <c r="CNL41" s="9"/>
      <c r="CNM41" s="9"/>
      <c r="CNN41" s="9"/>
      <c r="CNO41" s="9"/>
      <c r="CNP41" s="9"/>
      <c r="CNQ41" s="9"/>
      <c r="CNR41" s="9"/>
      <c r="CNS41" s="9"/>
      <c r="CNT41" s="9"/>
      <c r="CNU41" s="9"/>
      <c r="CNV41" s="9"/>
      <c r="CNW41" s="9"/>
      <c r="CNX41" s="9"/>
      <c r="CNY41" s="9"/>
      <c r="CNZ41" s="9"/>
      <c r="COA41" s="9"/>
      <c r="COB41" s="9"/>
      <c r="COC41" s="9"/>
      <c r="COD41" s="9"/>
      <c r="COE41" s="9"/>
      <c r="COF41" s="9"/>
      <c r="COG41" s="9"/>
      <c r="COH41" s="9"/>
      <c r="COI41" s="9"/>
      <c r="COJ41" s="9"/>
      <c r="COK41" s="9"/>
      <c r="COL41" s="9"/>
      <c r="COM41" s="9"/>
      <c r="CON41" s="9"/>
      <c r="COO41" s="9"/>
      <c r="COP41" s="9"/>
      <c r="COQ41" s="9"/>
      <c r="COR41" s="9"/>
      <c r="COS41" s="9"/>
      <c r="COT41" s="9"/>
      <c r="COU41" s="9"/>
      <c r="COV41" s="9"/>
      <c r="COW41" s="9"/>
      <c r="COX41" s="9"/>
      <c r="COY41" s="9"/>
      <c r="COZ41" s="9"/>
      <c r="CPA41" s="9"/>
      <c r="CPB41" s="9"/>
      <c r="CPC41" s="9"/>
      <c r="CPD41" s="9"/>
      <c r="CPE41" s="9"/>
      <c r="CPF41" s="9"/>
      <c r="CPG41" s="9"/>
      <c r="CPH41" s="9"/>
      <c r="CPI41" s="9"/>
      <c r="CPJ41" s="9"/>
      <c r="CPK41" s="9"/>
      <c r="CPL41" s="9"/>
      <c r="CPM41" s="9"/>
      <c r="CPN41" s="9"/>
      <c r="CPO41" s="9"/>
      <c r="CPP41" s="9"/>
      <c r="CPQ41" s="9"/>
      <c r="CPR41" s="9"/>
      <c r="CPS41" s="9"/>
      <c r="CPT41" s="9"/>
      <c r="CPU41" s="9"/>
      <c r="CPV41" s="9"/>
      <c r="CPW41" s="9"/>
      <c r="CPX41" s="9"/>
      <c r="CPY41" s="9"/>
      <c r="CPZ41" s="9"/>
      <c r="CQA41" s="9"/>
      <c r="CQB41" s="9"/>
      <c r="CQC41" s="9"/>
      <c r="CQD41" s="9"/>
      <c r="CQE41" s="9"/>
      <c r="CQF41" s="9"/>
      <c r="CQG41" s="9"/>
      <c r="CQH41" s="9"/>
      <c r="CQI41" s="9"/>
      <c r="CQJ41" s="9"/>
      <c r="CQK41" s="9"/>
      <c r="CQL41" s="9"/>
      <c r="CQM41" s="9"/>
      <c r="CQN41" s="9"/>
      <c r="CQO41" s="9"/>
      <c r="CQP41" s="9"/>
      <c r="CQQ41" s="9"/>
      <c r="CQR41" s="9"/>
      <c r="CQS41" s="9"/>
      <c r="CQT41" s="9"/>
      <c r="CQU41" s="9"/>
      <c r="CQV41" s="9"/>
      <c r="CQW41" s="9"/>
      <c r="CQX41" s="9"/>
      <c r="CQY41" s="9"/>
      <c r="CQZ41" s="9"/>
      <c r="CRA41" s="9"/>
      <c r="CRB41" s="9"/>
      <c r="CRC41" s="9"/>
      <c r="CRD41" s="9"/>
      <c r="CRE41" s="9"/>
      <c r="CRF41" s="9"/>
      <c r="CRG41" s="9"/>
      <c r="CRH41" s="9"/>
      <c r="CRI41" s="9"/>
      <c r="CRJ41" s="9"/>
      <c r="CRK41" s="9"/>
      <c r="CRL41" s="9"/>
      <c r="CRM41" s="9"/>
      <c r="CRN41" s="9"/>
      <c r="CRO41" s="9"/>
      <c r="CRP41" s="9"/>
      <c r="CRQ41" s="9"/>
      <c r="CRR41" s="9"/>
      <c r="CRS41" s="9"/>
      <c r="CRT41" s="9"/>
      <c r="CRU41" s="9"/>
      <c r="CRV41" s="9"/>
      <c r="CRW41" s="9"/>
      <c r="CRX41" s="9"/>
      <c r="CRY41" s="9"/>
      <c r="CRZ41" s="9"/>
      <c r="CSA41" s="9"/>
      <c r="CSB41" s="9"/>
      <c r="CSC41" s="9"/>
      <c r="CSD41" s="9"/>
      <c r="CSE41" s="9"/>
      <c r="CSF41" s="9"/>
      <c r="CSG41" s="9"/>
      <c r="CSH41" s="9"/>
      <c r="CSI41" s="9"/>
      <c r="CSJ41" s="9"/>
      <c r="CSK41" s="9"/>
      <c r="CSL41" s="9"/>
      <c r="CSM41" s="9"/>
      <c r="CSN41" s="9"/>
      <c r="CSO41" s="9"/>
      <c r="CSP41" s="9"/>
      <c r="CSQ41" s="9"/>
      <c r="CSR41" s="9"/>
      <c r="CSS41" s="9"/>
      <c r="CST41" s="9"/>
      <c r="CSU41" s="9"/>
      <c r="CSV41" s="9"/>
      <c r="CSW41" s="9"/>
      <c r="CSX41" s="9"/>
      <c r="CSY41" s="9"/>
      <c r="CSZ41" s="9"/>
      <c r="CTA41" s="9"/>
      <c r="CTB41" s="9"/>
      <c r="CTC41" s="9"/>
      <c r="CTD41" s="9"/>
      <c r="CTE41" s="9"/>
      <c r="CTF41" s="9"/>
      <c r="CTG41" s="9"/>
      <c r="CTH41" s="9"/>
      <c r="CTI41" s="9"/>
      <c r="CTJ41" s="9"/>
      <c r="CTK41" s="9"/>
      <c r="CTL41" s="9"/>
      <c r="CTM41" s="9"/>
      <c r="CTN41" s="9"/>
      <c r="CTO41" s="9"/>
      <c r="CTP41" s="9"/>
      <c r="CTQ41" s="9"/>
      <c r="CTR41" s="9"/>
      <c r="CTS41" s="9"/>
      <c r="CTT41" s="9"/>
      <c r="CTU41" s="9"/>
      <c r="CTV41" s="9"/>
      <c r="CTW41" s="9"/>
      <c r="CTX41" s="9"/>
      <c r="CTY41" s="9"/>
      <c r="CTZ41" s="9"/>
      <c r="CUA41" s="9"/>
      <c r="CUB41" s="9"/>
      <c r="CUC41" s="9"/>
      <c r="CUD41" s="9"/>
      <c r="CUE41" s="9"/>
      <c r="CUF41" s="9"/>
      <c r="CUG41" s="9"/>
      <c r="CUH41" s="9"/>
      <c r="CUI41" s="9"/>
      <c r="CUJ41" s="9"/>
      <c r="CUK41" s="9"/>
      <c r="CUL41" s="9"/>
      <c r="CUM41" s="9"/>
      <c r="CUN41" s="9"/>
      <c r="CUO41" s="9"/>
      <c r="CUP41" s="9"/>
      <c r="CUQ41" s="9"/>
      <c r="CUR41" s="9"/>
      <c r="CUS41" s="9"/>
      <c r="CUT41" s="9"/>
      <c r="CUU41" s="9"/>
      <c r="CUV41" s="9"/>
      <c r="CUW41" s="9"/>
      <c r="CUX41" s="9"/>
      <c r="CUY41" s="9"/>
      <c r="CUZ41" s="9"/>
      <c r="CVA41" s="9"/>
      <c r="CVB41" s="9"/>
      <c r="CVC41" s="9"/>
      <c r="CVD41" s="9"/>
      <c r="CVE41" s="9"/>
      <c r="CVF41" s="9"/>
      <c r="CVG41" s="9"/>
      <c r="CVH41" s="9"/>
      <c r="CVI41" s="9"/>
      <c r="CVJ41" s="9"/>
      <c r="CVK41" s="9"/>
      <c r="CVL41" s="9"/>
      <c r="CVM41" s="9"/>
      <c r="CVN41" s="9"/>
      <c r="CVO41" s="9"/>
      <c r="CVP41" s="9"/>
      <c r="CVQ41" s="9"/>
      <c r="CVR41" s="9"/>
      <c r="CVS41" s="9"/>
      <c r="CVT41" s="9"/>
      <c r="CVU41" s="9"/>
      <c r="CVV41" s="9"/>
      <c r="CVW41" s="9"/>
      <c r="CVX41" s="9"/>
      <c r="CVY41" s="9"/>
      <c r="CVZ41" s="9"/>
      <c r="CWA41" s="9"/>
      <c r="CWB41" s="9"/>
      <c r="CWC41" s="9"/>
      <c r="CWD41" s="9"/>
      <c r="CWE41" s="9"/>
      <c r="CWF41" s="9"/>
      <c r="CWG41" s="9"/>
      <c r="CWH41" s="9"/>
      <c r="CWI41" s="9"/>
      <c r="CWJ41" s="9"/>
      <c r="CWK41" s="9"/>
      <c r="CWL41" s="9"/>
      <c r="CWM41" s="9"/>
      <c r="CWN41" s="9"/>
      <c r="CWO41" s="9"/>
      <c r="CWP41" s="9"/>
      <c r="CWQ41" s="9"/>
      <c r="CWR41" s="9"/>
      <c r="CWS41" s="9"/>
      <c r="CWT41" s="9"/>
      <c r="CWU41" s="9"/>
      <c r="CWV41" s="9"/>
      <c r="CWW41" s="9"/>
      <c r="CWX41" s="9"/>
      <c r="CWY41" s="9"/>
      <c r="CWZ41" s="9"/>
      <c r="CXA41" s="9"/>
      <c r="CXB41" s="9"/>
      <c r="CXC41" s="9"/>
      <c r="CXD41" s="9"/>
      <c r="CXE41" s="9"/>
      <c r="CXF41" s="9"/>
      <c r="CXG41" s="9"/>
      <c r="CXH41" s="9"/>
      <c r="CXI41" s="9"/>
      <c r="CXJ41" s="9"/>
      <c r="CXK41" s="9"/>
      <c r="CXL41" s="9"/>
      <c r="CXM41" s="9"/>
      <c r="CXN41" s="9"/>
      <c r="CXO41" s="9"/>
      <c r="CXP41" s="9"/>
      <c r="CXQ41" s="9"/>
      <c r="CXR41" s="9"/>
      <c r="CXS41" s="9"/>
      <c r="CXT41" s="9"/>
      <c r="CXU41" s="9"/>
      <c r="CXV41" s="9"/>
      <c r="CXW41" s="9"/>
      <c r="CXX41" s="9"/>
      <c r="CXY41" s="9"/>
      <c r="CXZ41" s="9"/>
      <c r="CYA41" s="9"/>
      <c r="CYB41" s="9"/>
      <c r="CYC41" s="9"/>
      <c r="CYD41" s="9"/>
      <c r="CYE41" s="9"/>
      <c r="CYF41" s="9"/>
      <c r="CYG41" s="9"/>
      <c r="CYH41" s="9"/>
      <c r="CYI41" s="9"/>
      <c r="CYJ41" s="9"/>
      <c r="CYK41" s="9"/>
      <c r="CYL41" s="9"/>
      <c r="CYM41" s="9"/>
      <c r="CYN41" s="9"/>
      <c r="CYO41" s="9"/>
      <c r="CYP41" s="9"/>
      <c r="CYQ41" s="9"/>
      <c r="CYR41" s="9"/>
      <c r="CYS41" s="9"/>
      <c r="CYT41" s="9"/>
      <c r="CYU41" s="9"/>
      <c r="CYV41" s="9"/>
      <c r="CYW41" s="9"/>
      <c r="CYX41" s="9"/>
      <c r="CYY41" s="9"/>
      <c r="CYZ41" s="9"/>
      <c r="CZA41" s="9"/>
      <c r="CZB41" s="9"/>
      <c r="CZC41" s="9"/>
      <c r="CZD41" s="9"/>
      <c r="CZE41" s="9"/>
      <c r="CZF41" s="9"/>
      <c r="CZG41" s="9"/>
      <c r="CZH41" s="9"/>
      <c r="CZI41" s="9"/>
      <c r="CZJ41" s="9"/>
      <c r="CZK41" s="9"/>
      <c r="CZL41" s="9"/>
      <c r="CZM41" s="9"/>
      <c r="CZN41" s="9"/>
      <c r="CZO41" s="9"/>
      <c r="CZP41" s="9"/>
      <c r="CZQ41" s="9"/>
      <c r="CZR41" s="9"/>
      <c r="CZS41" s="9"/>
      <c r="CZT41" s="9"/>
      <c r="CZU41" s="9"/>
      <c r="CZV41" s="9"/>
      <c r="CZW41" s="9"/>
      <c r="CZX41" s="9"/>
      <c r="CZY41" s="9"/>
      <c r="CZZ41" s="9"/>
      <c r="DAA41" s="9"/>
      <c r="DAB41" s="9"/>
      <c r="DAC41" s="9"/>
      <c r="DAD41" s="9"/>
      <c r="DAE41" s="9"/>
      <c r="DAF41" s="9"/>
      <c r="DAG41" s="9"/>
      <c r="DAH41" s="9"/>
      <c r="DAI41" s="9"/>
      <c r="DAJ41" s="9"/>
      <c r="DAK41" s="9"/>
      <c r="DAL41" s="9"/>
      <c r="DAM41" s="9"/>
      <c r="DAN41" s="9"/>
      <c r="DAO41" s="9"/>
      <c r="DAP41" s="9"/>
      <c r="DAQ41" s="9"/>
      <c r="DAR41" s="9"/>
      <c r="DAS41" s="9"/>
      <c r="DAT41" s="9"/>
      <c r="DAU41" s="9"/>
      <c r="DAV41" s="9"/>
      <c r="DAW41" s="9"/>
      <c r="DAX41" s="9"/>
      <c r="DAY41" s="9"/>
      <c r="DAZ41" s="9"/>
      <c r="DBA41" s="9"/>
      <c r="DBB41" s="9"/>
      <c r="DBC41" s="9"/>
      <c r="DBD41" s="9"/>
      <c r="DBE41" s="9"/>
      <c r="DBF41" s="9"/>
      <c r="DBG41" s="9"/>
      <c r="DBH41" s="9"/>
      <c r="DBI41" s="9"/>
      <c r="DBJ41" s="9"/>
      <c r="DBK41" s="9"/>
      <c r="DBL41" s="9"/>
      <c r="DBM41" s="9"/>
      <c r="DBN41" s="9"/>
      <c r="DBO41" s="9"/>
      <c r="DBP41" s="9"/>
      <c r="DBQ41" s="9"/>
      <c r="DBR41" s="9"/>
      <c r="DBS41" s="9"/>
      <c r="DBT41" s="9"/>
      <c r="DBU41" s="9"/>
      <c r="DBV41" s="9"/>
      <c r="DBW41" s="9"/>
      <c r="DBX41" s="9"/>
      <c r="DBY41" s="9"/>
      <c r="DBZ41" s="9"/>
      <c r="DCA41" s="9"/>
      <c r="DCB41" s="9"/>
      <c r="DCC41" s="9"/>
      <c r="DCD41" s="9"/>
      <c r="DCE41" s="9"/>
      <c r="DCF41" s="9"/>
      <c r="DCG41" s="9"/>
      <c r="DCH41" s="9"/>
      <c r="DCI41" s="9"/>
      <c r="DCJ41" s="9"/>
      <c r="DCK41" s="9"/>
      <c r="DCL41" s="9"/>
      <c r="DCM41" s="9"/>
      <c r="DCN41" s="9"/>
      <c r="DCO41" s="9"/>
      <c r="DCP41" s="9"/>
      <c r="DCQ41" s="9"/>
      <c r="DCR41" s="9"/>
      <c r="DCS41" s="9"/>
      <c r="DCT41" s="9"/>
      <c r="DCU41" s="9"/>
      <c r="DCV41" s="9"/>
      <c r="DCW41" s="9"/>
      <c r="DCX41" s="9"/>
      <c r="DCY41" s="9"/>
      <c r="DCZ41" s="9"/>
      <c r="DDA41" s="9"/>
      <c r="DDB41" s="9"/>
      <c r="DDC41" s="9"/>
      <c r="DDD41" s="9"/>
      <c r="DDE41" s="9"/>
      <c r="DDF41" s="9"/>
      <c r="DDG41" s="9"/>
      <c r="DDH41" s="9"/>
      <c r="DDI41" s="9"/>
      <c r="DDJ41" s="9"/>
      <c r="DDK41" s="9"/>
      <c r="DDL41" s="9"/>
      <c r="DDM41" s="9"/>
      <c r="DDN41" s="9"/>
      <c r="DDO41" s="9"/>
      <c r="DDP41" s="9"/>
      <c r="DDQ41" s="9"/>
      <c r="DDR41" s="9"/>
      <c r="DDS41" s="9"/>
      <c r="DDT41" s="9"/>
      <c r="DDU41" s="9"/>
      <c r="DDV41" s="9"/>
      <c r="DDW41" s="9"/>
      <c r="DDX41" s="9"/>
      <c r="DDY41" s="9"/>
      <c r="DDZ41" s="9"/>
      <c r="DEA41" s="9"/>
      <c r="DEB41" s="9"/>
      <c r="DEC41" s="9"/>
      <c r="DED41" s="9"/>
      <c r="DEE41" s="9"/>
      <c r="DEF41" s="9"/>
      <c r="DEG41" s="9"/>
      <c r="DEH41" s="9"/>
      <c r="DEI41" s="9"/>
      <c r="DEJ41" s="9"/>
      <c r="DEK41" s="9"/>
      <c r="DEL41" s="9"/>
      <c r="DEM41" s="9"/>
      <c r="DEN41" s="9"/>
      <c r="DEO41" s="9"/>
      <c r="DEP41" s="9"/>
      <c r="DEQ41" s="9"/>
      <c r="DER41" s="9"/>
      <c r="DES41" s="9"/>
      <c r="DET41" s="9"/>
      <c r="DEU41" s="9"/>
      <c r="DEV41" s="9"/>
      <c r="DEW41" s="9"/>
      <c r="DEX41" s="9"/>
      <c r="DEY41" s="9"/>
      <c r="DEZ41" s="9"/>
      <c r="DFA41" s="9"/>
      <c r="DFB41" s="9"/>
      <c r="DFC41" s="9"/>
      <c r="DFD41" s="9"/>
      <c r="DFE41" s="9"/>
      <c r="DFF41" s="9"/>
      <c r="DFG41" s="9"/>
      <c r="DFH41" s="9"/>
      <c r="DFI41" s="9"/>
      <c r="DFJ41" s="9"/>
      <c r="DFK41" s="9"/>
      <c r="DFL41" s="9"/>
      <c r="DFM41" s="9"/>
      <c r="DFN41" s="9"/>
      <c r="DFO41" s="9"/>
      <c r="DFP41" s="9"/>
      <c r="DFQ41" s="9"/>
      <c r="DFR41" s="9"/>
      <c r="DFS41" s="9"/>
      <c r="DFT41" s="9"/>
      <c r="DFU41" s="9"/>
      <c r="DFV41" s="9"/>
      <c r="DFW41" s="9"/>
      <c r="DFX41" s="9"/>
      <c r="DFY41" s="9"/>
      <c r="DFZ41" s="9"/>
      <c r="DGA41" s="9"/>
      <c r="DGB41" s="9"/>
      <c r="DGC41" s="9"/>
      <c r="DGD41" s="9"/>
      <c r="DGE41" s="9"/>
      <c r="DGF41" s="9"/>
      <c r="DGG41" s="9"/>
      <c r="DGH41" s="9"/>
      <c r="DGI41" s="9"/>
      <c r="DGJ41" s="9"/>
      <c r="DGK41" s="9"/>
      <c r="DGL41" s="9"/>
      <c r="DGM41" s="9"/>
      <c r="DGN41" s="9"/>
      <c r="DGO41" s="9"/>
      <c r="DGP41" s="9"/>
      <c r="DGQ41" s="9"/>
      <c r="DGR41" s="9"/>
      <c r="DGS41" s="9"/>
      <c r="DGT41" s="9"/>
      <c r="DGU41" s="9"/>
      <c r="DGV41" s="9"/>
      <c r="DGW41" s="9"/>
      <c r="DGX41" s="9"/>
      <c r="DGY41" s="9"/>
      <c r="DGZ41" s="9"/>
      <c r="DHA41" s="9"/>
      <c r="DHB41" s="9"/>
      <c r="DHC41" s="9"/>
      <c r="DHD41" s="9"/>
      <c r="DHE41" s="9"/>
      <c r="DHF41" s="9"/>
      <c r="DHG41" s="9"/>
      <c r="DHH41" s="9"/>
      <c r="DHI41" s="9"/>
      <c r="DHJ41" s="9"/>
      <c r="DHK41" s="9"/>
      <c r="DHL41" s="9"/>
      <c r="DHM41" s="9"/>
      <c r="DHN41" s="9"/>
      <c r="DHO41" s="9"/>
      <c r="DHP41" s="9"/>
      <c r="DHQ41" s="9"/>
      <c r="DHR41" s="9"/>
      <c r="DHS41" s="9"/>
      <c r="DHT41" s="9"/>
      <c r="DHU41" s="9"/>
      <c r="DHV41" s="9"/>
      <c r="DHW41" s="9"/>
      <c r="DHX41" s="9"/>
      <c r="DHY41" s="9"/>
      <c r="DHZ41" s="9"/>
      <c r="DIA41" s="9"/>
      <c r="DIB41" s="9"/>
      <c r="DIC41" s="9"/>
      <c r="DID41" s="9"/>
      <c r="DIE41" s="9"/>
      <c r="DIF41" s="9"/>
      <c r="DIG41" s="9"/>
      <c r="DIH41" s="9"/>
      <c r="DII41" s="9"/>
      <c r="DIJ41" s="9"/>
      <c r="DIK41" s="9"/>
      <c r="DIL41" s="9"/>
      <c r="DIM41" s="9"/>
      <c r="DIN41" s="9"/>
      <c r="DIO41" s="9"/>
      <c r="DIP41" s="9"/>
      <c r="DIQ41" s="9"/>
      <c r="DIR41" s="9"/>
      <c r="DIS41" s="9"/>
      <c r="DIT41" s="9"/>
      <c r="DIU41" s="9"/>
      <c r="DIV41" s="9"/>
      <c r="DIW41" s="9"/>
      <c r="DIX41" s="9"/>
      <c r="DIY41" s="9"/>
      <c r="DIZ41" s="9"/>
      <c r="DJA41" s="9"/>
      <c r="DJB41" s="9"/>
      <c r="DJC41" s="9"/>
      <c r="DJD41" s="9"/>
      <c r="DJE41" s="9"/>
      <c r="DJF41" s="9"/>
      <c r="DJG41" s="9"/>
      <c r="DJH41" s="9"/>
      <c r="DJI41" s="9"/>
      <c r="DJJ41" s="9"/>
      <c r="DJK41" s="9"/>
      <c r="DJL41" s="9"/>
      <c r="DJM41" s="9"/>
      <c r="DJN41" s="9"/>
      <c r="DJO41" s="9"/>
      <c r="DJP41" s="9"/>
      <c r="DJQ41" s="9"/>
      <c r="DJR41" s="9"/>
      <c r="DJS41" s="9"/>
      <c r="DJT41" s="9"/>
      <c r="DJU41" s="9"/>
      <c r="DJV41" s="9"/>
      <c r="DJW41" s="9"/>
      <c r="DJX41" s="9"/>
      <c r="DJY41" s="9"/>
      <c r="DJZ41" s="9"/>
      <c r="DKA41" s="9"/>
      <c r="DKB41" s="9"/>
      <c r="DKC41" s="9"/>
      <c r="DKD41" s="9"/>
      <c r="DKE41" s="9"/>
      <c r="DKF41" s="9"/>
      <c r="DKG41" s="9"/>
      <c r="DKH41" s="9"/>
      <c r="DKI41" s="9"/>
      <c r="DKJ41" s="9"/>
      <c r="DKK41" s="9"/>
      <c r="DKL41" s="9"/>
      <c r="DKM41" s="9"/>
      <c r="DKN41" s="9"/>
      <c r="DKO41" s="9"/>
      <c r="DKP41" s="9"/>
      <c r="DKQ41" s="9"/>
      <c r="DKR41" s="9"/>
      <c r="DKS41" s="9"/>
      <c r="DKT41" s="9"/>
      <c r="DKU41" s="9"/>
      <c r="DKV41" s="9"/>
      <c r="DKW41" s="9"/>
      <c r="DKX41" s="9"/>
      <c r="DKY41" s="9"/>
      <c r="DKZ41" s="9"/>
      <c r="DLA41" s="9"/>
      <c r="DLB41" s="9"/>
      <c r="DLC41" s="9"/>
      <c r="DLD41" s="9"/>
      <c r="DLE41" s="9"/>
      <c r="DLF41" s="9"/>
      <c r="DLG41" s="9"/>
      <c r="DLH41" s="9"/>
      <c r="DLI41" s="9"/>
      <c r="DLJ41" s="9"/>
      <c r="DLK41" s="9"/>
      <c r="DLL41" s="9"/>
      <c r="DLM41" s="9"/>
      <c r="DLN41" s="9"/>
      <c r="DLO41" s="9"/>
      <c r="DLP41" s="9"/>
      <c r="DLQ41" s="9"/>
      <c r="DLR41" s="9"/>
      <c r="DLS41" s="9"/>
      <c r="DLT41" s="9"/>
      <c r="DLU41" s="9"/>
      <c r="DLV41" s="9"/>
      <c r="DLW41" s="9"/>
      <c r="DLX41" s="9"/>
      <c r="DLY41" s="9"/>
      <c r="DLZ41" s="9"/>
      <c r="DMA41" s="9"/>
      <c r="DMB41" s="9"/>
      <c r="DMC41" s="9"/>
      <c r="DMD41" s="9"/>
      <c r="DME41" s="9"/>
      <c r="DMF41" s="9"/>
      <c r="DMG41" s="9"/>
      <c r="DMH41" s="9"/>
      <c r="DMI41" s="9"/>
      <c r="DMJ41" s="9"/>
      <c r="DMK41" s="9"/>
      <c r="DML41" s="9"/>
      <c r="DMM41" s="9"/>
      <c r="DMN41" s="9"/>
      <c r="DMO41" s="9"/>
      <c r="DMP41" s="9"/>
      <c r="DMQ41" s="9"/>
      <c r="DMR41" s="9"/>
      <c r="DMS41" s="9"/>
      <c r="DMT41" s="9"/>
      <c r="DMU41" s="9"/>
      <c r="DMV41" s="9"/>
      <c r="DMW41" s="9"/>
      <c r="DMX41" s="9"/>
      <c r="DMY41" s="9"/>
      <c r="DMZ41" s="9"/>
      <c r="DNA41" s="9"/>
      <c r="DNB41" s="9"/>
      <c r="DNC41" s="9"/>
      <c r="DND41" s="9"/>
      <c r="DNE41" s="9"/>
      <c r="DNF41" s="9"/>
      <c r="DNG41" s="9"/>
      <c r="DNH41" s="9"/>
      <c r="DNI41" s="9"/>
      <c r="DNJ41" s="9"/>
      <c r="DNK41" s="9"/>
      <c r="DNL41" s="9"/>
      <c r="DNM41" s="9"/>
      <c r="DNN41" s="9"/>
      <c r="DNO41" s="9"/>
      <c r="DNP41" s="9"/>
      <c r="DNQ41" s="9"/>
      <c r="DNR41" s="9"/>
      <c r="DNS41" s="9"/>
      <c r="DNT41" s="9"/>
      <c r="DNU41" s="9"/>
      <c r="DNV41" s="9"/>
      <c r="DNW41" s="9"/>
      <c r="DNX41" s="9"/>
      <c r="DNY41" s="9"/>
      <c r="DNZ41" s="9"/>
      <c r="DOA41" s="9"/>
      <c r="DOB41" s="9"/>
      <c r="DOC41" s="9"/>
      <c r="DOD41" s="9"/>
      <c r="DOE41" s="9"/>
      <c r="DOF41" s="9"/>
      <c r="DOG41" s="9"/>
      <c r="DOH41" s="9"/>
      <c r="DOI41" s="9"/>
      <c r="DOJ41" s="9"/>
      <c r="DOK41" s="9"/>
      <c r="DOL41" s="9"/>
      <c r="DOM41" s="9"/>
      <c r="DON41" s="9"/>
      <c r="DOO41" s="9"/>
      <c r="DOP41" s="9"/>
      <c r="DOQ41" s="9"/>
      <c r="DOR41" s="9"/>
      <c r="DOS41" s="9"/>
      <c r="DOT41" s="9"/>
      <c r="DOU41" s="9"/>
      <c r="DOV41" s="9"/>
      <c r="DOW41" s="9"/>
      <c r="DOX41" s="9"/>
      <c r="DOY41" s="9"/>
      <c r="DOZ41" s="9"/>
      <c r="DPA41" s="9"/>
      <c r="DPB41" s="9"/>
      <c r="DPC41" s="9"/>
      <c r="DPD41" s="9"/>
      <c r="DPE41" s="9"/>
      <c r="DPF41" s="9"/>
      <c r="DPG41" s="9"/>
      <c r="DPH41" s="9"/>
      <c r="DPI41" s="9"/>
      <c r="DPJ41" s="9"/>
      <c r="DPK41" s="9"/>
      <c r="DPL41" s="9"/>
      <c r="DPM41" s="9"/>
      <c r="DPN41" s="9"/>
      <c r="DPO41" s="9"/>
      <c r="DPP41" s="9"/>
      <c r="DPQ41" s="9"/>
      <c r="DPR41" s="9"/>
      <c r="DPS41" s="9"/>
      <c r="DPT41" s="9"/>
      <c r="DPU41" s="9"/>
      <c r="DPV41" s="9"/>
      <c r="DPW41" s="9"/>
      <c r="DPX41" s="9"/>
      <c r="DPY41" s="9"/>
      <c r="DPZ41" s="9"/>
      <c r="DQA41" s="9"/>
      <c r="DQB41" s="9"/>
      <c r="DQC41" s="9"/>
      <c r="DQD41" s="9"/>
      <c r="DQE41" s="9"/>
      <c r="DQF41" s="9"/>
      <c r="DQG41" s="9"/>
      <c r="DQH41" s="9"/>
      <c r="DQI41" s="9"/>
      <c r="DQJ41" s="9"/>
      <c r="DQK41" s="9"/>
      <c r="DQL41" s="9"/>
      <c r="DQM41" s="9"/>
      <c r="DQN41" s="9"/>
      <c r="DQO41" s="9"/>
      <c r="DQP41" s="9"/>
      <c r="DQQ41" s="9"/>
      <c r="DQR41" s="9"/>
      <c r="DQS41" s="9"/>
      <c r="DQT41" s="9"/>
      <c r="DQU41" s="9"/>
      <c r="DQV41" s="9"/>
      <c r="DQW41" s="9"/>
      <c r="DQX41" s="9"/>
      <c r="DQY41" s="9"/>
      <c r="DQZ41" s="9"/>
      <c r="DRA41" s="9"/>
      <c r="DRB41" s="9"/>
      <c r="DRC41" s="9"/>
      <c r="DRD41" s="9"/>
      <c r="DRE41" s="9"/>
      <c r="DRF41" s="9"/>
      <c r="DRG41" s="9"/>
      <c r="DRH41" s="9"/>
      <c r="DRI41" s="9"/>
      <c r="DRJ41" s="9"/>
      <c r="DRK41" s="9"/>
      <c r="DRL41" s="9"/>
      <c r="DRM41" s="9"/>
      <c r="DRN41" s="9"/>
      <c r="DRO41" s="9"/>
      <c r="DRP41" s="9"/>
      <c r="DRQ41" s="9"/>
      <c r="DRR41" s="9"/>
      <c r="DRS41" s="9"/>
      <c r="DRT41" s="9"/>
      <c r="DRU41" s="9"/>
      <c r="DRV41" s="9"/>
      <c r="DRW41" s="9"/>
      <c r="DRX41" s="9"/>
      <c r="DRY41" s="9"/>
      <c r="DRZ41" s="9"/>
      <c r="DSA41" s="9"/>
      <c r="DSB41" s="9"/>
      <c r="DSC41" s="9"/>
      <c r="DSD41" s="9"/>
      <c r="DSE41" s="9"/>
      <c r="DSF41" s="9"/>
      <c r="DSG41" s="9"/>
      <c r="DSH41" s="9"/>
      <c r="DSI41" s="9"/>
      <c r="DSJ41" s="9"/>
      <c r="DSK41" s="9"/>
      <c r="DSL41" s="9"/>
      <c r="DSM41" s="9"/>
      <c r="DSN41" s="9"/>
      <c r="DSO41" s="9"/>
      <c r="DSP41" s="9"/>
      <c r="DSQ41" s="9"/>
      <c r="DSR41" s="9"/>
      <c r="DSS41" s="9"/>
      <c r="DST41" s="9"/>
      <c r="DSU41" s="9"/>
      <c r="DSV41" s="9"/>
      <c r="DSW41" s="9"/>
      <c r="DSX41" s="9"/>
      <c r="DSY41" s="9"/>
      <c r="DSZ41" s="9"/>
      <c r="DTA41" s="9"/>
      <c r="DTB41" s="9"/>
      <c r="DTC41" s="9"/>
      <c r="DTD41" s="9"/>
      <c r="DTE41" s="9"/>
      <c r="DTF41" s="9"/>
      <c r="DTG41" s="9"/>
      <c r="DTH41" s="9"/>
      <c r="DTI41" s="9"/>
      <c r="DTJ41" s="9"/>
      <c r="DTK41" s="9"/>
      <c r="DTL41" s="9"/>
      <c r="DTM41" s="9"/>
      <c r="DTN41" s="9"/>
      <c r="DTO41" s="9"/>
      <c r="DTP41" s="9"/>
      <c r="DTQ41" s="9"/>
      <c r="DTR41" s="9"/>
      <c r="DTS41" s="9"/>
      <c r="DTT41" s="9"/>
      <c r="DTU41" s="9"/>
      <c r="DTV41" s="9"/>
      <c r="DTW41" s="9"/>
      <c r="DTX41" s="9"/>
      <c r="DTY41" s="9"/>
      <c r="DTZ41" s="9"/>
      <c r="DUA41" s="9"/>
      <c r="DUB41" s="9"/>
      <c r="DUC41" s="9"/>
      <c r="DUD41" s="9"/>
      <c r="DUE41" s="9"/>
      <c r="DUF41" s="9"/>
      <c r="DUG41" s="9"/>
      <c r="DUH41" s="9"/>
      <c r="DUI41" s="9"/>
      <c r="DUJ41" s="9"/>
      <c r="DUK41" s="9"/>
      <c r="DUL41" s="9"/>
      <c r="DUM41" s="9"/>
      <c r="DUN41" s="9"/>
      <c r="DUO41" s="9"/>
      <c r="DUP41" s="9"/>
      <c r="DUQ41" s="9"/>
      <c r="DUR41" s="9"/>
      <c r="DUS41" s="9"/>
      <c r="DUT41" s="9"/>
      <c r="DUU41" s="9"/>
      <c r="DUV41" s="9"/>
      <c r="DUW41" s="9"/>
      <c r="DUX41" s="9"/>
      <c r="DUY41" s="9"/>
      <c r="DUZ41" s="9"/>
      <c r="DVA41" s="9"/>
      <c r="DVB41" s="9"/>
      <c r="DVC41" s="9"/>
      <c r="DVD41" s="9"/>
      <c r="DVE41" s="9"/>
      <c r="DVF41" s="9"/>
      <c r="DVG41" s="9"/>
      <c r="DVH41" s="9"/>
      <c r="DVI41" s="9"/>
      <c r="DVJ41" s="9"/>
      <c r="DVK41" s="9"/>
      <c r="DVL41" s="9"/>
      <c r="DVM41" s="9"/>
      <c r="DVN41" s="9"/>
      <c r="DVO41" s="9"/>
      <c r="DVP41" s="9"/>
      <c r="DVQ41" s="9"/>
      <c r="DVR41" s="9"/>
      <c r="DVS41" s="9"/>
      <c r="DVT41" s="9"/>
      <c r="DVU41" s="9"/>
      <c r="DVV41" s="9"/>
      <c r="DVW41" s="9"/>
      <c r="DVX41" s="9"/>
      <c r="DVY41" s="9"/>
      <c r="DVZ41" s="9"/>
      <c r="DWA41" s="9"/>
      <c r="DWB41" s="9"/>
      <c r="DWC41" s="9"/>
      <c r="DWD41" s="9"/>
      <c r="DWE41" s="9"/>
      <c r="DWF41" s="9"/>
      <c r="DWG41" s="9"/>
      <c r="DWH41" s="9"/>
      <c r="DWI41" s="9"/>
      <c r="DWJ41" s="9"/>
      <c r="DWK41" s="9"/>
      <c r="DWL41" s="9"/>
      <c r="DWM41" s="9"/>
      <c r="DWN41" s="9"/>
      <c r="DWO41" s="9"/>
      <c r="DWP41" s="9"/>
      <c r="DWQ41" s="9"/>
      <c r="DWR41" s="9"/>
      <c r="DWS41" s="9"/>
      <c r="DWT41" s="9"/>
      <c r="DWU41" s="9"/>
      <c r="DWV41" s="9"/>
      <c r="DWW41" s="9"/>
      <c r="DWX41" s="9"/>
      <c r="DWY41" s="9"/>
      <c r="DWZ41" s="9"/>
      <c r="DXA41" s="9"/>
      <c r="DXB41" s="9"/>
      <c r="DXC41" s="9"/>
      <c r="DXD41" s="9"/>
      <c r="DXE41" s="9"/>
      <c r="DXF41" s="9"/>
      <c r="DXG41" s="9"/>
      <c r="DXH41" s="9"/>
      <c r="DXI41" s="9"/>
      <c r="DXJ41" s="9"/>
      <c r="DXK41" s="9"/>
      <c r="DXL41" s="9"/>
      <c r="DXM41" s="9"/>
      <c r="DXN41" s="9"/>
      <c r="DXO41" s="9"/>
      <c r="DXP41" s="9"/>
      <c r="DXQ41" s="9"/>
      <c r="DXR41" s="9"/>
      <c r="DXS41" s="9"/>
      <c r="DXT41" s="9"/>
      <c r="DXU41" s="9"/>
      <c r="DXV41" s="9"/>
      <c r="DXW41" s="9"/>
      <c r="DXX41" s="9"/>
      <c r="DXY41" s="9"/>
      <c r="DXZ41" s="9"/>
      <c r="DYA41" s="9"/>
      <c r="DYB41" s="9"/>
      <c r="DYC41" s="9"/>
      <c r="DYD41" s="9"/>
      <c r="DYE41" s="9"/>
      <c r="DYF41" s="9"/>
      <c r="DYG41" s="9"/>
      <c r="DYH41" s="9"/>
      <c r="DYI41" s="9"/>
      <c r="DYJ41" s="9"/>
      <c r="DYK41" s="9"/>
      <c r="DYL41" s="9"/>
      <c r="DYM41" s="9"/>
      <c r="DYN41" s="9"/>
      <c r="DYO41" s="9"/>
      <c r="DYP41" s="9"/>
      <c r="DYQ41" s="9"/>
      <c r="DYR41" s="9"/>
      <c r="DYS41" s="9"/>
      <c r="DYT41" s="9"/>
      <c r="DYU41" s="9"/>
      <c r="DYV41" s="9"/>
      <c r="DYW41" s="9"/>
      <c r="DYX41" s="9"/>
      <c r="DYY41" s="9"/>
      <c r="DYZ41" s="9"/>
      <c r="DZA41" s="9"/>
      <c r="DZB41" s="9"/>
      <c r="DZC41" s="9"/>
      <c r="DZD41" s="9"/>
      <c r="DZE41" s="9"/>
      <c r="DZF41" s="9"/>
      <c r="DZG41" s="9"/>
      <c r="DZH41" s="9"/>
      <c r="DZI41" s="9"/>
      <c r="DZJ41" s="9"/>
      <c r="DZK41" s="9"/>
      <c r="DZL41" s="9"/>
      <c r="DZM41" s="9"/>
      <c r="DZN41" s="9"/>
      <c r="DZO41" s="9"/>
      <c r="DZP41" s="9"/>
      <c r="DZQ41" s="9"/>
      <c r="DZR41" s="9"/>
      <c r="DZS41" s="9"/>
      <c r="DZT41" s="9"/>
      <c r="DZU41" s="9"/>
      <c r="DZV41" s="9"/>
      <c r="DZW41" s="9"/>
      <c r="DZX41" s="9"/>
      <c r="DZY41" s="9"/>
      <c r="DZZ41" s="9"/>
      <c r="EAA41" s="9"/>
      <c r="EAB41" s="9"/>
      <c r="EAC41" s="9"/>
      <c r="EAD41" s="9"/>
      <c r="EAE41" s="9"/>
      <c r="EAF41" s="9"/>
      <c r="EAG41" s="9"/>
      <c r="EAH41" s="9"/>
      <c r="EAI41" s="9"/>
      <c r="EAJ41" s="9"/>
      <c r="EAK41" s="9"/>
      <c r="EAL41" s="9"/>
      <c r="EAM41" s="9"/>
      <c r="EAN41" s="9"/>
      <c r="EAO41" s="9"/>
      <c r="EAP41" s="9"/>
      <c r="EAQ41" s="9"/>
      <c r="EAR41" s="9"/>
      <c r="EAS41" s="9"/>
      <c r="EAT41" s="9"/>
      <c r="EAU41" s="9"/>
      <c r="EAV41" s="9"/>
      <c r="EAW41" s="9"/>
      <c r="EAX41" s="9"/>
      <c r="EAY41" s="9"/>
      <c r="EAZ41" s="9"/>
      <c r="EBA41" s="9"/>
      <c r="EBB41" s="9"/>
      <c r="EBC41" s="9"/>
      <c r="EBD41" s="9"/>
      <c r="EBE41" s="9"/>
      <c r="EBF41" s="9"/>
      <c r="EBG41" s="9"/>
      <c r="EBH41" s="9"/>
      <c r="EBI41" s="9"/>
      <c r="EBJ41" s="9"/>
      <c r="EBK41" s="9"/>
      <c r="EBL41" s="9"/>
      <c r="EBM41" s="9"/>
      <c r="EBN41" s="9"/>
      <c r="EBO41" s="9"/>
      <c r="EBP41" s="9"/>
      <c r="EBQ41" s="9"/>
      <c r="EBR41" s="9"/>
      <c r="EBS41" s="9"/>
      <c r="EBT41" s="9"/>
      <c r="EBU41" s="9"/>
      <c r="EBV41" s="9"/>
      <c r="EBW41" s="9"/>
      <c r="EBX41" s="9"/>
      <c r="EBY41" s="9"/>
      <c r="EBZ41" s="9"/>
      <c r="ECA41" s="9"/>
      <c r="ECB41" s="9"/>
      <c r="ECC41" s="9"/>
      <c r="ECD41" s="9"/>
      <c r="ECE41" s="9"/>
      <c r="ECF41" s="9"/>
      <c r="ECG41" s="9"/>
      <c r="ECH41" s="9"/>
      <c r="ECI41" s="9"/>
      <c r="ECJ41" s="9"/>
      <c r="ECK41" s="9"/>
      <c r="ECL41" s="9"/>
      <c r="ECM41" s="9"/>
      <c r="ECN41" s="9"/>
      <c r="ECO41" s="9"/>
      <c r="ECP41" s="9"/>
      <c r="ECQ41" s="9"/>
      <c r="ECR41" s="9"/>
      <c r="ECS41" s="9"/>
      <c r="ECT41" s="9"/>
      <c r="ECU41" s="9"/>
      <c r="ECV41" s="9"/>
      <c r="ECW41" s="9"/>
      <c r="ECX41" s="9"/>
      <c r="ECY41" s="9"/>
      <c r="ECZ41" s="9"/>
      <c r="EDA41" s="9"/>
      <c r="EDB41" s="9"/>
      <c r="EDC41" s="9"/>
      <c r="EDD41" s="9"/>
      <c r="EDE41" s="9"/>
      <c r="EDF41" s="9"/>
      <c r="EDG41" s="9"/>
      <c r="EDH41" s="9"/>
      <c r="EDI41" s="9"/>
      <c r="EDJ41" s="9"/>
      <c r="EDK41" s="9"/>
      <c r="EDL41" s="9"/>
      <c r="EDM41" s="9"/>
      <c r="EDN41" s="9"/>
      <c r="EDO41" s="9"/>
      <c r="EDP41" s="9"/>
      <c r="EDQ41" s="9"/>
      <c r="EDR41" s="9"/>
      <c r="EDS41" s="9"/>
      <c r="EDT41" s="9"/>
      <c r="EDU41" s="9"/>
      <c r="EDV41" s="9"/>
      <c r="EDW41" s="9"/>
      <c r="EDX41" s="9"/>
      <c r="EDY41" s="9"/>
      <c r="EDZ41" s="9"/>
      <c r="EEA41" s="9"/>
      <c r="EEB41" s="9"/>
      <c r="EEC41" s="9"/>
      <c r="EED41" s="9"/>
      <c r="EEE41" s="9"/>
      <c r="EEF41" s="9"/>
      <c r="EEG41" s="9"/>
      <c r="EEH41" s="9"/>
      <c r="EEI41" s="9"/>
      <c r="EEJ41" s="9"/>
      <c r="EEK41" s="9"/>
      <c r="EEL41" s="9"/>
      <c r="EEM41" s="9"/>
      <c r="EEN41" s="9"/>
      <c r="EEO41" s="9"/>
      <c r="EEP41" s="9"/>
      <c r="EEQ41" s="9"/>
      <c r="EER41" s="9"/>
      <c r="EES41" s="9"/>
      <c r="EET41" s="9"/>
      <c r="EEU41" s="9"/>
      <c r="EEV41" s="9"/>
      <c r="EEW41" s="9"/>
      <c r="EEX41" s="9"/>
      <c r="EEY41" s="9"/>
      <c r="EEZ41" s="9"/>
      <c r="EFA41" s="9"/>
      <c r="EFB41" s="9"/>
      <c r="EFC41" s="9"/>
      <c r="EFD41" s="9"/>
      <c r="EFE41" s="9"/>
      <c r="EFF41" s="9"/>
      <c r="EFG41" s="9"/>
      <c r="EFH41" s="9"/>
      <c r="EFI41" s="9"/>
      <c r="EFJ41" s="9"/>
      <c r="EFK41" s="9"/>
      <c r="EFL41" s="9"/>
      <c r="EFM41" s="9"/>
      <c r="EFN41" s="9"/>
      <c r="EFO41" s="9"/>
      <c r="EFP41" s="9"/>
      <c r="EFQ41" s="9"/>
      <c r="EFR41" s="9"/>
      <c r="EFS41" s="9"/>
      <c r="EFT41" s="9"/>
      <c r="EFU41" s="9"/>
      <c r="EFV41" s="9"/>
      <c r="EFW41" s="9"/>
      <c r="EFX41" s="9"/>
      <c r="EFY41" s="9"/>
      <c r="EFZ41" s="9"/>
      <c r="EGA41" s="9"/>
      <c r="EGB41" s="9"/>
      <c r="EGC41" s="9"/>
      <c r="EGD41" s="9"/>
      <c r="EGE41" s="9"/>
      <c r="EGF41" s="9"/>
      <c r="EGG41" s="9"/>
      <c r="EGH41" s="9"/>
      <c r="EGI41" s="9"/>
      <c r="EGJ41" s="9"/>
      <c r="EGK41" s="9"/>
      <c r="EGL41" s="9"/>
      <c r="EGM41" s="9"/>
      <c r="EGN41" s="9"/>
      <c r="EGO41" s="9"/>
      <c r="EGP41" s="9"/>
      <c r="EGQ41" s="9"/>
      <c r="EGR41" s="9"/>
      <c r="EGS41" s="9"/>
      <c r="EGT41" s="9"/>
      <c r="EGU41" s="9"/>
      <c r="EGV41" s="9"/>
      <c r="EGW41" s="9"/>
      <c r="EGX41" s="9"/>
      <c r="EGY41" s="9"/>
      <c r="EGZ41" s="9"/>
      <c r="EHA41" s="9"/>
      <c r="EHB41" s="9"/>
      <c r="EHC41" s="9"/>
      <c r="EHD41" s="9"/>
      <c r="EHE41" s="9"/>
      <c r="EHF41" s="9"/>
      <c r="EHG41" s="9"/>
      <c r="EHH41" s="9"/>
      <c r="EHI41" s="9"/>
      <c r="EHJ41" s="9"/>
      <c r="EHK41" s="9"/>
      <c r="EHL41" s="9"/>
      <c r="EHM41" s="9"/>
      <c r="EHN41" s="9"/>
      <c r="EHO41" s="9"/>
      <c r="EHP41" s="9"/>
      <c r="EHQ41" s="9"/>
      <c r="EHR41" s="9"/>
      <c r="EHS41" s="9"/>
      <c r="EHT41" s="9"/>
      <c r="EHU41" s="9"/>
      <c r="EHV41" s="9"/>
      <c r="EHW41" s="9"/>
      <c r="EHX41" s="9"/>
      <c r="EHY41" s="9"/>
      <c r="EHZ41" s="9"/>
      <c r="EIA41" s="9"/>
      <c r="EIB41" s="9"/>
      <c r="EIC41" s="9"/>
      <c r="EID41" s="9"/>
      <c r="EIE41" s="9"/>
      <c r="EIF41" s="9"/>
      <c r="EIG41" s="9"/>
      <c r="EIH41" s="9"/>
      <c r="EII41" s="9"/>
      <c r="EIJ41" s="9"/>
      <c r="EIK41" s="9"/>
      <c r="EIL41" s="9"/>
      <c r="EIM41" s="9"/>
      <c r="EIN41" s="9"/>
      <c r="EIO41" s="9"/>
      <c r="EIP41" s="9"/>
      <c r="EIQ41" s="9"/>
      <c r="EIR41" s="9"/>
      <c r="EIS41" s="9"/>
      <c r="EIT41" s="9"/>
      <c r="EIU41" s="9"/>
      <c r="EIV41" s="9"/>
      <c r="EIW41" s="9"/>
      <c r="EIX41" s="9"/>
      <c r="EIY41" s="9"/>
      <c r="EIZ41" s="9"/>
      <c r="EJA41" s="9"/>
      <c r="EJB41" s="9"/>
      <c r="EJC41" s="9"/>
      <c r="EJD41" s="9"/>
      <c r="EJE41" s="9"/>
      <c r="EJF41" s="9"/>
      <c r="EJG41" s="9"/>
      <c r="EJH41" s="9"/>
      <c r="EJI41" s="9"/>
      <c r="EJJ41" s="9"/>
      <c r="EJK41" s="9"/>
      <c r="EJL41" s="9"/>
      <c r="EJM41" s="9"/>
      <c r="EJN41" s="9"/>
      <c r="EJO41" s="9"/>
      <c r="EJP41" s="9"/>
      <c r="EJQ41" s="9"/>
      <c r="EJR41" s="9"/>
      <c r="EJS41" s="9"/>
      <c r="EJT41" s="9"/>
      <c r="EJU41" s="9"/>
      <c r="EJV41" s="9"/>
      <c r="EJW41" s="9"/>
      <c r="EJX41" s="9"/>
      <c r="EJY41" s="9"/>
      <c r="EJZ41" s="9"/>
      <c r="EKA41" s="9"/>
      <c r="EKB41" s="9"/>
      <c r="EKC41" s="9"/>
      <c r="EKD41" s="9"/>
      <c r="EKE41" s="9"/>
      <c r="EKF41" s="9"/>
      <c r="EKG41" s="9"/>
      <c r="EKH41" s="9"/>
      <c r="EKI41" s="9"/>
      <c r="EKJ41" s="9"/>
      <c r="EKK41" s="9"/>
      <c r="EKL41" s="9"/>
      <c r="EKM41" s="9"/>
      <c r="EKN41" s="9"/>
      <c r="EKO41" s="9"/>
      <c r="EKP41" s="9"/>
      <c r="EKQ41" s="9"/>
      <c r="EKR41" s="9"/>
      <c r="EKS41" s="9"/>
      <c r="EKT41" s="9"/>
      <c r="EKU41" s="9"/>
      <c r="EKV41" s="9"/>
      <c r="EKW41" s="9"/>
      <c r="EKX41" s="9"/>
      <c r="EKY41" s="9"/>
      <c r="EKZ41" s="9"/>
      <c r="ELA41" s="9"/>
      <c r="ELB41" s="9"/>
      <c r="ELC41" s="9"/>
      <c r="ELD41" s="9"/>
      <c r="ELE41" s="9"/>
      <c r="ELF41" s="9"/>
      <c r="ELG41" s="9"/>
      <c r="ELH41" s="9"/>
      <c r="ELI41" s="9"/>
      <c r="ELJ41" s="9"/>
      <c r="ELK41" s="9"/>
      <c r="ELL41" s="9"/>
      <c r="ELM41" s="9"/>
      <c r="ELN41" s="9"/>
      <c r="ELO41" s="9"/>
      <c r="ELP41" s="9"/>
      <c r="ELQ41" s="9"/>
      <c r="ELR41" s="9"/>
      <c r="ELS41" s="9"/>
      <c r="ELT41" s="9"/>
      <c r="ELU41" s="9"/>
      <c r="ELV41" s="9"/>
      <c r="ELW41" s="9"/>
      <c r="ELX41" s="9"/>
      <c r="ELY41" s="9"/>
      <c r="ELZ41" s="9"/>
      <c r="EMA41" s="9"/>
      <c r="EMB41" s="9"/>
      <c r="EMC41" s="9"/>
      <c r="EMD41" s="9"/>
      <c r="EME41" s="9"/>
      <c r="EMF41" s="9"/>
      <c r="EMG41" s="9"/>
      <c r="EMH41" s="9"/>
      <c r="EMI41" s="9"/>
      <c r="EMJ41" s="9"/>
      <c r="EMK41" s="9"/>
      <c r="EML41" s="9"/>
      <c r="EMM41" s="9"/>
      <c r="EMN41" s="9"/>
      <c r="EMO41" s="9"/>
      <c r="EMP41" s="9"/>
      <c r="EMQ41" s="9"/>
      <c r="EMR41" s="9"/>
      <c r="EMS41" s="9"/>
      <c r="EMT41" s="9"/>
      <c r="EMU41" s="9"/>
      <c r="EMV41" s="9"/>
      <c r="EMW41" s="9"/>
      <c r="EMX41" s="9"/>
      <c r="EMY41" s="9"/>
      <c r="EMZ41" s="9"/>
      <c r="ENA41" s="9"/>
      <c r="ENB41" s="9"/>
      <c r="ENC41" s="9"/>
      <c r="END41" s="9"/>
      <c r="ENE41" s="9"/>
      <c r="ENF41" s="9"/>
      <c r="ENG41" s="9"/>
      <c r="ENH41" s="9"/>
      <c r="ENI41" s="9"/>
      <c r="ENJ41" s="9"/>
      <c r="ENK41" s="9"/>
      <c r="ENL41" s="9"/>
      <c r="ENM41" s="9"/>
      <c r="ENN41" s="9"/>
      <c r="ENO41" s="9"/>
      <c r="ENP41" s="9"/>
      <c r="ENQ41" s="9"/>
      <c r="ENR41" s="9"/>
      <c r="ENS41" s="9"/>
      <c r="ENT41" s="9"/>
      <c r="ENU41" s="9"/>
      <c r="ENV41" s="9"/>
      <c r="ENW41" s="9"/>
      <c r="ENX41" s="9"/>
      <c r="ENY41" s="9"/>
      <c r="ENZ41" s="9"/>
      <c r="EOA41" s="9"/>
      <c r="EOB41" s="9"/>
      <c r="EOC41" s="9"/>
      <c r="EOD41" s="9"/>
      <c r="EOE41" s="9"/>
      <c r="EOF41" s="9"/>
      <c r="EOG41" s="9"/>
      <c r="EOH41" s="9"/>
      <c r="EOI41" s="9"/>
      <c r="EOJ41" s="9"/>
      <c r="EOK41" s="9"/>
      <c r="EOL41" s="9"/>
      <c r="EOM41" s="9"/>
      <c r="EON41" s="9"/>
      <c r="EOO41" s="9"/>
      <c r="EOP41" s="9"/>
      <c r="EOQ41" s="9"/>
      <c r="EOR41" s="9"/>
      <c r="EOS41" s="9"/>
      <c r="EOT41" s="9"/>
      <c r="EOU41" s="9"/>
      <c r="EOV41" s="9"/>
      <c r="EOW41" s="9"/>
      <c r="EOX41" s="9"/>
      <c r="EOY41" s="9"/>
      <c r="EOZ41" s="9"/>
      <c r="EPA41" s="9"/>
      <c r="EPB41" s="9"/>
      <c r="EPC41" s="9"/>
      <c r="EPD41" s="9"/>
      <c r="EPE41" s="9"/>
      <c r="EPF41" s="9"/>
      <c r="EPG41" s="9"/>
      <c r="EPH41" s="9"/>
      <c r="EPI41" s="9"/>
      <c r="EPJ41" s="9"/>
      <c r="EPK41" s="9"/>
      <c r="EPL41" s="9"/>
      <c r="EPM41" s="9"/>
      <c r="EPN41" s="9"/>
      <c r="EPO41" s="9"/>
      <c r="EPP41" s="9"/>
      <c r="EPQ41" s="9"/>
      <c r="EPR41" s="9"/>
      <c r="EPS41" s="9"/>
      <c r="EPT41" s="9"/>
      <c r="EPU41" s="9"/>
      <c r="EPV41" s="9"/>
      <c r="EPW41" s="9"/>
      <c r="EPX41" s="9"/>
      <c r="EPY41" s="9"/>
      <c r="EPZ41" s="9"/>
      <c r="EQA41" s="9"/>
      <c r="EQB41" s="9"/>
      <c r="EQC41" s="9"/>
      <c r="EQD41" s="9"/>
      <c r="EQE41" s="9"/>
      <c r="EQF41" s="9"/>
      <c r="EQG41" s="9"/>
      <c r="EQH41" s="9"/>
      <c r="EQI41" s="9"/>
      <c r="EQJ41" s="9"/>
      <c r="EQK41" s="9"/>
      <c r="EQL41" s="9"/>
      <c r="EQM41" s="9"/>
      <c r="EQN41" s="9"/>
      <c r="EQO41" s="9"/>
      <c r="EQP41" s="9"/>
      <c r="EQQ41" s="9"/>
      <c r="EQR41" s="9"/>
      <c r="EQS41" s="9"/>
      <c r="EQT41" s="9"/>
      <c r="EQU41" s="9"/>
      <c r="EQV41" s="9"/>
      <c r="EQW41" s="9"/>
      <c r="EQX41" s="9"/>
      <c r="EQY41" s="9"/>
      <c r="EQZ41" s="9"/>
      <c r="ERA41" s="9"/>
      <c r="ERB41" s="9"/>
      <c r="ERC41" s="9"/>
      <c r="ERD41" s="9"/>
      <c r="ERE41" s="9"/>
      <c r="ERF41" s="9"/>
      <c r="ERG41" s="9"/>
      <c r="ERH41" s="9"/>
      <c r="ERI41" s="9"/>
      <c r="ERJ41" s="9"/>
      <c r="ERK41" s="9"/>
      <c r="ERL41" s="9"/>
      <c r="ERM41" s="9"/>
      <c r="ERN41" s="9"/>
      <c r="ERO41" s="9"/>
      <c r="ERP41" s="9"/>
      <c r="ERQ41" s="9"/>
      <c r="ERR41" s="9"/>
      <c r="ERS41" s="9"/>
      <c r="ERT41" s="9"/>
      <c r="ERU41" s="9"/>
      <c r="ERV41" s="9"/>
      <c r="ERW41" s="9"/>
      <c r="ERX41" s="9"/>
      <c r="ERY41" s="9"/>
      <c r="ERZ41" s="9"/>
      <c r="ESA41" s="9"/>
      <c r="ESB41" s="9"/>
      <c r="ESC41" s="9"/>
      <c r="ESD41" s="9"/>
      <c r="ESE41" s="9"/>
      <c r="ESF41" s="9"/>
      <c r="ESG41" s="9"/>
      <c r="ESH41" s="9"/>
      <c r="ESI41" s="9"/>
      <c r="ESJ41" s="9"/>
      <c r="ESK41" s="9"/>
      <c r="ESL41" s="9"/>
      <c r="ESM41" s="9"/>
      <c r="ESN41" s="9"/>
      <c r="ESO41" s="9"/>
      <c r="ESP41" s="9"/>
      <c r="ESQ41" s="9"/>
      <c r="ESR41" s="9"/>
      <c r="ESS41" s="9"/>
      <c r="EST41" s="9"/>
      <c r="ESU41" s="9"/>
      <c r="ESV41" s="9"/>
      <c r="ESW41" s="9"/>
      <c r="ESX41" s="9"/>
      <c r="ESY41" s="9"/>
      <c r="ESZ41" s="9"/>
      <c r="ETA41" s="9"/>
      <c r="ETB41" s="9"/>
      <c r="ETC41" s="9"/>
      <c r="ETD41" s="9"/>
      <c r="ETE41" s="9"/>
      <c r="ETF41" s="9"/>
      <c r="ETG41" s="9"/>
      <c r="ETH41" s="9"/>
      <c r="ETI41" s="9"/>
      <c r="ETJ41" s="9"/>
      <c r="ETK41" s="9"/>
      <c r="ETL41" s="9"/>
      <c r="ETM41" s="9"/>
      <c r="ETN41" s="9"/>
      <c r="ETO41" s="9"/>
      <c r="ETP41" s="9"/>
      <c r="ETQ41" s="9"/>
      <c r="ETR41" s="9"/>
      <c r="ETS41" s="9"/>
      <c r="ETT41" s="9"/>
      <c r="ETU41" s="9"/>
      <c r="ETV41" s="9"/>
      <c r="ETW41" s="9"/>
      <c r="ETX41" s="9"/>
      <c r="ETY41" s="9"/>
      <c r="ETZ41" s="9"/>
      <c r="EUA41" s="9"/>
      <c r="EUB41" s="9"/>
      <c r="EUC41" s="9"/>
      <c r="EUD41" s="9"/>
      <c r="EUE41" s="9"/>
      <c r="EUF41" s="9"/>
      <c r="EUG41" s="9"/>
      <c r="EUH41" s="9"/>
      <c r="EUI41" s="9"/>
      <c r="EUJ41" s="9"/>
      <c r="EUK41" s="9"/>
      <c r="EUL41" s="9"/>
      <c r="EUM41" s="9"/>
      <c r="EUN41" s="9"/>
      <c r="EUO41" s="9"/>
      <c r="EUP41" s="9"/>
      <c r="EUQ41" s="9"/>
      <c r="EUR41" s="9"/>
      <c r="EUS41" s="9"/>
      <c r="EUT41" s="9"/>
      <c r="EUU41" s="9"/>
      <c r="EUV41" s="9"/>
      <c r="EUW41" s="9"/>
      <c r="EUX41" s="9"/>
      <c r="EUY41" s="9"/>
      <c r="EUZ41" s="9"/>
      <c r="EVA41" s="9"/>
      <c r="EVB41" s="9"/>
      <c r="EVC41" s="9"/>
      <c r="EVD41" s="9"/>
      <c r="EVE41" s="9"/>
      <c r="EVF41" s="9"/>
      <c r="EVG41" s="9"/>
      <c r="EVH41" s="9"/>
      <c r="EVI41" s="9"/>
      <c r="EVJ41" s="9"/>
      <c r="EVK41" s="9"/>
      <c r="EVL41" s="9"/>
      <c r="EVM41" s="9"/>
      <c r="EVN41" s="9"/>
      <c r="EVO41" s="9"/>
      <c r="EVP41" s="9"/>
      <c r="EVQ41" s="9"/>
      <c r="EVR41" s="9"/>
      <c r="EVS41" s="9"/>
      <c r="EVT41" s="9"/>
      <c r="EVU41" s="9"/>
      <c r="EVV41" s="9"/>
      <c r="EVW41" s="9"/>
      <c r="EVX41" s="9"/>
      <c r="EVY41" s="9"/>
      <c r="EVZ41" s="9"/>
      <c r="EWA41" s="9"/>
      <c r="EWB41" s="9"/>
      <c r="EWC41" s="9"/>
      <c r="EWD41" s="9"/>
      <c r="EWE41" s="9"/>
      <c r="EWF41" s="9"/>
      <c r="EWG41" s="9"/>
      <c r="EWH41" s="9"/>
      <c r="EWI41" s="9"/>
      <c r="EWJ41" s="9"/>
      <c r="EWK41" s="9"/>
      <c r="EWL41" s="9"/>
      <c r="EWM41" s="9"/>
      <c r="EWN41" s="9"/>
      <c r="EWO41" s="9"/>
      <c r="EWP41" s="9"/>
      <c r="EWQ41" s="9"/>
      <c r="EWR41" s="9"/>
      <c r="EWS41" s="9"/>
      <c r="EWT41" s="9"/>
      <c r="EWU41" s="9"/>
      <c r="EWV41" s="9"/>
      <c r="EWW41" s="9"/>
      <c r="EWX41" s="9"/>
      <c r="EWY41" s="9"/>
      <c r="EWZ41" s="9"/>
      <c r="EXA41" s="9"/>
      <c r="EXB41" s="9"/>
      <c r="EXC41" s="9"/>
      <c r="EXD41" s="9"/>
      <c r="EXE41" s="9"/>
      <c r="EXF41" s="9"/>
      <c r="EXG41" s="9"/>
      <c r="EXH41" s="9"/>
      <c r="EXI41" s="9"/>
      <c r="EXJ41" s="9"/>
      <c r="EXK41" s="9"/>
      <c r="EXL41" s="9"/>
      <c r="EXM41" s="9"/>
      <c r="EXN41" s="9"/>
      <c r="EXO41" s="9"/>
      <c r="EXP41" s="9"/>
      <c r="EXQ41" s="9"/>
      <c r="EXR41" s="9"/>
      <c r="EXS41" s="9"/>
      <c r="EXT41" s="9"/>
      <c r="EXU41" s="9"/>
      <c r="EXV41" s="9"/>
      <c r="EXW41" s="9"/>
      <c r="EXX41" s="9"/>
      <c r="EXY41" s="9"/>
      <c r="EXZ41" s="9"/>
      <c r="EYA41" s="9"/>
      <c r="EYB41" s="9"/>
      <c r="EYC41" s="9"/>
      <c r="EYD41" s="9"/>
      <c r="EYE41" s="9"/>
      <c r="EYF41" s="9"/>
      <c r="EYG41" s="9"/>
      <c r="EYH41" s="9"/>
      <c r="EYI41" s="9"/>
      <c r="EYJ41" s="9"/>
      <c r="EYK41" s="9"/>
      <c r="EYL41" s="9"/>
      <c r="EYM41" s="9"/>
      <c r="EYN41" s="9"/>
      <c r="EYO41" s="9"/>
      <c r="EYP41" s="9"/>
      <c r="EYQ41" s="9"/>
      <c r="EYR41" s="9"/>
      <c r="EYS41" s="9"/>
      <c r="EYT41" s="9"/>
      <c r="EYU41" s="9"/>
      <c r="EYV41" s="9"/>
      <c r="EYW41" s="9"/>
      <c r="EYX41" s="9"/>
      <c r="EYY41" s="9"/>
      <c r="EYZ41" s="9"/>
      <c r="EZA41" s="9"/>
      <c r="EZB41" s="9"/>
      <c r="EZC41" s="9"/>
      <c r="EZD41" s="9"/>
      <c r="EZE41" s="9"/>
      <c r="EZF41" s="9"/>
      <c r="EZG41" s="9"/>
      <c r="EZH41" s="9"/>
      <c r="EZI41" s="9"/>
      <c r="EZJ41" s="9"/>
      <c r="EZK41" s="9"/>
      <c r="EZL41" s="9"/>
      <c r="EZM41" s="9"/>
      <c r="EZN41" s="9"/>
      <c r="EZO41" s="9"/>
      <c r="EZP41" s="9"/>
      <c r="EZQ41" s="9"/>
      <c r="EZR41" s="9"/>
      <c r="EZS41" s="9"/>
      <c r="EZT41" s="9"/>
      <c r="EZU41" s="9"/>
      <c r="EZV41" s="9"/>
      <c r="EZW41" s="9"/>
      <c r="EZX41" s="9"/>
      <c r="EZY41" s="9"/>
      <c r="EZZ41" s="9"/>
      <c r="FAA41" s="9"/>
      <c r="FAB41" s="9"/>
      <c r="FAC41" s="9"/>
      <c r="FAD41" s="9"/>
      <c r="FAE41" s="9"/>
      <c r="FAF41" s="9"/>
      <c r="FAG41" s="9"/>
      <c r="FAH41" s="9"/>
      <c r="FAI41" s="9"/>
      <c r="FAJ41" s="9"/>
      <c r="FAK41" s="9"/>
      <c r="FAL41" s="9"/>
      <c r="FAM41" s="9"/>
      <c r="FAN41" s="9"/>
      <c r="FAO41" s="9"/>
      <c r="FAP41" s="9"/>
      <c r="FAQ41" s="9"/>
      <c r="FAR41" s="9"/>
      <c r="FAS41" s="9"/>
      <c r="FAT41" s="9"/>
      <c r="FAU41" s="9"/>
      <c r="FAV41" s="9"/>
      <c r="FAW41" s="9"/>
      <c r="FAX41" s="9"/>
      <c r="FAY41" s="9"/>
      <c r="FAZ41" s="9"/>
      <c r="FBA41" s="9"/>
      <c r="FBB41" s="9"/>
      <c r="FBC41" s="9"/>
      <c r="FBD41" s="9"/>
      <c r="FBE41" s="9"/>
      <c r="FBF41" s="9"/>
      <c r="FBG41" s="9"/>
      <c r="FBH41" s="9"/>
      <c r="FBI41" s="9"/>
      <c r="FBJ41" s="9"/>
      <c r="FBK41" s="9"/>
      <c r="FBL41" s="9"/>
      <c r="FBM41" s="9"/>
      <c r="FBN41" s="9"/>
      <c r="FBO41" s="9"/>
      <c r="FBP41" s="9"/>
      <c r="FBQ41" s="9"/>
      <c r="FBR41" s="9"/>
      <c r="FBS41" s="9"/>
      <c r="FBT41" s="9"/>
      <c r="FBU41" s="9"/>
      <c r="FBV41" s="9"/>
      <c r="FBW41" s="9"/>
      <c r="FBX41" s="9"/>
      <c r="FBY41" s="9"/>
      <c r="FBZ41" s="9"/>
      <c r="FCA41" s="9"/>
      <c r="FCB41" s="9"/>
      <c r="FCC41" s="9"/>
      <c r="FCD41" s="9"/>
      <c r="FCE41" s="9"/>
      <c r="FCF41" s="9"/>
      <c r="FCG41" s="9"/>
      <c r="FCH41" s="9"/>
      <c r="FCI41" s="9"/>
      <c r="FCJ41" s="9"/>
      <c r="FCK41" s="9"/>
      <c r="FCL41" s="9"/>
      <c r="FCM41" s="9"/>
      <c r="FCN41" s="9"/>
      <c r="FCO41" s="9"/>
      <c r="FCP41" s="9"/>
      <c r="FCQ41" s="9"/>
      <c r="FCR41" s="9"/>
      <c r="FCS41" s="9"/>
      <c r="FCT41" s="9"/>
      <c r="FCU41" s="9"/>
      <c r="FCV41" s="9"/>
      <c r="FCW41" s="9"/>
      <c r="FCX41" s="9"/>
      <c r="FCY41" s="9"/>
      <c r="FCZ41" s="9"/>
      <c r="FDA41" s="9"/>
      <c r="FDB41" s="9"/>
      <c r="FDC41" s="9"/>
      <c r="FDD41" s="9"/>
      <c r="FDE41" s="9"/>
      <c r="FDF41" s="9"/>
      <c r="FDG41" s="9"/>
      <c r="FDH41" s="9"/>
      <c r="FDI41" s="9"/>
      <c r="FDJ41" s="9"/>
      <c r="FDK41" s="9"/>
      <c r="FDL41" s="9"/>
      <c r="FDM41" s="9"/>
      <c r="FDN41" s="9"/>
      <c r="FDO41" s="9"/>
      <c r="FDP41" s="9"/>
      <c r="FDQ41" s="9"/>
      <c r="FDR41" s="9"/>
      <c r="FDS41" s="9"/>
      <c r="FDT41" s="9"/>
      <c r="FDU41" s="9"/>
      <c r="FDV41" s="9"/>
      <c r="FDW41" s="9"/>
      <c r="FDX41" s="9"/>
      <c r="FDY41" s="9"/>
      <c r="FDZ41" s="9"/>
      <c r="FEA41" s="9"/>
      <c r="FEB41" s="9"/>
      <c r="FEC41" s="9"/>
      <c r="FED41" s="9"/>
      <c r="FEE41" s="9"/>
      <c r="FEF41" s="9"/>
      <c r="FEG41" s="9"/>
      <c r="FEH41" s="9"/>
      <c r="FEI41" s="9"/>
      <c r="FEJ41" s="9"/>
      <c r="FEK41" s="9"/>
      <c r="FEL41" s="9"/>
      <c r="FEM41" s="9"/>
      <c r="FEN41" s="9"/>
      <c r="FEO41" s="9"/>
      <c r="FEP41" s="9"/>
      <c r="FEQ41" s="9"/>
      <c r="FER41" s="9"/>
      <c r="FES41" s="9"/>
      <c r="FET41" s="9"/>
      <c r="FEU41" s="9"/>
      <c r="FEV41" s="9"/>
      <c r="FEW41" s="9"/>
      <c r="FEX41" s="9"/>
      <c r="FEY41" s="9"/>
      <c r="FEZ41" s="9"/>
      <c r="FFA41" s="9"/>
      <c r="FFB41" s="9"/>
      <c r="FFC41" s="9"/>
      <c r="FFD41" s="9"/>
      <c r="FFE41" s="9"/>
      <c r="FFF41" s="9"/>
      <c r="FFG41" s="9"/>
      <c r="FFH41" s="9"/>
      <c r="FFI41" s="9"/>
      <c r="FFJ41" s="9"/>
      <c r="FFK41" s="9"/>
      <c r="FFL41" s="9"/>
      <c r="FFM41" s="9"/>
      <c r="FFN41" s="9"/>
      <c r="FFO41" s="9"/>
      <c r="FFP41" s="9"/>
      <c r="FFQ41" s="9"/>
      <c r="FFR41" s="9"/>
      <c r="FFS41" s="9"/>
      <c r="FFT41" s="9"/>
      <c r="FFU41" s="9"/>
      <c r="FFV41" s="9"/>
      <c r="FFW41" s="9"/>
      <c r="FFX41" s="9"/>
      <c r="FFY41" s="9"/>
      <c r="FFZ41" s="9"/>
      <c r="FGA41" s="9"/>
      <c r="FGB41" s="9"/>
      <c r="FGC41" s="9"/>
      <c r="FGD41" s="9"/>
      <c r="FGE41" s="9"/>
      <c r="FGF41" s="9"/>
      <c r="FGG41" s="9"/>
      <c r="FGH41" s="9"/>
      <c r="FGI41" s="9"/>
      <c r="FGJ41" s="9"/>
      <c r="FGK41" s="9"/>
      <c r="FGL41" s="9"/>
      <c r="FGM41" s="9"/>
      <c r="FGN41" s="9"/>
      <c r="FGO41" s="9"/>
      <c r="FGP41" s="9"/>
      <c r="FGQ41" s="9"/>
      <c r="FGR41" s="9"/>
      <c r="FGS41" s="9"/>
      <c r="FGT41" s="9"/>
      <c r="FGU41" s="9"/>
      <c r="FGV41" s="9"/>
      <c r="FGW41" s="9"/>
      <c r="FGX41" s="9"/>
      <c r="FGY41" s="9"/>
      <c r="FGZ41" s="9"/>
      <c r="FHA41" s="9"/>
      <c r="FHB41" s="9"/>
      <c r="FHC41" s="9"/>
      <c r="FHD41" s="9"/>
      <c r="FHE41" s="9"/>
      <c r="FHF41" s="9"/>
      <c r="FHG41" s="9"/>
      <c r="FHH41" s="9"/>
      <c r="FHI41" s="9"/>
      <c r="FHJ41" s="9"/>
      <c r="FHK41" s="9"/>
      <c r="FHL41" s="9"/>
      <c r="FHM41" s="9"/>
      <c r="FHN41" s="9"/>
      <c r="FHO41" s="9"/>
      <c r="FHP41" s="9"/>
      <c r="FHQ41" s="9"/>
      <c r="FHR41" s="9"/>
      <c r="FHS41" s="9"/>
      <c r="FHT41" s="9"/>
      <c r="FHU41" s="9"/>
      <c r="FHV41" s="9"/>
      <c r="FHW41" s="9"/>
      <c r="FHX41" s="9"/>
      <c r="FHY41" s="9"/>
      <c r="FHZ41" s="9"/>
      <c r="FIA41" s="9"/>
      <c r="FIB41" s="9"/>
      <c r="FIC41" s="9"/>
      <c r="FID41" s="9"/>
      <c r="FIE41" s="9"/>
      <c r="FIF41" s="9"/>
      <c r="FIG41" s="9"/>
      <c r="FIH41" s="9"/>
      <c r="FII41" s="9"/>
      <c r="FIJ41" s="9"/>
      <c r="FIK41" s="9"/>
      <c r="FIL41" s="9"/>
      <c r="FIM41" s="9"/>
      <c r="FIN41" s="9"/>
      <c r="FIO41" s="9"/>
      <c r="FIP41" s="9"/>
      <c r="FIQ41" s="9"/>
      <c r="FIR41" s="9"/>
      <c r="FIS41" s="9"/>
      <c r="FIT41" s="9"/>
      <c r="FIU41" s="9"/>
      <c r="FIV41" s="9"/>
      <c r="FIW41" s="9"/>
      <c r="FIX41" s="9"/>
      <c r="FIY41" s="9"/>
      <c r="FIZ41" s="9"/>
      <c r="FJA41" s="9"/>
      <c r="FJB41" s="9"/>
      <c r="FJC41" s="9"/>
      <c r="FJD41" s="9"/>
      <c r="FJE41" s="9"/>
      <c r="FJF41" s="9"/>
      <c r="FJG41" s="9"/>
      <c r="FJH41" s="9"/>
      <c r="FJI41" s="9"/>
      <c r="FJJ41" s="9"/>
      <c r="FJK41" s="9"/>
      <c r="FJL41" s="9"/>
      <c r="FJM41" s="9"/>
      <c r="FJN41" s="9"/>
      <c r="FJO41" s="9"/>
      <c r="FJP41" s="9"/>
      <c r="FJQ41" s="9"/>
      <c r="FJR41" s="9"/>
      <c r="FJS41" s="9"/>
      <c r="FJT41" s="9"/>
      <c r="FJU41" s="9"/>
      <c r="FJV41" s="9"/>
      <c r="FJW41" s="9"/>
      <c r="FJX41" s="9"/>
      <c r="FJY41" s="9"/>
      <c r="FJZ41" s="9"/>
      <c r="FKA41" s="9"/>
      <c r="FKB41" s="9"/>
      <c r="FKC41" s="9"/>
      <c r="FKD41" s="9"/>
      <c r="FKE41" s="9"/>
      <c r="FKF41" s="9"/>
      <c r="FKG41" s="9"/>
      <c r="FKH41" s="9"/>
      <c r="FKI41" s="9"/>
      <c r="FKJ41" s="9"/>
      <c r="FKK41" s="9"/>
      <c r="FKL41" s="9"/>
      <c r="FKM41" s="9"/>
      <c r="FKN41" s="9"/>
      <c r="FKO41" s="9"/>
      <c r="FKP41" s="9"/>
      <c r="FKQ41" s="9"/>
      <c r="FKR41" s="9"/>
      <c r="FKS41" s="9"/>
      <c r="FKT41" s="9"/>
      <c r="FKU41" s="9"/>
      <c r="FKV41" s="9"/>
      <c r="FKW41" s="9"/>
      <c r="FKX41" s="9"/>
      <c r="FKY41" s="9"/>
      <c r="FKZ41" s="9"/>
      <c r="FLA41" s="9"/>
      <c r="FLB41" s="9"/>
      <c r="FLC41" s="9"/>
      <c r="FLD41" s="9"/>
      <c r="FLE41" s="9"/>
      <c r="FLF41" s="9"/>
      <c r="FLG41" s="9"/>
      <c r="FLH41" s="9"/>
      <c r="FLI41" s="9"/>
      <c r="FLJ41" s="9"/>
      <c r="FLK41" s="9"/>
      <c r="FLL41" s="9"/>
      <c r="FLM41" s="9"/>
      <c r="FLN41" s="9"/>
      <c r="FLO41" s="9"/>
      <c r="FLP41" s="9"/>
      <c r="FLQ41" s="9"/>
      <c r="FLR41" s="9"/>
      <c r="FLS41" s="9"/>
      <c r="FLT41" s="9"/>
      <c r="FLU41" s="9"/>
      <c r="FLV41" s="9"/>
      <c r="FLW41" s="9"/>
      <c r="FLX41" s="9"/>
      <c r="FLY41" s="9"/>
      <c r="FLZ41" s="9"/>
      <c r="FMA41" s="9"/>
      <c r="FMB41" s="9"/>
      <c r="FMC41" s="9"/>
      <c r="FMD41" s="9"/>
      <c r="FME41" s="9"/>
      <c r="FMF41" s="9"/>
      <c r="FMG41" s="9"/>
      <c r="FMH41" s="9"/>
      <c r="FMI41" s="9"/>
      <c r="FMJ41" s="9"/>
      <c r="FMK41" s="9"/>
      <c r="FML41" s="9"/>
      <c r="FMM41" s="9"/>
      <c r="FMN41" s="9"/>
      <c r="FMO41" s="9"/>
      <c r="FMP41" s="9"/>
      <c r="FMQ41" s="9"/>
      <c r="FMR41" s="9"/>
      <c r="FMS41" s="9"/>
      <c r="FMT41" s="9"/>
      <c r="FMU41" s="9"/>
      <c r="FMV41" s="9"/>
      <c r="FMW41" s="9"/>
      <c r="FMX41" s="9"/>
      <c r="FMY41" s="9"/>
      <c r="FMZ41" s="9"/>
      <c r="FNA41" s="9"/>
      <c r="FNB41" s="9"/>
      <c r="FNC41" s="9"/>
      <c r="FND41" s="9"/>
      <c r="FNE41" s="9"/>
      <c r="FNF41" s="9"/>
      <c r="FNG41" s="9"/>
      <c r="FNH41" s="9"/>
      <c r="FNI41" s="9"/>
      <c r="FNJ41" s="9"/>
      <c r="FNK41" s="9"/>
      <c r="FNL41" s="9"/>
      <c r="FNM41" s="9"/>
      <c r="FNN41" s="9"/>
      <c r="FNO41" s="9"/>
      <c r="FNP41" s="9"/>
      <c r="FNQ41" s="9"/>
      <c r="FNR41" s="9"/>
      <c r="FNS41" s="9"/>
      <c r="FNT41" s="9"/>
      <c r="FNU41" s="9"/>
      <c r="FNV41" s="9"/>
      <c r="FNW41" s="9"/>
      <c r="FNX41" s="9"/>
      <c r="FNY41" s="9"/>
      <c r="FNZ41" s="9"/>
      <c r="FOA41" s="9"/>
      <c r="FOB41" s="9"/>
      <c r="FOC41" s="9"/>
      <c r="FOD41" s="9"/>
      <c r="FOE41" s="9"/>
      <c r="FOF41" s="9"/>
      <c r="FOG41" s="9"/>
      <c r="FOH41" s="9"/>
      <c r="FOI41" s="9"/>
      <c r="FOJ41" s="9"/>
      <c r="FOK41" s="9"/>
      <c r="FOL41" s="9"/>
      <c r="FOM41" s="9"/>
      <c r="FON41" s="9"/>
      <c r="FOO41" s="9"/>
      <c r="FOP41" s="9"/>
      <c r="FOQ41" s="9"/>
      <c r="FOR41" s="9"/>
      <c r="FOS41" s="9"/>
      <c r="FOT41" s="9"/>
      <c r="FOU41" s="9"/>
      <c r="FOV41" s="9"/>
      <c r="FOW41" s="9"/>
      <c r="FOX41" s="9"/>
      <c r="FOY41" s="9"/>
      <c r="FOZ41" s="9"/>
      <c r="FPA41" s="9"/>
      <c r="FPB41" s="9"/>
      <c r="FPC41" s="9"/>
      <c r="FPD41" s="9"/>
      <c r="FPE41" s="9"/>
      <c r="FPF41" s="9"/>
      <c r="FPG41" s="9"/>
      <c r="FPH41" s="9"/>
      <c r="FPI41" s="9"/>
      <c r="FPJ41" s="9"/>
      <c r="FPK41" s="9"/>
      <c r="FPL41" s="9"/>
      <c r="FPM41" s="9"/>
      <c r="FPN41" s="9"/>
      <c r="FPO41" s="9"/>
      <c r="FPP41" s="9"/>
      <c r="FPQ41" s="9"/>
      <c r="FPR41" s="9"/>
      <c r="FPS41" s="9"/>
      <c r="FPT41" s="9"/>
      <c r="FPU41" s="9"/>
      <c r="FPV41" s="9"/>
      <c r="FPW41" s="9"/>
      <c r="FPX41" s="9"/>
      <c r="FPY41" s="9"/>
      <c r="FPZ41" s="9"/>
      <c r="FQA41" s="9"/>
      <c r="FQB41" s="9"/>
      <c r="FQC41" s="9"/>
      <c r="FQD41" s="9"/>
      <c r="FQE41" s="9"/>
      <c r="FQF41" s="9"/>
      <c r="FQG41" s="9"/>
      <c r="FQH41" s="9"/>
      <c r="FQI41" s="9"/>
      <c r="FQJ41" s="9"/>
      <c r="FQK41" s="9"/>
      <c r="FQL41" s="9"/>
      <c r="FQM41" s="9"/>
      <c r="FQN41" s="9"/>
      <c r="FQO41" s="9"/>
      <c r="FQP41" s="9"/>
      <c r="FQQ41" s="9"/>
      <c r="FQR41" s="9"/>
      <c r="FQS41" s="9"/>
      <c r="FQT41" s="9"/>
      <c r="FQU41" s="9"/>
      <c r="FQV41" s="9"/>
      <c r="FQW41" s="9"/>
      <c r="FQX41" s="9"/>
      <c r="FQY41" s="9"/>
      <c r="FQZ41" s="9"/>
      <c r="FRA41" s="9"/>
      <c r="FRB41" s="9"/>
      <c r="FRC41" s="9"/>
      <c r="FRD41" s="9"/>
      <c r="FRE41" s="9"/>
      <c r="FRF41" s="9"/>
      <c r="FRG41" s="9"/>
      <c r="FRH41" s="9"/>
      <c r="FRI41" s="9"/>
      <c r="FRJ41" s="9"/>
      <c r="FRK41" s="9"/>
      <c r="FRL41" s="9"/>
      <c r="FRM41" s="9"/>
      <c r="FRN41" s="9"/>
      <c r="FRO41" s="9"/>
      <c r="FRP41" s="9"/>
      <c r="FRQ41" s="9"/>
      <c r="FRR41" s="9"/>
      <c r="FRS41" s="9"/>
      <c r="FRT41" s="9"/>
      <c r="FRU41" s="9"/>
      <c r="FRV41" s="9"/>
      <c r="FRW41" s="9"/>
      <c r="FRX41" s="9"/>
      <c r="FRY41" s="9"/>
      <c r="FRZ41" s="9"/>
      <c r="FSA41" s="9"/>
      <c r="FSB41" s="9"/>
      <c r="FSC41" s="9"/>
      <c r="FSD41" s="9"/>
      <c r="FSE41" s="9"/>
      <c r="FSF41" s="9"/>
      <c r="FSG41" s="9"/>
      <c r="FSH41" s="9"/>
      <c r="FSI41" s="9"/>
      <c r="FSJ41" s="9"/>
      <c r="FSK41" s="9"/>
      <c r="FSL41" s="9"/>
      <c r="FSM41" s="9"/>
      <c r="FSN41" s="9"/>
      <c r="FSO41" s="9"/>
      <c r="FSP41" s="9"/>
      <c r="FSQ41" s="9"/>
      <c r="FSR41" s="9"/>
      <c r="FSS41" s="9"/>
      <c r="FST41" s="9"/>
      <c r="FSU41" s="9"/>
      <c r="FSV41" s="9"/>
      <c r="FSW41" s="9"/>
      <c r="FSX41" s="9"/>
      <c r="FSY41" s="9"/>
      <c r="FSZ41" s="9"/>
      <c r="FTA41" s="9"/>
      <c r="FTB41" s="9"/>
      <c r="FTC41" s="9"/>
      <c r="FTD41" s="9"/>
      <c r="FTE41" s="9"/>
      <c r="FTF41" s="9"/>
      <c r="FTG41" s="9"/>
      <c r="FTH41" s="9"/>
      <c r="FTI41" s="9"/>
      <c r="FTJ41" s="9"/>
      <c r="FTK41" s="9"/>
      <c r="FTL41" s="9"/>
      <c r="FTM41" s="9"/>
      <c r="FTN41" s="9"/>
      <c r="FTO41" s="9"/>
      <c r="FTP41" s="9"/>
      <c r="FTQ41" s="9"/>
      <c r="FTR41" s="9"/>
      <c r="FTS41" s="9"/>
      <c r="FTT41" s="9"/>
      <c r="FTU41" s="9"/>
      <c r="FTV41" s="9"/>
      <c r="FTW41" s="9"/>
      <c r="FTX41" s="9"/>
      <c r="FTY41" s="9"/>
      <c r="FTZ41" s="9"/>
      <c r="FUA41" s="9"/>
      <c r="FUB41" s="9"/>
      <c r="FUC41" s="9"/>
      <c r="FUD41" s="9"/>
      <c r="FUE41" s="9"/>
      <c r="FUF41" s="9"/>
      <c r="FUG41" s="9"/>
      <c r="FUH41" s="9"/>
      <c r="FUI41" s="9"/>
      <c r="FUJ41" s="9"/>
      <c r="FUK41" s="9"/>
      <c r="FUL41" s="9"/>
      <c r="FUM41" s="9"/>
      <c r="FUN41" s="9"/>
      <c r="FUO41" s="9"/>
      <c r="FUP41" s="9"/>
      <c r="FUQ41" s="9"/>
      <c r="FUR41" s="9"/>
      <c r="FUS41" s="9"/>
      <c r="FUT41" s="9"/>
      <c r="FUU41" s="9"/>
      <c r="FUV41" s="9"/>
      <c r="FUW41" s="9"/>
      <c r="FUX41" s="9"/>
      <c r="FUY41" s="9"/>
      <c r="FUZ41" s="9"/>
      <c r="FVA41" s="9"/>
      <c r="FVB41" s="9"/>
      <c r="FVC41" s="9"/>
      <c r="FVD41" s="9"/>
      <c r="FVE41" s="9"/>
      <c r="FVF41" s="9"/>
      <c r="FVG41" s="9"/>
      <c r="FVH41" s="9"/>
      <c r="FVI41" s="9"/>
      <c r="FVJ41" s="9"/>
      <c r="FVK41" s="9"/>
      <c r="FVL41" s="9"/>
      <c r="FVM41" s="9"/>
      <c r="FVN41" s="9"/>
      <c r="FVO41" s="9"/>
      <c r="FVP41" s="9"/>
      <c r="FVQ41" s="9"/>
      <c r="FVR41" s="9"/>
      <c r="FVS41" s="9"/>
      <c r="FVT41" s="9"/>
      <c r="FVU41" s="9"/>
      <c r="FVV41" s="9"/>
      <c r="FVW41" s="9"/>
      <c r="FVX41" s="9"/>
      <c r="FVY41" s="9"/>
      <c r="FVZ41" s="9"/>
      <c r="FWA41" s="9"/>
      <c r="FWB41" s="9"/>
      <c r="FWC41" s="9"/>
      <c r="FWD41" s="9"/>
      <c r="FWE41" s="9"/>
      <c r="FWF41" s="9"/>
      <c r="FWG41" s="9"/>
      <c r="FWH41" s="9"/>
      <c r="FWI41" s="9"/>
      <c r="FWJ41" s="9"/>
      <c r="FWK41" s="9"/>
      <c r="FWL41" s="9"/>
      <c r="FWM41" s="9"/>
      <c r="FWN41" s="9"/>
      <c r="FWO41" s="9"/>
      <c r="FWP41" s="9"/>
      <c r="FWQ41" s="9"/>
      <c r="FWR41" s="9"/>
      <c r="FWS41" s="9"/>
      <c r="FWT41" s="9"/>
      <c r="FWU41" s="9"/>
      <c r="FWV41" s="9"/>
      <c r="FWW41" s="9"/>
      <c r="FWX41" s="9"/>
      <c r="FWY41" s="9"/>
      <c r="FWZ41" s="9"/>
      <c r="FXA41" s="9"/>
      <c r="FXB41" s="9"/>
      <c r="FXC41" s="9"/>
      <c r="FXD41" s="9"/>
      <c r="FXE41" s="9"/>
      <c r="FXF41" s="9"/>
      <c r="FXG41" s="9"/>
      <c r="FXH41" s="9"/>
      <c r="FXI41" s="9"/>
      <c r="FXJ41" s="9"/>
      <c r="FXK41" s="9"/>
      <c r="FXL41" s="9"/>
      <c r="FXM41" s="9"/>
      <c r="FXN41" s="9"/>
      <c r="FXO41" s="9"/>
      <c r="FXP41" s="9"/>
      <c r="FXQ41" s="9"/>
      <c r="FXR41" s="9"/>
      <c r="FXS41" s="9"/>
      <c r="FXT41" s="9"/>
      <c r="FXU41" s="9"/>
      <c r="FXV41" s="9"/>
      <c r="FXW41" s="9"/>
      <c r="FXX41" s="9"/>
      <c r="FXY41" s="9"/>
      <c r="FXZ41" s="9"/>
      <c r="FYA41" s="9"/>
      <c r="FYB41" s="9"/>
      <c r="FYC41" s="9"/>
      <c r="FYD41" s="9"/>
      <c r="FYE41" s="9"/>
      <c r="FYF41" s="9"/>
      <c r="FYG41" s="9"/>
      <c r="FYH41" s="9"/>
      <c r="FYI41" s="9"/>
      <c r="FYJ41" s="9"/>
      <c r="FYK41" s="9"/>
      <c r="FYL41" s="9"/>
      <c r="FYM41" s="9"/>
      <c r="FYN41" s="9"/>
      <c r="FYO41" s="9"/>
      <c r="FYP41" s="9"/>
      <c r="FYQ41" s="9"/>
      <c r="FYR41" s="9"/>
      <c r="FYS41" s="9"/>
      <c r="FYT41" s="9"/>
      <c r="FYU41" s="9"/>
      <c r="FYV41" s="9"/>
      <c r="FYW41" s="9"/>
      <c r="FYX41" s="9"/>
      <c r="FYY41" s="9"/>
      <c r="FYZ41" s="9"/>
      <c r="FZA41" s="9"/>
      <c r="FZB41" s="9"/>
      <c r="FZC41" s="9"/>
      <c r="FZD41" s="9"/>
      <c r="FZE41" s="9"/>
      <c r="FZF41" s="9"/>
      <c r="FZG41" s="9"/>
      <c r="FZH41" s="9"/>
      <c r="FZI41" s="9"/>
      <c r="FZJ41" s="9"/>
      <c r="FZK41" s="9"/>
      <c r="FZL41" s="9"/>
      <c r="FZM41" s="9"/>
      <c r="FZN41" s="9"/>
      <c r="FZO41" s="9"/>
      <c r="FZP41" s="9"/>
      <c r="FZQ41" s="9"/>
      <c r="FZR41" s="9"/>
      <c r="FZS41" s="9"/>
      <c r="FZT41" s="9"/>
      <c r="FZU41" s="9"/>
      <c r="FZV41" s="9"/>
      <c r="FZW41" s="9"/>
      <c r="FZX41" s="9"/>
      <c r="FZY41" s="9"/>
      <c r="FZZ41" s="9"/>
      <c r="GAA41" s="9"/>
      <c r="GAB41" s="9"/>
      <c r="GAC41" s="9"/>
      <c r="GAD41" s="9"/>
      <c r="GAE41" s="9"/>
      <c r="GAF41" s="9"/>
      <c r="GAG41" s="9"/>
      <c r="GAH41" s="9"/>
      <c r="GAI41" s="9"/>
      <c r="GAJ41" s="9"/>
      <c r="GAK41" s="9"/>
      <c r="GAL41" s="9"/>
      <c r="GAM41" s="9"/>
      <c r="GAN41" s="9"/>
      <c r="GAO41" s="9"/>
      <c r="GAP41" s="9"/>
      <c r="GAQ41" s="9"/>
      <c r="GAR41" s="9"/>
      <c r="GAS41" s="9"/>
      <c r="GAT41" s="9"/>
      <c r="GAU41" s="9"/>
      <c r="GAV41" s="9"/>
      <c r="GAW41" s="9"/>
      <c r="GAX41" s="9"/>
      <c r="GAY41" s="9"/>
      <c r="GAZ41" s="9"/>
      <c r="GBA41" s="9"/>
      <c r="GBB41" s="9"/>
      <c r="GBC41" s="9"/>
      <c r="GBD41" s="9"/>
      <c r="GBE41" s="9"/>
      <c r="GBF41" s="9"/>
      <c r="GBG41" s="9"/>
      <c r="GBH41" s="9"/>
      <c r="GBI41" s="9"/>
      <c r="GBJ41" s="9"/>
      <c r="GBK41" s="9"/>
      <c r="GBL41" s="9"/>
      <c r="GBM41" s="9"/>
      <c r="GBN41" s="9"/>
      <c r="GBO41" s="9"/>
      <c r="GBP41" s="9"/>
      <c r="GBQ41" s="9"/>
      <c r="GBR41" s="9"/>
      <c r="GBS41" s="9"/>
      <c r="GBT41" s="9"/>
      <c r="GBU41" s="9"/>
      <c r="GBV41" s="9"/>
      <c r="GBW41" s="9"/>
      <c r="GBX41" s="9"/>
      <c r="GBY41" s="9"/>
      <c r="GBZ41" s="9"/>
      <c r="GCA41" s="9"/>
      <c r="GCB41" s="9"/>
      <c r="GCC41" s="9"/>
      <c r="GCD41" s="9"/>
      <c r="GCE41" s="9"/>
      <c r="GCF41" s="9"/>
      <c r="GCG41" s="9"/>
      <c r="GCH41" s="9"/>
      <c r="GCI41" s="9"/>
      <c r="GCJ41" s="9"/>
      <c r="GCK41" s="9"/>
      <c r="GCL41" s="9"/>
      <c r="GCM41" s="9"/>
      <c r="GCN41" s="9"/>
      <c r="GCO41" s="9"/>
      <c r="GCP41" s="9"/>
      <c r="GCQ41" s="9"/>
      <c r="GCR41" s="9"/>
      <c r="GCS41" s="9"/>
      <c r="GCT41" s="9"/>
      <c r="GCU41" s="9"/>
      <c r="GCV41" s="9"/>
      <c r="GCW41" s="9"/>
      <c r="GCX41" s="9"/>
      <c r="GCY41" s="9"/>
      <c r="GCZ41" s="9"/>
      <c r="GDA41" s="9"/>
      <c r="GDB41" s="9"/>
      <c r="GDC41" s="9"/>
      <c r="GDD41" s="9"/>
      <c r="GDE41" s="9"/>
      <c r="GDF41" s="9"/>
      <c r="GDG41" s="9"/>
      <c r="GDH41" s="9"/>
      <c r="GDI41" s="9"/>
      <c r="GDJ41" s="9"/>
      <c r="GDK41" s="9"/>
      <c r="GDL41" s="9"/>
      <c r="GDM41" s="9"/>
      <c r="GDN41" s="9"/>
      <c r="GDO41" s="9"/>
      <c r="GDP41" s="9"/>
      <c r="GDQ41" s="9"/>
      <c r="GDR41" s="9"/>
      <c r="GDS41" s="9"/>
      <c r="GDT41" s="9"/>
      <c r="GDU41" s="9"/>
      <c r="GDV41" s="9"/>
      <c r="GDW41" s="9"/>
      <c r="GDX41" s="9"/>
      <c r="GDY41" s="9"/>
      <c r="GDZ41" s="9"/>
      <c r="GEA41" s="9"/>
      <c r="GEB41" s="9"/>
      <c r="GEC41" s="9"/>
      <c r="GED41" s="9"/>
      <c r="GEE41" s="9"/>
      <c r="GEF41" s="9"/>
      <c r="GEG41" s="9"/>
      <c r="GEH41" s="9"/>
      <c r="GEI41" s="9"/>
      <c r="GEJ41" s="9"/>
      <c r="GEK41" s="9"/>
      <c r="GEL41" s="9"/>
      <c r="GEM41" s="9"/>
      <c r="GEN41" s="9"/>
      <c r="GEO41" s="9"/>
      <c r="GEP41" s="9"/>
      <c r="GEQ41" s="9"/>
      <c r="GER41" s="9"/>
      <c r="GES41" s="9"/>
      <c r="GET41" s="9"/>
      <c r="GEU41" s="9"/>
      <c r="GEV41" s="9"/>
      <c r="GEW41" s="9"/>
      <c r="GEX41" s="9"/>
      <c r="GEY41" s="9"/>
      <c r="GEZ41" s="9"/>
      <c r="GFA41" s="9"/>
      <c r="GFB41" s="9"/>
      <c r="GFC41" s="9"/>
      <c r="GFD41" s="9"/>
      <c r="GFE41" s="9"/>
      <c r="GFF41" s="9"/>
      <c r="GFG41" s="9"/>
      <c r="GFH41" s="9"/>
      <c r="GFI41" s="9"/>
      <c r="GFJ41" s="9"/>
      <c r="GFK41" s="9"/>
      <c r="GFL41" s="9"/>
      <c r="GFM41" s="9"/>
      <c r="GFN41" s="9"/>
      <c r="GFO41" s="9"/>
      <c r="GFP41" s="9"/>
      <c r="GFQ41" s="9"/>
      <c r="GFR41" s="9"/>
      <c r="GFS41" s="9"/>
      <c r="GFT41" s="9"/>
      <c r="GFU41" s="9"/>
      <c r="GFV41" s="9"/>
      <c r="GFW41" s="9"/>
      <c r="GFX41" s="9"/>
      <c r="GFY41" s="9"/>
      <c r="GFZ41" s="9"/>
      <c r="GGA41" s="9"/>
      <c r="GGB41" s="9"/>
      <c r="GGC41" s="9"/>
      <c r="GGD41" s="9"/>
      <c r="GGE41" s="9"/>
      <c r="GGF41" s="9"/>
      <c r="GGG41" s="9"/>
      <c r="GGH41" s="9"/>
      <c r="GGI41" s="9"/>
      <c r="GGJ41" s="9"/>
      <c r="GGK41" s="9"/>
      <c r="GGL41" s="9"/>
      <c r="GGM41" s="9"/>
      <c r="GGN41" s="9"/>
      <c r="GGO41" s="9"/>
      <c r="GGP41" s="9"/>
      <c r="GGQ41" s="9"/>
      <c r="GGR41" s="9"/>
      <c r="GGS41" s="9"/>
      <c r="GGT41" s="9"/>
      <c r="GGU41" s="9"/>
      <c r="GGV41" s="9"/>
      <c r="GGW41" s="9"/>
      <c r="GGX41" s="9"/>
      <c r="GGY41" s="9"/>
      <c r="GGZ41" s="9"/>
      <c r="GHA41" s="9"/>
      <c r="GHB41" s="9"/>
      <c r="GHC41" s="9"/>
      <c r="GHD41" s="9"/>
      <c r="GHE41" s="9"/>
      <c r="GHF41" s="9"/>
      <c r="GHG41" s="9"/>
      <c r="GHH41" s="9"/>
      <c r="GHI41" s="9"/>
      <c r="GHJ41" s="9"/>
      <c r="GHK41" s="9"/>
      <c r="GHL41" s="9"/>
      <c r="GHM41" s="9"/>
      <c r="GHN41" s="9"/>
      <c r="GHO41" s="9"/>
      <c r="GHP41" s="9"/>
      <c r="GHQ41" s="9"/>
      <c r="GHR41" s="9"/>
      <c r="GHS41" s="9"/>
      <c r="GHT41" s="9"/>
      <c r="GHU41" s="9"/>
      <c r="GHV41" s="9"/>
      <c r="GHW41" s="9"/>
      <c r="GHX41" s="9"/>
      <c r="GHY41" s="9"/>
      <c r="GHZ41" s="9"/>
      <c r="GIA41" s="9"/>
      <c r="GIB41" s="9"/>
      <c r="GIC41" s="9"/>
      <c r="GID41" s="9"/>
      <c r="GIE41" s="9"/>
      <c r="GIF41" s="9"/>
      <c r="GIG41" s="9"/>
      <c r="GIH41" s="9"/>
      <c r="GII41" s="9"/>
      <c r="GIJ41" s="9"/>
      <c r="GIK41" s="9"/>
      <c r="GIL41" s="9"/>
      <c r="GIM41" s="9"/>
      <c r="GIN41" s="9"/>
      <c r="GIO41" s="9"/>
      <c r="GIP41" s="9"/>
      <c r="GIQ41" s="9"/>
      <c r="GIR41" s="9"/>
      <c r="GIS41" s="9"/>
      <c r="GIT41" s="9"/>
      <c r="GIU41" s="9"/>
      <c r="GIV41" s="9"/>
      <c r="GIW41" s="9"/>
      <c r="GIX41" s="9"/>
      <c r="GIY41" s="9"/>
      <c r="GIZ41" s="9"/>
      <c r="GJA41" s="9"/>
      <c r="GJB41" s="9"/>
      <c r="GJC41" s="9"/>
      <c r="GJD41" s="9"/>
      <c r="GJE41" s="9"/>
      <c r="GJF41" s="9"/>
      <c r="GJG41" s="9"/>
      <c r="GJH41" s="9"/>
      <c r="GJI41" s="9"/>
      <c r="GJJ41" s="9"/>
      <c r="GJK41" s="9"/>
      <c r="GJL41" s="9"/>
      <c r="GJM41" s="9"/>
      <c r="GJN41" s="9"/>
      <c r="GJO41" s="9"/>
      <c r="GJP41" s="9"/>
      <c r="GJQ41" s="9"/>
      <c r="GJR41" s="9"/>
      <c r="GJS41" s="9"/>
      <c r="GJT41" s="9"/>
      <c r="GJU41" s="9"/>
      <c r="GJV41" s="9"/>
      <c r="GJW41" s="9"/>
      <c r="GJX41" s="9"/>
      <c r="GJY41" s="9"/>
      <c r="GJZ41" s="9"/>
      <c r="GKA41" s="9"/>
      <c r="GKB41" s="9"/>
      <c r="GKC41" s="9"/>
      <c r="GKD41" s="9"/>
      <c r="GKE41" s="9"/>
      <c r="GKF41" s="9"/>
      <c r="GKG41" s="9"/>
      <c r="GKH41" s="9"/>
      <c r="GKI41" s="9"/>
      <c r="GKJ41" s="9"/>
      <c r="GKK41" s="9"/>
      <c r="GKL41" s="9"/>
      <c r="GKM41" s="9"/>
      <c r="GKN41" s="9"/>
      <c r="GKO41" s="9"/>
      <c r="GKP41" s="9"/>
      <c r="GKQ41" s="9"/>
      <c r="GKR41" s="9"/>
      <c r="GKS41" s="9"/>
      <c r="GKT41" s="9"/>
      <c r="GKU41" s="9"/>
      <c r="GKV41" s="9"/>
      <c r="GKW41" s="9"/>
      <c r="GKX41" s="9"/>
      <c r="GKY41" s="9"/>
      <c r="GKZ41" s="9"/>
      <c r="GLA41" s="9"/>
      <c r="GLB41" s="9"/>
      <c r="GLC41" s="9"/>
      <c r="GLD41" s="9"/>
      <c r="GLE41" s="9"/>
      <c r="GLF41" s="9"/>
      <c r="GLG41" s="9"/>
      <c r="GLH41" s="9"/>
      <c r="GLI41" s="9"/>
      <c r="GLJ41" s="9"/>
      <c r="GLK41" s="9"/>
      <c r="GLL41" s="9"/>
      <c r="GLM41" s="9"/>
      <c r="GLN41" s="9"/>
      <c r="GLO41" s="9"/>
      <c r="GLP41" s="9"/>
      <c r="GLQ41" s="9"/>
      <c r="GLR41" s="9"/>
      <c r="GLS41" s="9"/>
      <c r="GLT41" s="9"/>
      <c r="GLU41" s="9"/>
      <c r="GLV41" s="9"/>
      <c r="GLW41" s="9"/>
      <c r="GLX41" s="9"/>
      <c r="GLY41" s="9"/>
      <c r="GLZ41" s="9"/>
      <c r="GMA41" s="9"/>
      <c r="GMB41" s="9"/>
      <c r="GMC41" s="9"/>
      <c r="GMD41" s="9"/>
      <c r="GME41" s="9"/>
      <c r="GMF41" s="9"/>
      <c r="GMG41" s="9"/>
      <c r="GMH41" s="9"/>
      <c r="GMI41" s="9"/>
      <c r="GMJ41" s="9"/>
      <c r="GMK41" s="9"/>
      <c r="GML41" s="9"/>
      <c r="GMM41" s="9"/>
      <c r="GMN41" s="9"/>
      <c r="GMO41" s="9"/>
      <c r="GMP41" s="9"/>
      <c r="GMQ41" s="9"/>
      <c r="GMR41" s="9"/>
      <c r="GMS41" s="9"/>
      <c r="GMT41" s="9"/>
      <c r="GMU41" s="9"/>
      <c r="GMV41" s="9"/>
      <c r="GMW41" s="9"/>
      <c r="GMX41" s="9"/>
      <c r="GMY41" s="9"/>
      <c r="GMZ41" s="9"/>
      <c r="GNA41" s="9"/>
      <c r="GNB41" s="9"/>
      <c r="GNC41" s="9"/>
      <c r="GND41" s="9"/>
      <c r="GNE41" s="9"/>
      <c r="GNF41" s="9"/>
      <c r="GNG41" s="9"/>
      <c r="GNH41" s="9"/>
      <c r="GNI41" s="9"/>
      <c r="GNJ41" s="9"/>
      <c r="GNK41" s="9"/>
      <c r="GNL41" s="9"/>
      <c r="GNM41" s="9"/>
      <c r="GNN41" s="9"/>
      <c r="GNO41" s="9"/>
      <c r="GNP41" s="9"/>
      <c r="GNQ41" s="9"/>
      <c r="GNR41" s="9"/>
      <c r="GNS41" s="9"/>
      <c r="GNT41" s="9"/>
      <c r="GNU41" s="9"/>
      <c r="GNV41" s="9"/>
      <c r="GNW41" s="9"/>
      <c r="GNX41" s="9"/>
      <c r="GNY41" s="9"/>
      <c r="GNZ41" s="9"/>
      <c r="GOA41" s="9"/>
      <c r="GOB41" s="9"/>
      <c r="GOC41" s="9"/>
      <c r="GOD41" s="9"/>
      <c r="GOE41" s="9"/>
      <c r="GOF41" s="9"/>
      <c r="GOG41" s="9"/>
      <c r="GOH41" s="9"/>
      <c r="GOI41" s="9"/>
      <c r="GOJ41" s="9"/>
      <c r="GOK41" s="9"/>
      <c r="GOL41" s="9"/>
      <c r="GOM41" s="9"/>
      <c r="GON41" s="9"/>
      <c r="GOO41" s="9"/>
      <c r="GOP41" s="9"/>
      <c r="GOQ41" s="9"/>
      <c r="GOR41" s="9"/>
      <c r="GOS41" s="9"/>
      <c r="GOT41" s="9"/>
      <c r="GOU41" s="9"/>
      <c r="GOV41" s="9"/>
      <c r="GOW41" s="9"/>
      <c r="GOX41" s="9"/>
      <c r="GOY41" s="9"/>
      <c r="GOZ41" s="9"/>
      <c r="GPA41" s="9"/>
      <c r="GPB41" s="9"/>
      <c r="GPC41" s="9"/>
      <c r="GPD41" s="9"/>
      <c r="GPE41" s="9"/>
      <c r="GPF41" s="9"/>
      <c r="GPG41" s="9"/>
      <c r="GPH41" s="9"/>
      <c r="GPI41" s="9"/>
      <c r="GPJ41" s="9"/>
      <c r="GPK41" s="9"/>
      <c r="GPL41" s="9"/>
      <c r="GPM41" s="9"/>
      <c r="GPN41" s="9"/>
      <c r="GPO41" s="9"/>
      <c r="GPP41" s="9"/>
      <c r="GPQ41" s="9"/>
      <c r="GPR41" s="9"/>
      <c r="GPS41" s="9"/>
      <c r="GPT41" s="9"/>
      <c r="GPU41" s="9"/>
      <c r="GPV41" s="9"/>
      <c r="GPW41" s="9"/>
      <c r="GPX41" s="9"/>
      <c r="GPY41" s="9"/>
      <c r="GPZ41" s="9"/>
      <c r="GQA41" s="9"/>
      <c r="GQB41" s="9"/>
      <c r="GQC41" s="9"/>
      <c r="GQD41" s="9"/>
      <c r="GQE41" s="9"/>
      <c r="GQF41" s="9"/>
      <c r="GQG41" s="9"/>
      <c r="GQH41" s="9"/>
      <c r="GQI41" s="9"/>
      <c r="GQJ41" s="9"/>
      <c r="GQK41" s="9"/>
      <c r="GQL41" s="9"/>
      <c r="GQM41" s="9"/>
      <c r="GQN41" s="9"/>
      <c r="GQO41" s="9"/>
      <c r="GQP41" s="9"/>
      <c r="GQQ41" s="9"/>
      <c r="GQR41" s="9"/>
      <c r="GQS41" s="9"/>
      <c r="GQT41" s="9"/>
      <c r="GQU41" s="9"/>
      <c r="GQV41" s="9"/>
      <c r="GQW41" s="9"/>
      <c r="GQX41" s="9"/>
      <c r="GQY41" s="9"/>
      <c r="GQZ41" s="9"/>
      <c r="GRA41" s="9"/>
      <c r="GRB41" s="9"/>
      <c r="GRC41" s="9"/>
      <c r="GRD41" s="9"/>
      <c r="GRE41" s="9"/>
      <c r="GRF41" s="9"/>
      <c r="GRG41" s="9"/>
      <c r="GRH41" s="9"/>
      <c r="GRI41" s="9"/>
      <c r="GRJ41" s="9"/>
      <c r="GRK41" s="9"/>
      <c r="GRL41" s="9"/>
      <c r="GRM41" s="9"/>
      <c r="GRN41" s="9"/>
      <c r="GRO41" s="9"/>
      <c r="GRP41" s="9"/>
      <c r="GRQ41" s="9"/>
      <c r="GRR41" s="9"/>
      <c r="GRS41" s="9"/>
      <c r="GRT41" s="9"/>
      <c r="GRU41" s="9"/>
      <c r="GRV41" s="9"/>
      <c r="GRW41" s="9"/>
      <c r="GRX41" s="9"/>
      <c r="GRY41" s="9"/>
      <c r="GRZ41" s="9"/>
      <c r="GSA41" s="9"/>
      <c r="GSB41" s="9"/>
      <c r="GSC41" s="9"/>
      <c r="GSD41" s="9"/>
      <c r="GSE41" s="9"/>
      <c r="GSF41" s="9"/>
      <c r="GSG41" s="9"/>
      <c r="GSH41" s="9"/>
      <c r="GSI41" s="9"/>
      <c r="GSJ41" s="9"/>
      <c r="GSK41" s="9"/>
      <c r="GSL41" s="9"/>
      <c r="GSM41" s="9"/>
      <c r="GSN41" s="9"/>
      <c r="GSO41" s="9"/>
      <c r="GSP41" s="9"/>
      <c r="GSQ41" s="9"/>
      <c r="GSR41" s="9"/>
      <c r="GSS41" s="9"/>
      <c r="GST41" s="9"/>
      <c r="GSU41" s="9"/>
      <c r="GSV41" s="9"/>
      <c r="GSW41" s="9"/>
      <c r="GSX41" s="9"/>
      <c r="GSY41" s="9"/>
      <c r="GSZ41" s="9"/>
      <c r="GTA41" s="9"/>
      <c r="GTB41" s="9"/>
      <c r="GTC41" s="9"/>
      <c r="GTD41" s="9"/>
      <c r="GTE41" s="9"/>
      <c r="GTF41" s="9"/>
      <c r="GTG41" s="9"/>
      <c r="GTH41" s="9"/>
      <c r="GTI41" s="9"/>
      <c r="GTJ41" s="9"/>
      <c r="GTK41" s="9"/>
      <c r="GTL41" s="9"/>
      <c r="GTM41" s="9"/>
      <c r="GTN41" s="9"/>
      <c r="GTO41" s="9"/>
      <c r="GTP41" s="9"/>
      <c r="GTQ41" s="9"/>
      <c r="GTR41" s="9"/>
      <c r="GTS41" s="9"/>
      <c r="GTT41" s="9"/>
      <c r="GTU41" s="9"/>
      <c r="GTV41" s="9"/>
      <c r="GTW41" s="9"/>
      <c r="GTX41" s="9"/>
      <c r="GTY41" s="9"/>
      <c r="GTZ41" s="9"/>
      <c r="GUA41" s="9"/>
      <c r="GUB41" s="9"/>
      <c r="GUC41" s="9"/>
      <c r="GUD41" s="9"/>
      <c r="GUE41" s="9"/>
      <c r="GUF41" s="9"/>
      <c r="GUG41" s="9"/>
      <c r="GUH41" s="9"/>
      <c r="GUI41" s="9"/>
      <c r="GUJ41" s="9"/>
      <c r="GUK41" s="9"/>
      <c r="GUL41" s="9"/>
      <c r="GUM41" s="9"/>
      <c r="GUN41" s="9"/>
      <c r="GUO41" s="9"/>
      <c r="GUP41" s="9"/>
      <c r="GUQ41" s="9"/>
      <c r="GUR41" s="9"/>
      <c r="GUS41" s="9"/>
      <c r="GUT41" s="9"/>
      <c r="GUU41" s="9"/>
      <c r="GUV41" s="9"/>
      <c r="GUW41" s="9"/>
      <c r="GUX41" s="9"/>
      <c r="GUY41" s="9"/>
      <c r="GUZ41" s="9"/>
      <c r="GVA41" s="9"/>
      <c r="GVB41" s="9"/>
      <c r="GVC41" s="9"/>
      <c r="GVD41" s="9"/>
      <c r="GVE41" s="9"/>
      <c r="GVF41" s="9"/>
      <c r="GVG41" s="9"/>
      <c r="GVH41" s="9"/>
      <c r="GVI41" s="9"/>
      <c r="GVJ41" s="9"/>
      <c r="GVK41" s="9"/>
      <c r="GVL41" s="9"/>
      <c r="GVM41" s="9"/>
      <c r="GVN41" s="9"/>
      <c r="GVO41" s="9"/>
      <c r="GVP41" s="9"/>
      <c r="GVQ41" s="9"/>
      <c r="GVR41" s="9"/>
      <c r="GVS41" s="9"/>
      <c r="GVT41" s="9"/>
      <c r="GVU41" s="9"/>
      <c r="GVV41" s="9"/>
      <c r="GVW41" s="9"/>
      <c r="GVX41" s="9"/>
      <c r="GVY41" s="9"/>
      <c r="GVZ41" s="9"/>
      <c r="GWA41" s="9"/>
      <c r="GWB41" s="9"/>
      <c r="GWC41" s="9"/>
      <c r="GWD41" s="9"/>
      <c r="GWE41" s="9"/>
      <c r="GWF41" s="9"/>
      <c r="GWG41" s="9"/>
      <c r="GWH41" s="9"/>
      <c r="GWI41" s="9"/>
      <c r="GWJ41" s="9"/>
      <c r="GWK41" s="9"/>
      <c r="GWL41" s="9"/>
      <c r="GWM41" s="9"/>
      <c r="GWN41" s="9"/>
      <c r="GWO41" s="9"/>
      <c r="GWP41" s="9"/>
      <c r="GWQ41" s="9"/>
      <c r="GWR41" s="9"/>
      <c r="GWS41" s="9"/>
      <c r="GWT41" s="9"/>
      <c r="GWU41" s="9"/>
      <c r="GWV41" s="9"/>
      <c r="GWW41" s="9"/>
      <c r="GWX41" s="9"/>
      <c r="GWY41" s="9"/>
      <c r="GWZ41" s="9"/>
      <c r="GXA41" s="9"/>
      <c r="GXB41" s="9"/>
      <c r="GXC41" s="9"/>
      <c r="GXD41" s="9"/>
      <c r="GXE41" s="9"/>
      <c r="GXF41" s="9"/>
      <c r="GXG41" s="9"/>
      <c r="GXH41" s="9"/>
      <c r="GXI41" s="9"/>
      <c r="GXJ41" s="9"/>
      <c r="GXK41" s="9"/>
      <c r="GXL41" s="9"/>
      <c r="GXM41" s="9"/>
      <c r="GXN41" s="9"/>
      <c r="GXO41" s="9"/>
      <c r="GXP41" s="9"/>
      <c r="GXQ41" s="9"/>
      <c r="GXR41" s="9"/>
      <c r="GXS41" s="9"/>
      <c r="GXT41" s="9"/>
      <c r="GXU41" s="9"/>
      <c r="GXV41" s="9"/>
      <c r="GXW41" s="9"/>
      <c r="GXX41" s="9"/>
      <c r="GXY41" s="9"/>
      <c r="GXZ41" s="9"/>
      <c r="GYA41" s="9"/>
      <c r="GYB41" s="9"/>
      <c r="GYC41" s="9"/>
      <c r="GYD41" s="9"/>
      <c r="GYE41" s="9"/>
      <c r="GYF41" s="9"/>
      <c r="GYG41" s="9"/>
      <c r="GYH41" s="9"/>
      <c r="GYI41" s="9"/>
      <c r="GYJ41" s="9"/>
      <c r="GYK41" s="9"/>
      <c r="GYL41" s="9"/>
      <c r="GYM41" s="9"/>
      <c r="GYN41" s="9"/>
      <c r="GYO41" s="9"/>
      <c r="GYP41" s="9"/>
      <c r="GYQ41" s="9"/>
      <c r="GYR41" s="9"/>
      <c r="GYS41" s="9"/>
      <c r="GYT41" s="9"/>
      <c r="GYU41" s="9"/>
      <c r="GYV41" s="9"/>
      <c r="GYW41" s="9"/>
      <c r="GYX41" s="9"/>
      <c r="GYY41" s="9"/>
      <c r="GYZ41" s="9"/>
      <c r="GZA41" s="9"/>
      <c r="GZB41" s="9"/>
      <c r="GZC41" s="9"/>
      <c r="GZD41" s="9"/>
      <c r="GZE41" s="9"/>
      <c r="GZF41" s="9"/>
      <c r="GZG41" s="9"/>
      <c r="GZH41" s="9"/>
      <c r="GZI41" s="9"/>
      <c r="GZJ41" s="9"/>
      <c r="GZK41" s="9"/>
      <c r="GZL41" s="9"/>
      <c r="GZM41" s="9"/>
      <c r="GZN41" s="9"/>
      <c r="GZO41" s="9"/>
      <c r="GZP41" s="9"/>
      <c r="GZQ41" s="9"/>
      <c r="GZR41" s="9"/>
      <c r="GZS41" s="9"/>
      <c r="GZT41" s="9"/>
      <c r="GZU41" s="9"/>
      <c r="GZV41" s="9"/>
      <c r="GZW41" s="9"/>
      <c r="GZX41" s="9"/>
      <c r="GZY41" s="9"/>
      <c r="GZZ41" s="9"/>
      <c r="HAA41" s="9"/>
      <c r="HAB41" s="9"/>
      <c r="HAC41" s="9"/>
      <c r="HAD41" s="9"/>
      <c r="HAE41" s="9"/>
      <c r="HAF41" s="9"/>
      <c r="HAG41" s="9"/>
      <c r="HAH41" s="9"/>
      <c r="HAI41" s="9"/>
      <c r="HAJ41" s="9"/>
      <c r="HAK41" s="9"/>
      <c r="HAL41" s="9"/>
      <c r="HAM41" s="9"/>
      <c r="HAN41" s="9"/>
      <c r="HAO41" s="9"/>
      <c r="HAP41" s="9"/>
      <c r="HAQ41" s="9"/>
      <c r="HAR41" s="9"/>
      <c r="HAS41" s="9"/>
      <c r="HAT41" s="9"/>
      <c r="HAU41" s="9"/>
      <c r="HAV41" s="9"/>
      <c r="HAW41" s="9"/>
      <c r="HAX41" s="9"/>
      <c r="HAY41" s="9"/>
      <c r="HAZ41" s="9"/>
      <c r="HBA41" s="9"/>
      <c r="HBB41" s="9"/>
      <c r="HBC41" s="9"/>
      <c r="HBD41" s="9"/>
      <c r="HBE41" s="9"/>
      <c r="HBF41" s="9"/>
      <c r="HBG41" s="9"/>
      <c r="HBH41" s="9"/>
      <c r="HBI41" s="9"/>
      <c r="HBJ41" s="9"/>
      <c r="HBK41" s="9"/>
      <c r="HBL41" s="9"/>
      <c r="HBM41" s="9"/>
      <c r="HBN41" s="9"/>
      <c r="HBO41" s="9"/>
      <c r="HBP41" s="9"/>
      <c r="HBQ41" s="9"/>
      <c r="HBR41" s="9"/>
      <c r="HBS41" s="9"/>
      <c r="HBT41" s="9"/>
      <c r="HBU41" s="9"/>
      <c r="HBV41" s="9"/>
      <c r="HBW41" s="9"/>
      <c r="HBX41" s="9"/>
      <c r="HBY41" s="9"/>
      <c r="HBZ41" s="9"/>
      <c r="HCA41" s="9"/>
      <c r="HCB41" s="9"/>
      <c r="HCC41" s="9"/>
      <c r="HCD41" s="9"/>
      <c r="HCE41" s="9"/>
      <c r="HCF41" s="9"/>
      <c r="HCG41" s="9"/>
      <c r="HCH41" s="9"/>
      <c r="HCI41" s="9"/>
      <c r="HCJ41" s="9"/>
      <c r="HCK41" s="9"/>
      <c r="HCL41" s="9"/>
      <c r="HCM41" s="9"/>
      <c r="HCN41" s="9"/>
      <c r="HCO41" s="9"/>
      <c r="HCP41" s="9"/>
      <c r="HCQ41" s="9"/>
      <c r="HCR41" s="9"/>
      <c r="HCS41" s="9"/>
      <c r="HCT41" s="9"/>
      <c r="HCU41" s="9"/>
      <c r="HCV41" s="9"/>
      <c r="HCW41" s="9"/>
      <c r="HCX41" s="9"/>
      <c r="HCY41" s="9"/>
      <c r="HCZ41" s="9"/>
      <c r="HDA41" s="9"/>
      <c r="HDB41" s="9"/>
      <c r="HDC41" s="9"/>
      <c r="HDD41" s="9"/>
      <c r="HDE41" s="9"/>
      <c r="HDF41" s="9"/>
      <c r="HDG41" s="9"/>
      <c r="HDH41" s="9"/>
      <c r="HDI41" s="9"/>
      <c r="HDJ41" s="9"/>
      <c r="HDK41" s="9"/>
      <c r="HDL41" s="9"/>
      <c r="HDM41" s="9"/>
      <c r="HDN41" s="9"/>
      <c r="HDO41" s="9"/>
      <c r="HDP41" s="9"/>
      <c r="HDQ41" s="9"/>
      <c r="HDR41" s="9"/>
      <c r="HDS41" s="9"/>
      <c r="HDT41" s="9"/>
      <c r="HDU41" s="9"/>
      <c r="HDV41" s="9"/>
      <c r="HDW41" s="9"/>
      <c r="HDX41" s="9"/>
      <c r="HDY41" s="9"/>
      <c r="HDZ41" s="9"/>
      <c r="HEA41" s="9"/>
      <c r="HEB41" s="9"/>
      <c r="HEC41" s="9"/>
      <c r="HED41" s="9"/>
      <c r="HEE41" s="9"/>
      <c r="HEF41" s="9"/>
      <c r="HEG41" s="9"/>
      <c r="HEH41" s="9"/>
      <c r="HEI41" s="9"/>
      <c r="HEJ41" s="9"/>
      <c r="HEK41" s="9"/>
      <c r="HEL41" s="9"/>
      <c r="HEM41" s="9"/>
      <c r="HEN41" s="9"/>
      <c r="HEO41" s="9"/>
      <c r="HEP41" s="9"/>
      <c r="HEQ41" s="9"/>
      <c r="HER41" s="9"/>
      <c r="HES41" s="9"/>
      <c r="HET41" s="9"/>
      <c r="HEU41" s="9"/>
      <c r="HEV41" s="9"/>
      <c r="HEW41" s="9"/>
      <c r="HEX41" s="9"/>
      <c r="HEY41" s="9"/>
      <c r="HEZ41" s="9"/>
      <c r="HFA41" s="9"/>
      <c r="HFB41" s="9"/>
      <c r="HFC41" s="9"/>
      <c r="HFD41" s="9"/>
      <c r="HFE41" s="9"/>
      <c r="HFF41" s="9"/>
      <c r="HFG41" s="9"/>
      <c r="HFH41" s="9"/>
      <c r="HFI41" s="9"/>
      <c r="HFJ41" s="9"/>
      <c r="HFK41" s="9"/>
      <c r="HFL41" s="9"/>
      <c r="HFM41" s="9"/>
      <c r="HFN41" s="9"/>
      <c r="HFO41" s="9"/>
      <c r="HFP41" s="9"/>
      <c r="HFQ41" s="9"/>
      <c r="HFR41" s="9"/>
      <c r="HFS41" s="9"/>
      <c r="HFT41" s="9"/>
      <c r="HFU41" s="9"/>
      <c r="HFV41" s="9"/>
      <c r="HFW41" s="9"/>
      <c r="HFX41" s="9"/>
      <c r="HFY41" s="9"/>
      <c r="HFZ41" s="9"/>
      <c r="HGA41" s="9"/>
      <c r="HGB41" s="9"/>
      <c r="HGC41" s="9"/>
      <c r="HGD41" s="9"/>
      <c r="HGE41" s="9"/>
      <c r="HGF41" s="9"/>
      <c r="HGG41" s="9"/>
      <c r="HGH41" s="9"/>
      <c r="HGI41" s="9"/>
      <c r="HGJ41" s="9"/>
      <c r="HGK41" s="9"/>
      <c r="HGL41" s="9"/>
      <c r="HGM41" s="9"/>
      <c r="HGN41" s="9"/>
      <c r="HGO41" s="9"/>
      <c r="HGP41" s="9"/>
      <c r="HGQ41" s="9"/>
      <c r="HGR41" s="9"/>
      <c r="HGS41" s="9"/>
      <c r="HGT41" s="9"/>
      <c r="HGU41" s="9"/>
      <c r="HGV41" s="9"/>
      <c r="HGW41" s="9"/>
      <c r="HGX41" s="9"/>
      <c r="HGY41" s="9"/>
      <c r="HGZ41" s="9"/>
      <c r="HHA41" s="9"/>
      <c r="HHB41" s="9"/>
      <c r="HHC41" s="9"/>
      <c r="HHD41" s="9"/>
      <c r="HHE41" s="9"/>
      <c r="HHF41" s="9"/>
      <c r="HHG41" s="9"/>
      <c r="HHH41" s="9"/>
      <c r="HHI41" s="9"/>
      <c r="HHJ41" s="9"/>
      <c r="HHK41" s="9"/>
      <c r="HHL41" s="9"/>
      <c r="HHM41" s="9"/>
      <c r="HHN41" s="9"/>
      <c r="HHO41" s="9"/>
      <c r="HHP41" s="9"/>
      <c r="HHQ41" s="9"/>
      <c r="HHR41" s="9"/>
      <c r="HHS41" s="9"/>
      <c r="HHT41" s="9"/>
      <c r="HHU41" s="9"/>
      <c r="HHV41" s="9"/>
      <c r="HHW41" s="9"/>
      <c r="HHX41" s="9"/>
      <c r="HHY41" s="9"/>
      <c r="HHZ41" s="9"/>
      <c r="HIA41" s="9"/>
      <c r="HIB41" s="9"/>
      <c r="HIC41" s="9"/>
      <c r="HID41" s="9"/>
      <c r="HIE41" s="9"/>
      <c r="HIF41" s="9"/>
      <c r="HIG41" s="9"/>
      <c r="HIH41" s="9"/>
      <c r="HII41" s="9"/>
      <c r="HIJ41" s="9"/>
      <c r="HIK41" s="9"/>
      <c r="HIL41" s="9"/>
      <c r="HIM41" s="9"/>
      <c r="HIN41" s="9"/>
      <c r="HIO41" s="9"/>
      <c r="HIP41" s="9"/>
      <c r="HIQ41" s="9"/>
      <c r="HIR41" s="9"/>
      <c r="HIS41" s="9"/>
      <c r="HIT41" s="9"/>
      <c r="HIU41" s="9"/>
      <c r="HIV41" s="9"/>
      <c r="HIW41" s="9"/>
      <c r="HIX41" s="9"/>
      <c r="HIY41" s="9"/>
      <c r="HIZ41" s="9"/>
      <c r="HJA41" s="9"/>
      <c r="HJB41" s="9"/>
      <c r="HJC41" s="9"/>
      <c r="HJD41" s="9"/>
      <c r="HJE41" s="9"/>
      <c r="HJF41" s="9"/>
      <c r="HJG41" s="9"/>
      <c r="HJH41" s="9"/>
      <c r="HJI41" s="9"/>
      <c r="HJJ41" s="9"/>
      <c r="HJK41" s="9"/>
      <c r="HJL41" s="9"/>
      <c r="HJM41" s="9"/>
      <c r="HJN41" s="9"/>
      <c r="HJO41" s="9"/>
      <c r="HJP41" s="9"/>
      <c r="HJQ41" s="9"/>
      <c r="HJR41" s="9"/>
      <c r="HJS41" s="9"/>
      <c r="HJT41" s="9"/>
      <c r="HJU41" s="9"/>
      <c r="HJV41" s="9"/>
      <c r="HJW41" s="9"/>
      <c r="HJX41" s="9"/>
      <c r="HJY41" s="9"/>
      <c r="HJZ41" s="9"/>
      <c r="HKA41" s="9"/>
      <c r="HKB41" s="9"/>
      <c r="HKC41" s="9"/>
      <c r="HKD41" s="9"/>
      <c r="HKE41" s="9"/>
      <c r="HKF41" s="9"/>
      <c r="HKG41" s="9"/>
      <c r="HKH41" s="9"/>
      <c r="HKI41" s="9"/>
      <c r="HKJ41" s="9"/>
      <c r="HKK41" s="9"/>
      <c r="HKL41" s="9"/>
      <c r="HKM41" s="9"/>
      <c r="HKN41" s="9"/>
      <c r="HKO41" s="9"/>
      <c r="HKP41" s="9"/>
      <c r="HKQ41" s="9"/>
      <c r="HKR41" s="9"/>
      <c r="HKS41" s="9"/>
      <c r="HKT41" s="9"/>
      <c r="HKU41" s="9"/>
      <c r="HKV41" s="9"/>
      <c r="HKW41" s="9"/>
      <c r="HKX41" s="9"/>
      <c r="HKY41" s="9"/>
      <c r="HKZ41" s="9"/>
      <c r="HLA41" s="9"/>
      <c r="HLB41" s="9"/>
      <c r="HLC41" s="9"/>
      <c r="HLD41" s="9"/>
      <c r="HLE41" s="9"/>
      <c r="HLF41" s="9"/>
      <c r="HLG41" s="9"/>
      <c r="HLH41" s="9"/>
      <c r="HLI41" s="9"/>
      <c r="HLJ41" s="9"/>
      <c r="HLK41" s="9"/>
      <c r="HLL41" s="9"/>
      <c r="HLM41" s="9"/>
      <c r="HLN41" s="9"/>
      <c r="HLO41" s="9"/>
      <c r="HLP41" s="9"/>
      <c r="HLQ41" s="9"/>
      <c r="HLR41" s="9"/>
      <c r="HLS41" s="9"/>
      <c r="HLT41" s="9"/>
      <c r="HLU41" s="9"/>
      <c r="HLV41" s="9"/>
      <c r="HLW41" s="9"/>
      <c r="HLX41" s="9"/>
      <c r="HLY41" s="9"/>
      <c r="HLZ41" s="9"/>
      <c r="HMA41" s="9"/>
      <c r="HMB41" s="9"/>
      <c r="HMC41" s="9"/>
      <c r="HMD41" s="9"/>
      <c r="HME41" s="9"/>
      <c r="HMF41" s="9"/>
      <c r="HMG41" s="9"/>
      <c r="HMH41" s="9"/>
      <c r="HMI41" s="9"/>
      <c r="HMJ41" s="9"/>
      <c r="HMK41" s="9"/>
      <c r="HML41" s="9"/>
      <c r="HMM41" s="9"/>
      <c r="HMN41" s="9"/>
      <c r="HMO41" s="9"/>
      <c r="HMP41" s="9"/>
      <c r="HMQ41" s="9"/>
      <c r="HMR41" s="9"/>
      <c r="HMS41" s="9"/>
      <c r="HMT41" s="9"/>
      <c r="HMU41" s="9"/>
      <c r="HMV41" s="9"/>
      <c r="HMW41" s="9"/>
      <c r="HMX41" s="9"/>
      <c r="HMY41" s="9"/>
      <c r="HMZ41" s="9"/>
      <c r="HNA41" s="9"/>
      <c r="HNB41" s="9"/>
      <c r="HNC41" s="9"/>
      <c r="HND41" s="9"/>
      <c r="HNE41" s="9"/>
      <c r="HNF41" s="9"/>
      <c r="HNG41" s="9"/>
      <c r="HNH41" s="9"/>
      <c r="HNI41" s="9"/>
      <c r="HNJ41" s="9"/>
      <c r="HNK41" s="9"/>
      <c r="HNL41" s="9"/>
      <c r="HNM41" s="9"/>
      <c r="HNN41" s="9"/>
      <c r="HNO41" s="9"/>
      <c r="HNP41" s="9"/>
      <c r="HNQ41" s="9"/>
      <c r="HNR41" s="9"/>
      <c r="HNS41" s="9"/>
      <c r="HNT41" s="9"/>
      <c r="HNU41" s="9"/>
      <c r="HNV41" s="9"/>
      <c r="HNW41" s="9"/>
      <c r="HNX41" s="9"/>
      <c r="HNY41" s="9"/>
      <c r="HNZ41" s="9"/>
      <c r="HOA41" s="9"/>
      <c r="HOB41" s="9"/>
      <c r="HOC41" s="9"/>
      <c r="HOD41" s="9"/>
      <c r="HOE41" s="9"/>
      <c r="HOF41" s="9"/>
      <c r="HOG41" s="9"/>
      <c r="HOH41" s="9"/>
      <c r="HOI41" s="9"/>
      <c r="HOJ41" s="9"/>
      <c r="HOK41" s="9"/>
      <c r="HOL41" s="9"/>
      <c r="HOM41" s="9"/>
      <c r="HON41" s="9"/>
      <c r="HOO41" s="9"/>
      <c r="HOP41" s="9"/>
      <c r="HOQ41" s="9"/>
      <c r="HOR41" s="9"/>
      <c r="HOS41" s="9"/>
      <c r="HOT41" s="9"/>
      <c r="HOU41" s="9"/>
      <c r="HOV41" s="9"/>
      <c r="HOW41" s="9"/>
      <c r="HOX41" s="9"/>
      <c r="HOY41" s="9"/>
      <c r="HOZ41" s="9"/>
      <c r="HPA41" s="9"/>
      <c r="HPB41" s="9"/>
      <c r="HPC41" s="9"/>
      <c r="HPD41" s="9"/>
      <c r="HPE41" s="9"/>
      <c r="HPF41" s="9"/>
      <c r="HPG41" s="9"/>
      <c r="HPH41" s="9"/>
      <c r="HPI41" s="9"/>
      <c r="HPJ41" s="9"/>
      <c r="HPK41" s="9"/>
      <c r="HPL41" s="9"/>
      <c r="HPM41" s="9"/>
      <c r="HPN41" s="9"/>
      <c r="HPO41" s="9"/>
      <c r="HPP41" s="9"/>
      <c r="HPQ41" s="9"/>
      <c r="HPR41" s="9"/>
      <c r="HPS41" s="9"/>
      <c r="HPT41" s="9"/>
      <c r="HPU41" s="9"/>
      <c r="HPV41" s="9"/>
      <c r="HPW41" s="9"/>
      <c r="HPX41" s="9"/>
      <c r="HPY41" s="9"/>
      <c r="HPZ41" s="9"/>
      <c r="HQA41" s="9"/>
      <c r="HQB41" s="9"/>
      <c r="HQC41" s="9"/>
      <c r="HQD41" s="9"/>
      <c r="HQE41" s="9"/>
      <c r="HQF41" s="9"/>
      <c r="HQG41" s="9"/>
      <c r="HQH41" s="9"/>
      <c r="HQI41" s="9"/>
      <c r="HQJ41" s="9"/>
      <c r="HQK41" s="9"/>
      <c r="HQL41" s="9"/>
      <c r="HQM41" s="9"/>
      <c r="HQN41" s="9"/>
      <c r="HQO41" s="9"/>
      <c r="HQP41" s="9"/>
      <c r="HQQ41" s="9"/>
      <c r="HQR41" s="9"/>
      <c r="HQS41" s="9"/>
      <c r="HQT41" s="9"/>
      <c r="HQU41" s="9"/>
      <c r="HQV41" s="9"/>
      <c r="HQW41" s="9"/>
      <c r="HQX41" s="9"/>
      <c r="HQY41" s="9"/>
      <c r="HQZ41" s="9"/>
      <c r="HRA41" s="9"/>
      <c r="HRB41" s="9"/>
      <c r="HRC41" s="9"/>
      <c r="HRD41" s="9"/>
      <c r="HRE41" s="9"/>
      <c r="HRF41" s="9"/>
      <c r="HRG41" s="9"/>
      <c r="HRH41" s="9"/>
      <c r="HRI41" s="9"/>
      <c r="HRJ41" s="9"/>
      <c r="HRK41" s="9"/>
      <c r="HRL41" s="9"/>
      <c r="HRM41" s="9"/>
      <c r="HRN41" s="9"/>
      <c r="HRO41" s="9"/>
      <c r="HRP41" s="9"/>
      <c r="HRQ41" s="9"/>
      <c r="HRR41" s="9"/>
      <c r="HRS41" s="9"/>
      <c r="HRT41" s="9"/>
      <c r="HRU41" s="9"/>
      <c r="HRV41" s="9"/>
      <c r="HRW41" s="9"/>
      <c r="HRX41" s="9"/>
      <c r="HRY41" s="9"/>
      <c r="HRZ41" s="9"/>
      <c r="HSA41" s="9"/>
      <c r="HSB41" s="9"/>
      <c r="HSC41" s="9"/>
      <c r="HSD41" s="9"/>
      <c r="HSE41" s="9"/>
      <c r="HSF41" s="9"/>
      <c r="HSG41" s="9"/>
      <c r="HSH41" s="9"/>
      <c r="HSI41" s="9"/>
      <c r="HSJ41" s="9"/>
      <c r="HSK41" s="9"/>
      <c r="HSL41" s="9"/>
      <c r="HSM41" s="9"/>
      <c r="HSN41" s="9"/>
      <c r="HSO41" s="9"/>
      <c r="HSP41" s="9"/>
      <c r="HSQ41" s="9"/>
      <c r="HSR41" s="9"/>
      <c r="HSS41" s="9"/>
      <c r="HST41" s="9"/>
      <c r="HSU41" s="9"/>
      <c r="HSV41" s="9"/>
      <c r="HSW41" s="9"/>
      <c r="HSX41" s="9"/>
      <c r="HSY41" s="9"/>
      <c r="HSZ41" s="9"/>
      <c r="HTA41" s="9"/>
      <c r="HTB41" s="9"/>
      <c r="HTC41" s="9"/>
      <c r="HTD41" s="9"/>
      <c r="HTE41" s="9"/>
      <c r="HTF41" s="9"/>
      <c r="HTG41" s="9"/>
      <c r="HTH41" s="9"/>
      <c r="HTI41" s="9"/>
      <c r="HTJ41" s="9"/>
      <c r="HTK41" s="9"/>
      <c r="HTL41" s="9"/>
      <c r="HTM41" s="9"/>
      <c r="HTN41" s="9"/>
      <c r="HTO41" s="9"/>
      <c r="HTP41" s="9"/>
      <c r="HTQ41" s="9"/>
      <c r="HTR41" s="9"/>
      <c r="HTS41" s="9"/>
      <c r="HTT41" s="9"/>
      <c r="HTU41" s="9"/>
      <c r="HTV41" s="9"/>
      <c r="HTW41" s="9"/>
      <c r="HTX41" s="9"/>
      <c r="HTY41" s="9"/>
      <c r="HTZ41" s="9"/>
      <c r="HUA41" s="9"/>
      <c r="HUB41" s="9"/>
      <c r="HUC41" s="9"/>
      <c r="HUD41" s="9"/>
      <c r="HUE41" s="9"/>
      <c r="HUF41" s="9"/>
      <c r="HUG41" s="9"/>
      <c r="HUH41" s="9"/>
      <c r="HUI41" s="9"/>
      <c r="HUJ41" s="9"/>
      <c r="HUK41" s="9"/>
      <c r="HUL41" s="9"/>
      <c r="HUM41" s="9"/>
      <c r="HUN41" s="9"/>
      <c r="HUO41" s="9"/>
      <c r="HUP41" s="9"/>
      <c r="HUQ41" s="9"/>
      <c r="HUR41" s="9"/>
      <c r="HUS41" s="9"/>
      <c r="HUT41" s="9"/>
      <c r="HUU41" s="9"/>
      <c r="HUV41" s="9"/>
      <c r="HUW41" s="9"/>
      <c r="HUX41" s="9"/>
      <c r="HUY41" s="9"/>
      <c r="HUZ41" s="9"/>
      <c r="HVA41" s="9"/>
      <c r="HVB41" s="9"/>
      <c r="HVC41" s="9"/>
      <c r="HVD41" s="9"/>
      <c r="HVE41" s="9"/>
      <c r="HVF41" s="9"/>
      <c r="HVG41" s="9"/>
      <c r="HVH41" s="9"/>
      <c r="HVI41" s="9"/>
      <c r="HVJ41" s="9"/>
      <c r="HVK41" s="9"/>
      <c r="HVL41" s="9"/>
      <c r="HVM41" s="9"/>
      <c r="HVN41" s="9"/>
      <c r="HVO41" s="9"/>
      <c r="HVP41" s="9"/>
      <c r="HVQ41" s="9"/>
      <c r="HVR41" s="9"/>
      <c r="HVS41" s="9"/>
      <c r="HVT41" s="9"/>
      <c r="HVU41" s="9"/>
      <c r="HVV41" s="9"/>
      <c r="HVW41" s="9"/>
      <c r="HVX41" s="9"/>
      <c r="HVY41" s="9"/>
      <c r="HVZ41" s="9"/>
      <c r="HWA41" s="9"/>
      <c r="HWB41" s="9"/>
      <c r="HWC41" s="9"/>
      <c r="HWD41" s="9"/>
      <c r="HWE41" s="9"/>
      <c r="HWF41" s="9"/>
      <c r="HWG41" s="9"/>
      <c r="HWH41" s="9"/>
      <c r="HWI41" s="9"/>
      <c r="HWJ41" s="9"/>
      <c r="HWK41" s="9"/>
      <c r="HWL41" s="9"/>
      <c r="HWM41" s="9"/>
      <c r="HWN41" s="9"/>
      <c r="HWO41" s="9"/>
      <c r="HWP41" s="9"/>
      <c r="HWQ41" s="9"/>
      <c r="HWR41" s="9"/>
      <c r="HWS41" s="9"/>
      <c r="HWT41" s="9"/>
      <c r="HWU41" s="9"/>
      <c r="HWV41" s="9"/>
      <c r="HWW41" s="9"/>
      <c r="HWX41" s="9"/>
      <c r="HWY41" s="9"/>
      <c r="HWZ41" s="9"/>
      <c r="HXA41" s="9"/>
      <c r="HXB41" s="9"/>
      <c r="HXC41" s="9"/>
      <c r="HXD41" s="9"/>
      <c r="HXE41" s="9"/>
      <c r="HXF41" s="9"/>
      <c r="HXG41" s="9"/>
      <c r="HXH41" s="9"/>
      <c r="HXI41" s="9"/>
      <c r="HXJ41" s="9"/>
      <c r="HXK41" s="9"/>
      <c r="HXL41" s="9"/>
      <c r="HXM41" s="9"/>
      <c r="HXN41" s="9"/>
      <c r="HXO41" s="9"/>
      <c r="HXP41" s="9"/>
      <c r="HXQ41" s="9"/>
      <c r="HXR41" s="9"/>
      <c r="HXS41" s="9"/>
      <c r="HXT41" s="9"/>
      <c r="HXU41" s="9"/>
      <c r="HXV41" s="9"/>
      <c r="HXW41" s="9"/>
      <c r="HXX41" s="9"/>
      <c r="HXY41" s="9"/>
      <c r="HXZ41" s="9"/>
      <c r="HYA41" s="9"/>
      <c r="HYB41" s="9"/>
      <c r="HYC41" s="9"/>
      <c r="HYD41" s="9"/>
      <c r="HYE41" s="9"/>
      <c r="HYF41" s="9"/>
      <c r="HYG41" s="9"/>
      <c r="HYH41" s="9"/>
      <c r="HYI41" s="9"/>
      <c r="HYJ41" s="9"/>
      <c r="HYK41" s="9"/>
      <c r="HYL41" s="9"/>
      <c r="HYM41" s="9"/>
      <c r="HYN41" s="9"/>
      <c r="HYO41" s="9"/>
      <c r="HYP41" s="9"/>
      <c r="HYQ41" s="9"/>
      <c r="HYR41" s="9"/>
      <c r="HYS41" s="9"/>
      <c r="HYT41" s="9"/>
      <c r="HYU41" s="9"/>
      <c r="HYV41" s="9"/>
      <c r="HYW41" s="9"/>
      <c r="HYX41" s="9"/>
      <c r="HYY41" s="9"/>
      <c r="HYZ41" s="9"/>
      <c r="HZA41" s="9"/>
      <c r="HZB41" s="9"/>
      <c r="HZC41" s="9"/>
      <c r="HZD41" s="9"/>
      <c r="HZE41" s="9"/>
      <c r="HZF41" s="9"/>
      <c r="HZG41" s="9"/>
      <c r="HZH41" s="9"/>
      <c r="HZI41" s="9"/>
      <c r="HZJ41" s="9"/>
      <c r="HZK41" s="9"/>
      <c r="HZL41" s="9"/>
      <c r="HZM41" s="9"/>
      <c r="HZN41" s="9"/>
      <c r="HZO41" s="9"/>
      <c r="HZP41" s="9"/>
      <c r="HZQ41" s="9"/>
      <c r="HZR41" s="9"/>
      <c r="HZS41" s="9"/>
      <c r="HZT41" s="9"/>
      <c r="HZU41" s="9"/>
      <c r="HZV41" s="9"/>
      <c r="HZW41" s="9"/>
      <c r="HZX41" s="9"/>
      <c r="HZY41" s="9"/>
      <c r="HZZ41" s="9"/>
      <c r="IAA41" s="9"/>
      <c r="IAB41" s="9"/>
      <c r="IAC41" s="9"/>
      <c r="IAD41" s="9"/>
      <c r="IAE41" s="9"/>
      <c r="IAF41" s="9"/>
      <c r="IAG41" s="9"/>
      <c r="IAH41" s="9"/>
      <c r="IAI41" s="9"/>
      <c r="IAJ41" s="9"/>
      <c r="IAK41" s="9"/>
      <c r="IAL41" s="9"/>
      <c r="IAM41" s="9"/>
      <c r="IAN41" s="9"/>
      <c r="IAO41" s="9"/>
      <c r="IAP41" s="9"/>
      <c r="IAQ41" s="9"/>
      <c r="IAR41" s="9"/>
      <c r="IAS41" s="9"/>
      <c r="IAT41" s="9"/>
      <c r="IAU41" s="9"/>
      <c r="IAV41" s="9"/>
      <c r="IAW41" s="9"/>
      <c r="IAX41" s="9"/>
      <c r="IAY41" s="9"/>
      <c r="IAZ41" s="9"/>
      <c r="IBA41" s="9"/>
      <c r="IBB41" s="9"/>
      <c r="IBC41" s="9"/>
      <c r="IBD41" s="9"/>
      <c r="IBE41" s="9"/>
      <c r="IBF41" s="9"/>
      <c r="IBG41" s="9"/>
      <c r="IBH41" s="9"/>
      <c r="IBI41" s="9"/>
      <c r="IBJ41" s="9"/>
      <c r="IBK41" s="9"/>
      <c r="IBL41" s="9"/>
      <c r="IBM41" s="9"/>
      <c r="IBN41" s="9"/>
      <c r="IBO41" s="9"/>
      <c r="IBP41" s="9"/>
      <c r="IBQ41" s="9"/>
      <c r="IBR41" s="9"/>
      <c r="IBS41" s="9"/>
      <c r="IBT41" s="9"/>
      <c r="IBU41" s="9"/>
      <c r="IBV41" s="9"/>
      <c r="IBW41" s="9"/>
      <c r="IBX41" s="9"/>
      <c r="IBY41" s="9"/>
      <c r="IBZ41" s="9"/>
      <c r="ICA41" s="9"/>
      <c r="ICB41" s="9"/>
      <c r="ICC41" s="9"/>
      <c r="ICD41" s="9"/>
      <c r="ICE41" s="9"/>
      <c r="ICF41" s="9"/>
      <c r="ICG41" s="9"/>
      <c r="ICH41" s="9"/>
      <c r="ICI41" s="9"/>
      <c r="ICJ41" s="9"/>
      <c r="ICK41" s="9"/>
      <c r="ICL41" s="9"/>
      <c r="ICM41" s="9"/>
      <c r="ICN41" s="9"/>
      <c r="ICO41" s="9"/>
      <c r="ICP41" s="9"/>
      <c r="ICQ41" s="9"/>
      <c r="ICR41" s="9"/>
      <c r="ICS41" s="9"/>
      <c r="ICT41" s="9"/>
      <c r="ICU41" s="9"/>
      <c r="ICV41" s="9"/>
      <c r="ICW41" s="9"/>
      <c r="ICX41" s="9"/>
      <c r="ICY41" s="9"/>
      <c r="ICZ41" s="9"/>
      <c r="IDA41" s="9"/>
      <c r="IDB41" s="9"/>
      <c r="IDC41" s="9"/>
      <c r="IDD41" s="9"/>
      <c r="IDE41" s="9"/>
      <c r="IDF41" s="9"/>
      <c r="IDG41" s="9"/>
      <c r="IDH41" s="9"/>
      <c r="IDI41" s="9"/>
      <c r="IDJ41" s="9"/>
      <c r="IDK41" s="9"/>
      <c r="IDL41" s="9"/>
      <c r="IDM41" s="9"/>
      <c r="IDN41" s="9"/>
      <c r="IDO41" s="9"/>
      <c r="IDP41" s="9"/>
      <c r="IDQ41" s="9"/>
      <c r="IDR41" s="9"/>
      <c r="IDS41" s="9"/>
      <c r="IDT41" s="9"/>
      <c r="IDU41" s="9"/>
      <c r="IDV41" s="9"/>
      <c r="IDW41" s="9"/>
      <c r="IDX41" s="9"/>
      <c r="IDY41" s="9"/>
      <c r="IDZ41" s="9"/>
      <c r="IEA41" s="9"/>
      <c r="IEB41" s="9"/>
      <c r="IEC41" s="9"/>
      <c r="IED41" s="9"/>
      <c r="IEE41" s="9"/>
      <c r="IEF41" s="9"/>
      <c r="IEG41" s="9"/>
      <c r="IEH41" s="9"/>
      <c r="IEI41" s="9"/>
      <c r="IEJ41" s="9"/>
      <c r="IEK41" s="9"/>
      <c r="IEL41" s="9"/>
      <c r="IEM41" s="9"/>
      <c r="IEN41" s="9"/>
      <c r="IEO41" s="9"/>
      <c r="IEP41" s="9"/>
      <c r="IEQ41" s="9"/>
      <c r="IER41" s="9"/>
      <c r="IES41" s="9"/>
      <c r="IET41" s="9"/>
      <c r="IEU41" s="9"/>
      <c r="IEV41" s="9"/>
      <c r="IEW41" s="9"/>
      <c r="IEX41" s="9"/>
      <c r="IEY41" s="9"/>
      <c r="IEZ41" s="9"/>
      <c r="IFA41" s="9"/>
      <c r="IFB41" s="9"/>
      <c r="IFC41" s="9"/>
      <c r="IFD41" s="9"/>
      <c r="IFE41" s="9"/>
      <c r="IFF41" s="9"/>
      <c r="IFG41" s="9"/>
      <c r="IFH41" s="9"/>
      <c r="IFI41" s="9"/>
      <c r="IFJ41" s="9"/>
      <c r="IFK41" s="9"/>
      <c r="IFL41" s="9"/>
      <c r="IFM41" s="9"/>
      <c r="IFN41" s="9"/>
      <c r="IFO41" s="9"/>
      <c r="IFP41" s="9"/>
      <c r="IFQ41" s="9"/>
      <c r="IFR41" s="9"/>
      <c r="IFS41" s="9"/>
      <c r="IFT41" s="9"/>
      <c r="IFU41" s="9"/>
      <c r="IFV41" s="9"/>
      <c r="IFW41" s="9"/>
      <c r="IFX41" s="9"/>
      <c r="IFY41" s="9"/>
      <c r="IFZ41" s="9"/>
      <c r="IGA41" s="9"/>
      <c r="IGB41" s="9"/>
      <c r="IGC41" s="9"/>
      <c r="IGD41" s="9"/>
      <c r="IGE41" s="9"/>
      <c r="IGF41" s="9"/>
      <c r="IGG41" s="9"/>
      <c r="IGH41" s="9"/>
      <c r="IGI41" s="9"/>
      <c r="IGJ41" s="9"/>
      <c r="IGK41" s="9"/>
      <c r="IGL41" s="9"/>
      <c r="IGM41" s="9"/>
      <c r="IGN41" s="9"/>
      <c r="IGO41" s="9"/>
      <c r="IGP41" s="9"/>
      <c r="IGQ41" s="9"/>
      <c r="IGR41" s="9"/>
      <c r="IGS41" s="9"/>
      <c r="IGT41" s="9"/>
      <c r="IGU41" s="9"/>
      <c r="IGV41" s="9"/>
      <c r="IGW41" s="9"/>
      <c r="IGX41" s="9"/>
      <c r="IGY41" s="9"/>
      <c r="IGZ41" s="9"/>
      <c r="IHA41" s="9"/>
      <c r="IHB41" s="9"/>
      <c r="IHC41" s="9"/>
      <c r="IHD41" s="9"/>
      <c r="IHE41" s="9"/>
      <c r="IHF41" s="9"/>
      <c r="IHG41" s="9"/>
      <c r="IHH41" s="9"/>
      <c r="IHI41" s="9"/>
      <c r="IHJ41" s="9"/>
      <c r="IHK41" s="9"/>
      <c r="IHL41" s="9"/>
      <c r="IHM41" s="9"/>
      <c r="IHN41" s="9"/>
      <c r="IHO41" s="9"/>
      <c r="IHP41" s="9"/>
      <c r="IHQ41" s="9"/>
      <c r="IHR41" s="9"/>
      <c r="IHS41" s="9"/>
      <c r="IHT41" s="9"/>
      <c r="IHU41" s="9"/>
      <c r="IHV41" s="9"/>
      <c r="IHW41" s="9"/>
      <c r="IHX41" s="9"/>
      <c r="IHY41" s="9"/>
      <c r="IHZ41" s="9"/>
      <c r="IIA41" s="9"/>
      <c r="IIB41" s="9"/>
      <c r="IIC41" s="9"/>
      <c r="IID41" s="9"/>
      <c r="IIE41" s="9"/>
      <c r="IIF41" s="9"/>
      <c r="IIG41" s="9"/>
      <c r="IIH41" s="9"/>
      <c r="III41" s="9"/>
      <c r="IIJ41" s="9"/>
      <c r="IIK41" s="9"/>
      <c r="IIL41" s="9"/>
      <c r="IIM41" s="9"/>
      <c r="IIN41" s="9"/>
      <c r="IIO41" s="9"/>
      <c r="IIP41" s="9"/>
      <c r="IIQ41" s="9"/>
      <c r="IIR41" s="9"/>
      <c r="IIS41" s="9"/>
      <c r="IIT41" s="9"/>
      <c r="IIU41" s="9"/>
      <c r="IIV41" s="9"/>
      <c r="IIW41" s="9"/>
      <c r="IIX41" s="9"/>
      <c r="IIY41" s="9"/>
      <c r="IIZ41" s="9"/>
      <c r="IJA41" s="9"/>
      <c r="IJB41" s="9"/>
      <c r="IJC41" s="9"/>
      <c r="IJD41" s="9"/>
      <c r="IJE41" s="9"/>
      <c r="IJF41" s="9"/>
      <c r="IJG41" s="9"/>
      <c r="IJH41" s="9"/>
      <c r="IJI41" s="9"/>
      <c r="IJJ41" s="9"/>
      <c r="IJK41" s="9"/>
      <c r="IJL41" s="9"/>
      <c r="IJM41" s="9"/>
      <c r="IJN41" s="9"/>
      <c r="IJO41" s="9"/>
      <c r="IJP41" s="9"/>
      <c r="IJQ41" s="9"/>
      <c r="IJR41" s="9"/>
      <c r="IJS41" s="9"/>
      <c r="IJT41" s="9"/>
      <c r="IJU41" s="9"/>
      <c r="IJV41" s="9"/>
      <c r="IJW41" s="9"/>
      <c r="IJX41" s="9"/>
      <c r="IJY41" s="9"/>
      <c r="IJZ41" s="9"/>
      <c r="IKA41" s="9"/>
      <c r="IKB41" s="9"/>
      <c r="IKC41" s="9"/>
      <c r="IKD41" s="9"/>
      <c r="IKE41" s="9"/>
      <c r="IKF41" s="9"/>
      <c r="IKG41" s="9"/>
      <c r="IKH41" s="9"/>
      <c r="IKI41" s="9"/>
      <c r="IKJ41" s="9"/>
      <c r="IKK41" s="9"/>
      <c r="IKL41" s="9"/>
      <c r="IKM41" s="9"/>
      <c r="IKN41" s="9"/>
      <c r="IKO41" s="9"/>
      <c r="IKP41" s="9"/>
      <c r="IKQ41" s="9"/>
      <c r="IKR41" s="9"/>
      <c r="IKS41" s="9"/>
      <c r="IKT41" s="9"/>
      <c r="IKU41" s="9"/>
      <c r="IKV41" s="9"/>
      <c r="IKW41" s="9"/>
      <c r="IKX41" s="9"/>
      <c r="IKY41" s="9"/>
      <c r="IKZ41" s="9"/>
      <c r="ILA41" s="9"/>
      <c r="ILB41" s="9"/>
      <c r="ILC41" s="9"/>
      <c r="ILD41" s="9"/>
      <c r="ILE41" s="9"/>
      <c r="ILF41" s="9"/>
      <c r="ILG41" s="9"/>
      <c r="ILH41" s="9"/>
      <c r="ILI41" s="9"/>
      <c r="ILJ41" s="9"/>
      <c r="ILK41" s="9"/>
      <c r="ILL41" s="9"/>
      <c r="ILM41" s="9"/>
      <c r="ILN41" s="9"/>
      <c r="ILO41" s="9"/>
      <c r="ILP41" s="9"/>
      <c r="ILQ41" s="9"/>
      <c r="ILR41" s="9"/>
      <c r="ILS41" s="9"/>
      <c r="ILT41" s="9"/>
      <c r="ILU41" s="9"/>
      <c r="ILV41" s="9"/>
      <c r="ILW41" s="9"/>
      <c r="ILX41" s="9"/>
      <c r="ILY41" s="9"/>
      <c r="ILZ41" s="9"/>
      <c r="IMA41" s="9"/>
      <c r="IMB41" s="9"/>
      <c r="IMC41" s="9"/>
      <c r="IMD41" s="9"/>
      <c r="IME41" s="9"/>
      <c r="IMF41" s="9"/>
      <c r="IMG41" s="9"/>
      <c r="IMH41" s="9"/>
      <c r="IMI41" s="9"/>
      <c r="IMJ41" s="9"/>
      <c r="IMK41" s="9"/>
      <c r="IML41" s="9"/>
      <c r="IMM41" s="9"/>
      <c r="IMN41" s="9"/>
      <c r="IMO41" s="9"/>
      <c r="IMP41" s="9"/>
      <c r="IMQ41" s="9"/>
      <c r="IMR41" s="9"/>
      <c r="IMS41" s="9"/>
      <c r="IMT41" s="9"/>
      <c r="IMU41" s="9"/>
      <c r="IMV41" s="9"/>
      <c r="IMW41" s="9"/>
      <c r="IMX41" s="9"/>
      <c r="IMY41" s="9"/>
      <c r="IMZ41" s="9"/>
      <c r="INA41" s="9"/>
      <c r="INB41" s="9"/>
      <c r="INC41" s="9"/>
      <c r="IND41" s="9"/>
      <c r="INE41" s="9"/>
      <c r="INF41" s="9"/>
      <c r="ING41" s="9"/>
      <c r="INH41" s="9"/>
      <c r="INI41" s="9"/>
      <c r="INJ41" s="9"/>
      <c r="INK41" s="9"/>
      <c r="INL41" s="9"/>
      <c r="INM41" s="9"/>
      <c r="INN41" s="9"/>
      <c r="INO41" s="9"/>
      <c r="INP41" s="9"/>
      <c r="INQ41" s="9"/>
      <c r="INR41" s="9"/>
      <c r="INS41" s="9"/>
      <c r="INT41" s="9"/>
      <c r="INU41" s="9"/>
      <c r="INV41" s="9"/>
      <c r="INW41" s="9"/>
      <c r="INX41" s="9"/>
      <c r="INY41" s="9"/>
      <c r="INZ41" s="9"/>
      <c r="IOA41" s="9"/>
      <c r="IOB41" s="9"/>
      <c r="IOC41" s="9"/>
      <c r="IOD41" s="9"/>
      <c r="IOE41" s="9"/>
      <c r="IOF41" s="9"/>
      <c r="IOG41" s="9"/>
      <c r="IOH41" s="9"/>
      <c r="IOI41" s="9"/>
      <c r="IOJ41" s="9"/>
      <c r="IOK41" s="9"/>
      <c r="IOL41" s="9"/>
      <c r="IOM41" s="9"/>
      <c r="ION41" s="9"/>
      <c r="IOO41" s="9"/>
      <c r="IOP41" s="9"/>
      <c r="IOQ41" s="9"/>
      <c r="IOR41" s="9"/>
      <c r="IOS41" s="9"/>
      <c r="IOT41" s="9"/>
      <c r="IOU41" s="9"/>
      <c r="IOV41" s="9"/>
      <c r="IOW41" s="9"/>
      <c r="IOX41" s="9"/>
      <c r="IOY41" s="9"/>
      <c r="IOZ41" s="9"/>
      <c r="IPA41" s="9"/>
      <c r="IPB41" s="9"/>
      <c r="IPC41" s="9"/>
      <c r="IPD41" s="9"/>
      <c r="IPE41" s="9"/>
      <c r="IPF41" s="9"/>
      <c r="IPG41" s="9"/>
      <c r="IPH41" s="9"/>
      <c r="IPI41" s="9"/>
      <c r="IPJ41" s="9"/>
      <c r="IPK41" s="9"/>
      <c r="IPL41" s="9"/>
      <c r="IPM41" s="9"/>
      <c r="IPN41" s="9"/>
      <c r="IPO41" s="9"/>
      <c r="IPP41" s="9"/>
      <c r="IPQ41" s="9"/>
      <c r="IPR41" s="9"/>
      <c r="IPS41" s="9"/>
      <c r="IPT41" s="9"/>
      <c r="IPU41" s="9"/>
      <c r="IPV41" s="9"/>
      <c r="IPW41" s="9"/>
      <c r="IPX41" s="9"/>
      <c r="IPY41" s="9"/>
      <c r="IPZ41" s="9"/>
      <c r="IQA41" s="9"/>
      <c r="IQB41" s="9"/>
      <c r="IQC41" s="9"/>
      <c r="IQD41" s="9"/>
      <c r="IQE41" s="9"/>
      <c r="IQF41" s="9"/>
      <c r="IQG41" s="9"/>
      <c r="IQH41" s="9"/>
      <c r="IQI41" s="9"/>
      <c r="IQJ41" s="9"/>
      <c r="IQK41" s="9"/>
      <c r="IQL41" s="9"/>
      <c r="IQM41" s="9"/>
      <c r="IQN41" s="9"/>
      <c r="IQO41" s="9"/>
      <c r="IQP41" s="9"/>
      <c r="IQQ41" s="9"/>
      <c r="IQR41" s="9"/>
      <c r="IQS41" s="9"/>
      <c r="IQT41" s="9"/>
      <c r="IQU41" s="9"/>
      <c r="IQV41" s="9"/>
      <c r="IQW41" s="9"/>
      <c r="IQX41" s="9"/>
      <c r="IQY41" s="9"/>
      <c r="IQZ41" s="9"/>
      <c r="IRA41" s="9"/>
      <c r="IRB41" s="9"/>
      <c r="IRC41" s="9"/>
      <c r="IRD41" s="9"/>
      <c r="IRE41" s="9"/>
      <c r="IRF41" s="9"/>
      <c r="IRG41" s="9"/>
      <c r="IRH41" s="9"/>
      <c r="IRI41" s="9"/>
      <c r="IRJ41" s="9"/>
      <c r="IRK41" s="9"/>
      <c r="IRL41" s="9"/>
      <c r="IRM41" s="9"/>
      <c r="IRN41" s="9"/>
      <c r="IRO41" s="9"/>
      <c r="IRP41" s="9"/>
      <c r="IRQ41" s="9"/>
      <c r="IRR41" s="9"/>
      <c r="IRS41" s="9"/>
      <c r="IRT41" s="9"/>
      <c r="IRU41" s="9"/>
      <c r="IRV41" s="9"/>
      <c r="IRW41" s="9"/>
      <c r="IRX41" s="9"/>
      <c r="IRY41" s="9"/>
      <c r="IRZ41" s="9"/>
      <c r="ISA41" s="9"/>
      <c r="ISB41" s="9"/>
      <c r="ISC41" s="9"/>
      <c r="ISD41" s="9"/>
      <c r="ISE41" s="9"/>
      <c r="ISF41" s="9"/>
      <c r="ISG41" s="9"/>
      <c r="ISH41" s="9"/>
      <c r="ISI41" s="9"/>
      <c r="ISJ41" s="9"/>
      <c r="ISK41" s="9"/>
      <c r="ISL41" s="9"/>
      <c r="ISM41" s="9"/>
      <c r="ISN41" s="9"/>
      <c r="ISO41" s="9"/>
      <c r="ISP41" s="9"/>
      <c r="ISQ41" s="9"/>
      <c r="ISR41" s="9"/>
      <c r="ISS41" s="9"/>
      <c r="IST41" s="9"/>
      <c r="ISU41" s="9"/>
      <c r="ISV41" s="9"/>
      <c r="ISW41" s="9"/>
      <c r="ISX41" s="9"/>
      <c r="ISY41" s="9"/>
      <c r="ISZ41" s="9"/>
      <c r="ITA41" s="9"/>
      <c r="ITB41" s="9"/>
      <c r="ITC41" s="9"/>
      <c r="ITD41" s="9"/>
      <c r="ITE41" s="9"/>
      <c r="ITF41" s="9"/>
      <c r="ITG41" s="9"/>
      <c r="ITH41" s="9"/>
      <c r="ITI41" s="9"/>
      <c r="ITJ41" s="9"/>
      <c r="ITK41" s="9"/>
      <c r="ITL41" s="9"/>
      <c r="ITM41" s="9"/>
      <c r="ITN41" s="9"/>
      <c r="ITO41" s="9"/>
      <c r="ITP41" s="9"/>
      <c r="ITQ41" s="9"/>
      <c r="ITR41" s="9"/>
      <c r="ITS41" s="9"/>
      <c r="ITT41" s="9"/>
      <c r="ITU41" s="9"/>
      <c r="ITV41" s="9"/>
      <c r="ITW41" s="9"/>
      <c r="ITX41" s="9"/>
      <c r="ITY41" s="9"/>
      <c r="ITZ41" s="9"/>
      <c r="IUA41" s="9"/>
      <c r="IUB41" s="9"/>
      <c r="IUC41" s="9"/>
      <c r="IUD41" s="9"/>
      <c r="IUE41" s="9"/>
      <c r="IUF41" s="9"/>
      <c r="IUG41" s="9"/>
      <c r="IUH41" s="9"/>
      <c r="IUI41" s="9"/>
      <c r="IUJ41" s="9"/>
      <c r="IUK41" s="9"/>
      <c r="IUL41" s="9"/>
      <c r="IUM41" s="9"/>
      <c r="IUN41" s="9"/>
      <c r="IUO41" s="9"/>
      <c r="IUP41" s="9"/>
      <c r="IUQ41" s="9"/>
      <c r="IUR41" s="9"/>
      <c r="IUS41" s="9"/>
      <c r="IUT41" s="9"/>
      <c r="IUU41" s="9"/>
      <c r="IUV41" s="9"/>
      <c r="IUW41" s="9"/>
      <c r="IUX41" s="9"/>
      <c r="IUY41" s="9"/>
      <c r="IUZ41" s="9"/>
      <c r="IVA41" s="9"/>
      <c r="IVB41" s="9"/>
      <c r="IVC41" s="9"/>
      <c r="IVD41" s="9"/>
      <c r="IVE41" s="9"/>
      <c r="IVF41" s="9"/>
      <c r="IVG41" s="9"/>
      <c r="IVH41" s="9"/>
      <c r="IVI41" s="9"/>
      <c r="IVJ41" s="9"/>
      <c r="IVK41" s="9"/>
      <c r="IVL41" s="9"/>
      <c r="IVM41" s="9"/>
      <c r="IVN41" s="9"/>
      <c r="IVO41" s="9"/>
      <c r="IVP41" s="9"/>
      <c r="IVQ41" s="9"/>
      <c r="IVR41" s="9"/>
      <c r="IVS41" s="9"/>
      <c r="IVT41" s="9"/>
      <c r="IVU41" s="9"/>
      <c r="IVV41" s="9"/>
      <c r="IVW41" s="9"/>
      <c r="IVX41" s="9"/>
      <c r="IVY41" s="9"/>
      <c r="IVZ41" s="9"/>
      <c r="IWA41" s="9"/>
      <c r="IWB41" s="9"/>
      <c r="IWC41" s="9"/>
      <c r="IWD41" s="9"/>
      <c r="IWE41" s="9"/>
      <c r="IWF41" s="9"/>
      <c r="IWG41" s="9"/>
      <c r="IWH41" s="9"/>
      <c r="IWI41" s="9"/>
      <c r="IWJ41" s="9"/>
      <c r="IWK41" s="9"/>
      <c r="IWL41" s="9"/>
      <c r="IWM41" s="9"/>
      <c r="IWN41" s="9"/>
      <c r="IWO41" s="9"/>
      <c r="IWP41" s="9"/>
      <c r="IWQ41" s="9"/>
      <c r="IWR41" s="9"/>
      <c r="IWS41" s="9"/>
      <c r="IWT41" s="9"/>
      <c r="IWU41" s="9"/>
      <c r="IWV41" s="9"/>
      <c r="IWW41" s="9"/>
      <c r="IWX41" s="9"/>
      <c r="IWY41" s="9"/>
      <c r="IWZ41" s="9"/>
      <c r="IXA41" s="9"/>
      <c r="IXB41" s="9"/>
      <c r="IXC41" s="9"/>
      <c r="IXD41" s="9"/>
      <c r="IXE41" s="9"/>
      <c r="IXF41" s="9"/>
      <c r="IXG41" s="9"/>
      <c r="IXH41" s="9"/>
      <c r="IXI41" s="9"/>
      <c r="IXJ41" s="9"/>
      <c r="IXK41" s="9"/>
      <c r="IXL41" s="9"/>
      <c r="IXM41" s="9"/>
      <c r="IXN41" s="9"/>
      <c r="IXO41" s="9"/>
      <c r="IXP41" s="9"/>
      <c r="IXQ41" s="9"/>
      <c r="IXR41" s="9"/>
      <c r="IXS41" s="9"/>
      <c r="IXT41" s="9"/>
      <c r="IXU41" s="9"/>
      <c r="IXV41" s="9"/>
      <c r="IXW41" s="9"/>
      <c r="IXX41" s="9"/>
      <c r="IXY41" s="9"/>
      <c r="IXZ41" s="9"/>
      <c r="IYA41" s="9"/>
      <c r="IYB41" s="9"/>
      <c r="IYC41" s="9"/>
      <c r="IYD41" s="9"/>
      <c r="IYE41" s="9"/>
      <c r="IYF41" s="9"/>
      <c r="IYG41" s="9"/>
      <c r="IYH41" s="9"/>
      <c r="IYI41" s="9"/>
      <c r="IYJ41" s="9"/>
      <c r="IYK41" s="9"/>
      <c r="IYL41" s="9"/>
      <c r="IYM41" s="9"/>
      <c r="IYN41" s="9"/>
      <c r="IYO41" s="9"/>
      <c r="IYP41" s="9"/>
      <c r="IYQ41" s="9"/>
      <c r="IYR41" s="9"/>
      <c r="IYS41" s="9"/>
      <c r="IYT41" s="9"/>
      <c r="IYU41" s="9"/>
      <c r="IYV41" s="9"/>
      <c r="IYW41" s="9"/>
      <c r="IYX41" s="9"/>
      <c r="IYY41" s="9"/>
      <c r="IYZ41" s="9"/>
      <c r="IZA41" s="9"/>
      <c r="IZB41" s="9"/>
      <c r="IZC41" s="9"/>
      <c r="IZD41" s="9"/>
      <c r="IZE41" s="9"/>
      <c r="IZF41" s="9"/>
      <c r="IZG41" s="9"/>
      <c r="IZH41" s="9"/>
      <c r="IZI41" s="9"/>
      <c r="IZJ41" s="9"/>
      <c r="IZK41" s="9"/>
      <c r="IZL41" s="9"/>
      <c r="IZM41" s="9"/>
      <c r="IZN41" s="9"/>
      <c r="IZO41" s="9"/>
      <c r="IZP41" s="9"/>
      <c r="IZQ41" s="9"/>
      <c r="IZR41" s="9"/>
      <c r="IZS41" s="9"/>
      <c r="IZT41" s="9"/>
      <c r="IZU41" s="9"/>
      <c r="IZV41" s="9"/>
      <c r="IZW41" s="9"/>
      <c r="IZX41" s="9"/>
      <c r="IZY41" s="9"/>
      <c r="IZZ41" s="9"/>
      <c r="JAA41" s="9"/>
      <c r="JAB41" s="9"/>
      <c r="JAC41" s="9"/>
      <c r="JAD41" s="9"/>
      <c r="JAE41" s="9"/>
      <c r="JAF41" s="9"/>
      <c r="JAG41" s="9"/>
      <c r="JAH41" s="9"/>
      <c r="JAI41" s="9"/>
      <c r="JAJ41" s="9"/>
      <c r="JAK41" s="9"/>
      <c r="JAL41" s="9"/>
      <c r="JAM41" s="9"/>
      <c r="JAN41" s="9"/>
      <c r="JAO41" s="9"/>
      <c r="JAP41" s="9"/>
      <c r="JAQ41" s="9"/>
      <c r="JAR41" s="9"/>
      <c r="JAS41" s="9"/>
      <c r="JAT41" s="9"/>
      <c r="JAU41" s="9"/>
      <c r="JAV41" s="9"/>
      <c r="JAW41" s="9"/>
      <c r="JAX41" s="9"/>
      <c r="JAY41" s="9"/>
      <c r="JAZ41" s="9"/>
      <c r="JBA41" s="9"/>
      <c r="JBB41" s="9"/>
      <c r="JBC41" s="9"/>
      <c r="JBD41" s="9"/>
      <c r="JBE41" s="9"/>
      <c r="JBF41" s="9"/>
      <c r="JBG41" s="9"/>
      <c r="JBH41" s="9"/>
      <c r="JBI41" s="9"/>
      <c r="JBJ41" s="9"/>
      <c r="JBK41" s="9"/>
      <c r="JBL41" s="9"/>
      <c r="JBM41" s="9"/>
      <c r="JBN41" s="9"/>
      <c r="JBO41" s="9"/>
      <c r="JBP41" s="9"/>
      <c r="JBQ41" s="9"/>
      <c r="JBR41" s="9"/>
      <c r="JBS41" s="9"/>
      <c r="JBT41" s="9"/>
      <c r="JBU41" s="9"/>
      <c r="JBV41" s="9"/>
      <c r="JBW41" s="9"/>
      <c r="JBX41" s="9"/>
      <c r="JBY41" s="9"/>
      <c r="JBZ41" s="9"/>
      <c r="JCA41" s="9"/>
      <c r="JCB41" s="9"/>
      <c r="JCC41" s="9"/>
      <c r="JCD41" s="9"/>
      <c r="JCE41" s="9"/>
      <c r="JCF41" s="9"/>
      <c r="JCG41" s="9"/>
      <c r="JCH41" s="9"/>
      <c r="JCI41" s="9"/>
      <c r="JCJ41" s="9"/>
      <c r="JCK41" s="9"/>
      <c r="JCL41" s="9"/>
      <c r="JCM41" s="9"/>
      <c r="JCN41" s="9"/>
      <c r="JCO41" s="9"/>
      <c r="JCP41" s="9"/>
      <c r="JCQ41" s="9"/>
      <c r="JCR41" s="9"/>
      <c r="JCS41" s="9"/>
      <c r="JCT41" s="9"/>
      <c r="JCU41" s="9"/>
      <c r="JCV41" s="9"/>
      <c r="JCW41" s="9"/>
      <c r="JCX41" s="9"/>
      <c r="JCY41" s="9"/>
      <c r="JCZ41" s="9"/>
      <c r="JDA41" s="9"/>
      <c r="JDB41" s="9"/>
      <c r="JDC41" s="9"/>
      <c r="JDD41" s="9"/>
      <c r="JDE41" s="9"/>
      <c r="JDF41" s="9"/>
      <c r="JDG41" s="9"/>
      <c r="JDH41" s="9"/>
      <c r="JDI41" s="9"/>
      <c r="JDJ41" s="9"/>
      <c r="JDK41" s="9"/>
      <c r="JDL41" s="9"/>
      <c r="JDM41" s="9"/>
      <c r="JDN41" s="9"/>
      <c r="JDO41" s="9"/>
      <c r="JDP41" s="9"/>
      <c r="JDQ41" s="9"/>
      <c r="JDR41" s="9"/>
      <c r="JDS41" s="9"/>
      <c r="JDT41" s="9"/>
      <c r="JDU41" s="9"/>
      <c r="JDV41" s="9"/>
      <c r="JDW41" s="9"/>
      <c r="JDX41" s="9"/>
      <c r="JDY41" s="9"/>
      <c r="JDZ41" s="9"/>
      <c r="JEA41" s="9"/>
      <c r="JEB41" s="9"/>
      <c r="JEC41" s="9"/>
      <c r="JED41" s="9"/>
      <c r="JEE41" s="9"/>
      <c r="JEF41" s="9"/>
      <c r="JEG41" s="9"/>
      <c r="JEH41" s="9"/>
      <c r="JEI41" s="9"/>
      <c r="JEJ41" s="9"/>
      <c r="JEK41" s="9"/>
      <c r="JEL41" s="9"/>
      <c r="JEM41" s="9"/>
      <c r="JEN41" s="9"/>
      <c r="JEO41" s="9"/>
      <c r="JEP41" s="9"/>
      <c r="JEQ41" s="9"/>
      <c r="JER41" s="9"/>
      <c r="JES41" s="9"/>
      <c r="JET41" s="9"/>
      <c r="JEU41" s="9"/>
      <c r="JEV41" s="9"/>
      <c r="JEW41" s="9"/>
      <c r="JEX41" s="9"/>
      <c r="JEY41" s="9"/>
      <c r="JEZ41" s="9"/>
      <c r="JFA41" s="9"/>
      <c r="JFB41" s="9"/>
      <c r="JFC41" s="9"/>
      <c r="JFD41" s="9"/>
      <c r="JFE41" s="9"/>
      <c r="JFF41" s="9"/>
      <c r="JFG41" s="9"/>
      <c r="JFH41" s="9"/>
      <c r="JFI41" s="9"/>
      <c r="JFJ41" s="9"/>
      <c r="JFK41" s="9"/>
      <c r="JFL41" s="9"/>
      <c r="JFM41" s="9"/>
      <c r="JFN41" s="9"/>
      <c r="JFO41" s="9"/>
      <c r="JFP41" s="9"/>
      <c r="JFQ41" s="9"/>
      <c r="JFR41" s="9"/>
      <c r="JFS41" s="9"/>
      <c r="JFT41" s="9"/>
      <c r="JFU41" s="9"/>
      <c r="JFV41" s="9"/>
      <c r="JFW41" s="9"/>
      <c r="JFX41" s="9"/>
      <c r="JFY41" s="9"/>
      <c r="JFZ41" s="9"/>
      <c r="JGA41" s="9"/>
      <c r="JGB41" s="9"/>
      <c r="JGC41" s="9"/>
      <c r="JGD41" s="9"/>
      <c r="JGE41" s="9"/>
      <c r="JGF41" s="9"/>
      <c r="JGG41" s="9"/>
      <c r="JGH41" s="9"/>
      <c r="JGI41" s="9"/>
      <c r="JGJ41" s="9"/>
      <c r="JGK41" s="9"/>
      <c r="JGL41" s="9"/>
      <c r="JGM41" s="9"/>
      <c r="JGN41" s="9"/>
      <c r="JGO41" s="9"/>
      <c r="JGP41" s="9"/>
      <c r="JGQ41" s="9"/>
      <c r="JGR41" s="9"/>
      <c r="JGS41" s="9"/>
      <c r="JGT41" s="9"/>
      <c r="JGU41" s="9"/>
      <c r="JGV41" s="9"/>
      <c r="JGW41" s="9"/>
      <c r="JGX41" s="9"/>
      <c r="JGY41" s="9"/>
      <c r="JGZ41" s="9"/>
      <c r="JHA41" s="9"/>
      <c r="JHB41" s="9"/>
      <c r="JHC41" s="9"/>
      <c r="JHD41" s="9"/>
      <c r="JHE41" s="9"/>
      <c r="JHF41" s="9"/>
      <c r="JHG41" s="9"/>
      <c r="JHH41" s="9"/>
      <c r="JHI41" s="9"/>
      <c r="JHJ41" s="9"/>
      <c r="JHK41" s="9"/>
      <c r="JHL41" s="9"/>
      <c r="JHM41" s="9"/>
      <c r="JHN41" s="9"/>
      <c r="JHO41" s="9"/>
      <c r="JHP41" s="9"/>
      <c r="JHQ41" s="9"/>
      <c r="JHR41" s="9"/>
      <c r="JHS41" s="9"/>
      <c r="JHT41" s="9"/>
      <c r="JHU41" s="9"/>
      <c r="JHV41" s="9"/>
      <c r="JHW41" s="9"/>
      <c r="JHX41" s="9"/>
      <c r="JHY41" s="9"/>
      <c r="JHZ41" s="9"/>
      <c r="JIA41" s="9"/>
      <c r="JIB41" s="9"/>
      <c r="JIC41" s="9"/>
      <c r="JID41" s="9"/>
      <c r="JIE41" s="9"/>
      <c r="JIF41" s="9"/>
      <c r="JIG41" s="9"/>
      <c r="JIH41" s="9"/>
      <c r="JII41" s="9"/>
      <c r="JIJ41" s="9"/>
      <c r="JIK41" s="9"/>
      <c r="JIL41" s="9"/>
      <c r="JIM41" s="9"/>
      <c r="JIN41" s="9"/>
      <c r="JIO41" s="9"/>
      <c r="JIP41" s="9"/>
      <c r="JIQ41" s="9"/>
      <c r="JIR41" s="9"/>
      <c r="JIS41" s="9"/>
      <c r="JIT41" s="9"/>
      <c r="JIU41" s="9"/>
      <c r="JIV41" s="9"/>
      <c r="JIW41" s="9"/>
      <c r="JIX41" s="9"/>
      <c r="JIY41" s="9"/>
      <c r="JIZ41" s="9"/>
      <c r="JJA41" s="9"/>
      <c r="JJB41" s="9"/>
      <c r="JJC41" s="9"/>
      <c r="JJD41" s="9"/>
      <c r="JJE41" s="9"/>
      <c r="JJF41" s="9"/>
      <c r="JJG41" s="9"/>
      <c r="JJH41" s="9"/>
      <c r="JJI41" s="9"/>
      <c r="JJJ41" s="9"/>
      <c r="JJK41" s="9"/>
      <c r="JJL41" s="9"/>
      <c r="JJM41" s="9"/>
      <c r="JJN41" s="9"/>
      <c r="JJO41" s="9"/>
      <c r="JJP41" s="9"/>
      <c r="JJQ41" s="9"/>
      <c r="JJR41" s="9"/>
      <c r="JJS41" s="9"/>
      <c r="JJT41" s="9"/>
      <c r="JJU41" s="9"/>
      <c r="JJV41" s="9"/>
      <c r="JJW41" s="9"/>
      <c r="JJX41" s="9"/>
      <c r="JJY41" s="9"/>
      <c r="JJZ41" s="9"/>
      <c r="JKA41" s="9"/>
      <c r="JKB41" s="9"/>
      <c r="JKC41" s="9"/>
      <c r="JKD41" s="9"/>
      <c r="JKE41" s="9"/>
      <c r="JKF41" s="9"/>
      <c r="JKG41" s="9"/>
      <c r="JKH41" s="9"/>
      <c r="JKI41" s="9"/>
      <c r="JKJ41" s="9"/>
      <c r="JKK41" s="9"/>
      <c r="JKL41" s="9"/>
      <c r="JKM41" s="9"/>
      <c r="JKN41" s="9"/>
      <c r="JKO41" s="9"/>
      <c r="JKP41" s="9"/>
      <c r="JKQ41" s="9"/>
      <c r="JKR41" s="9"/>
      <c r="JKS41" s="9"/>
      <c r="JKT41" s="9"/>
      <c r="JKU41" s="9"/>
      <c r="JKV41" s="9"/>
      <c r="JKW41" s="9"/>
      <c r="JKX41" s="9"/>
      <c r="JKY41" s="9"/>
      <c r="JKZ41" s="9"/>
      <c r="JLA41" s="9"/>
      <c r="JLB41" s="9"/>
      <c r="JLC41" s="9"/>
      <c r="JLD41" s="9"/>
      <c r="JLE41" s="9"/>
      <c r="JLF41" s="9"/>
      <c r="JLG41" s="9"/>
      <c r="JLH41" s="9"/>
      <c r="JLI41" s="9"/>
      <c r="JLJ41" s="9"/>
      <c r="JLK41" s="9"/>
      <c r="JLL41" s="9"/>
      <c r="JLM41" s="9"/>
      <c r="JLN41" s="9"/>
      <c r="JLO41" s="9"/>
      <c r="JLP41" s="9"/>
      <c r="JLQ41" s="9"/>
      <c r="JLR41" s="9"/>
      <c r="JLS41" s="9"/>
      <c r="JLT41" s="9"/>
      <c r="JLU41" s="9"/>
      <c r="JLV41" s="9"/>
      <c r="JLW41" s="9"/>
      <c r="JLX41" s="9"/>
      <c r="JLY41" s="9"/>
      <c r="JLZ41" s="9"/>
      <c r="JMA41" s="9"/>
      <c r="JMB41" s="9"/>
      <c r="JMC41" s="9"/>
      <c r="JMD41" s="9"/>
      <c r="JME41" s="9"/>
      <c r="JMF41" s="9"/>
      <c r="JMG41" s="9"/>
      <c r="JMH41" s="9"/>
      <c r="JMI41" s="9"/>
      <c r="JMJ41" s="9"/>
      <c r="JMK41" s="9"/>
      <c r="JML41" s="9"/>
      <c r="JMM41" s="9"/>
      <c r="JMN41" s="9"/>
      <c r="JMO41" s="9"/>
      <c r="JMP41" s="9"/>
      <c r="JMQ41" s="9"/>
      <c r="JMR41" s="9"/>
      <c r="JMS41" s="9"/>
      <c r="JMT41" s="9"/>
      <c r="JMU41" s="9"/>
      <c r="JMV41" s="9"/>
      <c r="JMW41" s="9"/>
      <c r="JMX41" s="9"/>
      <c r="JMY41" s="9"/>
      <c r="JMZ41" s="9"/>
      <c r="JNA41" s="9"/>
      <c r="JNB41" s="9"/>
      <c r="JNC41" s="9"/>
      <c r="JND41" s="9"/>
      <c r="JNE41" s="9"/>
      <c r="JNF41" s="9"/>
      <c r="JNG41" s="9"/>
      <c r="JNH41" s="9"/>
      <c r="JNI41" s="9"/>
      <c r="JNJ41" s="9"/>
      <c r="JNK41" s="9"/>
      <c r="JNL41" s="9"/>
      <c r="JNM41" s="9"/>
      <c r="JNN41" s="9"/>
      <c r="JNO41" s="9"/>
      <c r="JNP41" s="9"/>
      <c r="JNQ41" s="9"/>
      <c r="JNR41" s="9"/>
      <c r="JNS41" s="9"/>
      <c r="JNT41" s="9"/>
      <c r="JNU41" s="9"/>
      <c r="JNV41" s="9"/>
      <c r="JNW41" s="9"/>
      <c r="JNX41" s="9"/>
      <c r="JNY41" s="9"/>
      <c r="JNZ41" s="9"/>
      <c r="JOA41" s="9"/>
      <c r="JOB41" s="9"/>
      <c r="JOC41" s="9"/>
      <c r="JOD41" s="9"/>
      <c r="JOE41" s="9"/>
      <c r="JOF41" s="9"/>
      <c r="JOG41" s="9"/>
      <c r="JOH41" s="9"/>
      <c r="JOI41" s="9"/>
      <c r="JOJ41" s="9"/>
      <c r="JOK41" s="9"/>
      <c r="JOL41" s="9"/>
      <c r="JOM41" s="9"/>
      <c r="JON41" s="9"/>
      <c r="JOO41" s="9"/>
      <c r="JOP41" s="9"/>
      <c r="JOQ41" s="9"/>
      <c r="JOR41" s="9"/>
      <c r="JOS41" s="9"/>
      <c r="JOT41" s="9"/>
      <c r="JOU41" s="9"/>
      <c r="JOV41" s="9"/>
      <c r="JOW41" s="9"/>
      <c r="JOX41" s="9"/>
      <c r="JOY41" s="9"/>
      <c r="JOZ41" s="9"/>
      <c r="JPA41" s="9"/>
      <c r="JPB41" s="9"/>
      <c r="JPC41" s="9"/>
      <c r="JPD41" s="9"/>
      <c r="JPE41" s="9"/>
      <c r="JPF41" s="9"/>
      <c r="JPG41" s="9"/>
      <c r="JPH41" s="9"/>
      <c r="JPI41" s="9"/>
      <c r="JPJ41" s="9"/>
      <c r="JPK41" s="9"/>
      <c r="JPL41" s="9"/>
      <c r="JPM41" s="9"/>
      <c r="JPN41" s="9"/>
      <c r="JPO41" s="9"/>
      <c r="JPP41" s="9"/>
      <c r="JPQ41" s="9"/>
      <c r="JPR41" s="9"/>
      <c r="JPS41" s="9"/>
      <c r="JPT41" s="9"/>
      <c r="JPU41" s="9"/>
      <c r="JPV41" s="9"/>
      <c r="JPW41" s="9"/>
      <c r="JPX41" s="9"/>
      <c r="JPY41" s="9"/>
      <c r="JPZ41" s="9"/>
      <c r="JQA41" s="9"/>
      <c r="JQB41" s="9"/>
      <c r="JQC41" s="9"/>
      <c r="JQD41" s="9"/>
      <c r="JQE41" s="9"/>
      <c r="JQF41" s="9"/>
      <c r="JQG41" s="9"/>
      <c r="JQH41" s="9"/>
      <c r="JQI41" s="9"/>
      <c r="JQJ41" s="9"/>
      <c r="JQK41" s="9"/>
      <c r="JQL41" s="9"/>
      <c r="JQM41" s="9"/>
      <c r="JQN41" s="9"/>
      <c r="JQO41" s="9"/>
      <c r="JQP41" s="9"/>
      <c r="JQQ41" s="9"/>
      <c r="JQR41" s="9"/>
      <c r="JQS41" s="9"/>
      <c r="JQT41" s="9"/>
      <c r="JQU41" s="9"/>
      <c r="JQV41" s="9"/>
      <c r="JQW41" s="9"/>
      <c r="JQX41" s="9"/>
      <c r="JQY41" s="9"/>
      <c r="JQZ41" s="9"/>
      <c r="JRA41" s="9"/>
      <c r="JRB41" s="9"/>
      <c r="JRC41" s="9"/>
      <c r="JRD41" s="9"/>
      <c r="JRE41" s="9"/>
      <c r="JRF41" s="9"/>
      <c r="JRG41" s="9"/>
      <c r="JRH41" s="9"/>
      <c r="JRI41" s="9"/>
      <c r="JRJ41" s="9"/>
      <c r="JRK41" s="9"/>
      <c r="JRL41" s="9"/>
      <c r="JRM41" s="9"/>
      <c r="JRN41" s="9"/>
      <c r="JRO41" s="9"/>
      <c r="JRP41" s="9"/>
      <c r="JRQ41" s="9"/>
      <c r="JRR41" s="9"/>
      <c r="JRS41" s="9"/>
      <c r="JRT41" s="9"/>
      <c r="JRU41" s="9"/>
      <c r="JRV41" s="9"/>
      <c r="JRW41" s="9"/>
      <c r="JRX41" s="9"/>
      <c r="JRY41" s="9"/>
      <c r="JRZ41" s="9"/>
      <c r="JSA41" s="9"/>
      <c r="JSB41" s="9"/>
      <c r="JSC41" s="9"/>
      <c r="JSD41" s="9"/>
      <c r="JSE41" s="9"/>
      <c r="JSF41" s="9"/>
      <c r="JSG41" s="9"/>
      <c r="JSH41" s="9"/>
      <c r="JSI41" s="9"/>
      <c r="JSJ41" s="9"/>
      <c r="JSK41" s="9"/>
      <c r="JSL41" s="9"/>
      <c r="JSM41" s="9"/>
      <c r="JSN41" s="9"/>
      <c r="JSO41" s="9"/>
      <c r="JSP41" s="9"/>
      <c r="JSQ41" s="9"/>
      <c r="JSR41" s="9"/>
      <c r="JSS41" s="9"/>
      <c r="JST41" s="9"/>
      <c r="JSU41" s="9"/>
      <c r="JSV41" s="9"/>
      <c r="JSW41" s="9"/>
      <c r="JSX41" s="9"/>
      <c r="JSY41" s="9"/>
      <c r="JSZ41" s="9"/>
      <c r="JTA41" s="9"/>
      <c r="JTB41" s="9"/>
      <c r="JTC41" s="9"/>
      <c r="JTD41" s="9"/>
      <c r="JTE41" s="9"/>
      <c r="JTF41" s="9"/>
      <c r="JTG41" s="9"/>
      <c r="JTH41" s="9"/>
      <c r="JTI41" s="9"/>
      <c r="JTJ41" s="9"/>
      <c r="JTK41" s="9"/>
      <c r="JTL41" s="9"/>
      <c r="JTM41" s="9"/>
      <c r="JTN41" s="9"/>
      <c r="JTO41" s="9"/>
      <c r="JTP41" s="9"/>
      <c r="JTQ41" s="9"/>
      <c r="JTR41" s="9"/>
      <c r="JTS41" s="9"/>
      <c r="JTT41" s="9"/>
      <c r="JTU41" s="9"/>
      <c r="JTV41" s="9"/>
      <c r="JTW41" s="9"/>
      <c r="JTX41" s="9"/>
      <c r="JTY41" s="9"/>
      <c r="JTZ41" s="9"/>
      <c r="JUA41" s="9"/>
      <c r="JUB41" s="9"/>
      <c r="JUC41" s="9"/>
      <c r="JUD41" s="9"/>
      <c r="JUE41" s="9"/>
      <c r="JUF41" s="9"/>
      <c r="JUG41" s="9"/>
      <c r="JUH41" s="9"/>
      <c r="JUI41" s="9"/>
      <c r="JUJ41" s="9"/>
      <c r="JUK41" s="9"/>
      <c r="JUL41" s="9"/>
      <c r="JUM41" s="9"/>
      <c r="JUN41" s="9"/>
      <c r="JUO41" s="9"/>
      <c r="JUP41" s="9"/>
      <c r="JUQ41" s="9"/>
      <c r="JUR41" s="9"/>
      <c r="JUS41" s="9"/>
      <c r="JUT41" s="9"/>
      <c r="JUU41" s="9"/>
      <c r="JUV41" s="9"/>
      <c r="JUW41" s="9"/>
      <c r="JUX41" s="9"/>
      <c r="JUY41" s="9"/>
      <c r="JUZ41" s="9"/>
      <c r="JVA41" s="9"/>
      <c r="JVB41" s="9"/>
      <c r="JVC41" s="9"/>
      <c r="JVD41" s="9"/>
      <c r="JVE41" s="9"/>
      <c r="JVF41" s="9"/>
      <c r="JVG41" s="9"/>
      <c r="JVH41" s="9"/>
      <c r="JVI41" s="9"/>
      <c r="JVJ41" s="9"/>
      <c r="JVK41" s="9"/>
      <c r="JVL41" s="9"/>
      <c r="JVM41" s="9"/>
      <c r="JVN41" s="9"/>
      <c r="JVO41" s="9"/>
      <c r="JVP41" s="9"/>
      <c r="JVQ41" s="9"/>
      <c r="JVR41" s="9"/>
      <c r="JVS41" s="9"/>
      <c r="JVT41" s="9"/>
      <c r="JVU41" s="9"/>
      <c r="JVV41" s="9"/>
      <c r="JVW41" s="9"/>
      <c r="JVX41" s="9"/>
      <c r="JVY41" s="9"/>
      <c r="JVZ41" s="9"/>
      <c r="JWA41" s="9"/>
      <c r="JWB41" s="9"/>
      <c r="JWC41" s="9"/>
      <c r="JWD41" s="9"/>
      <c r="JWE41" s="9"/>
      <c r="JWF41" s="9"/>
      <c r="JWG41" s="9"/>
      <c r="JWH41" s="9"/>
      <c r="JWI41" s="9"/>
      <c r="JWJ41" s="9"/>
      <c r="JWK41" s="9"/>
      <c r="JWL41" s="9"/>
      <c r="JWM41" s="9"/>
      <c r="JWN41" s="9"/>
      <c r="JWO41" s="9"/>
      <c r="JWP41" s="9"/>
      <c r="JWQ41" s="9"/>
      <c r="JWR41" s="9"/>
      <c r="JWS41" s="9"/>
      <c r="JWT41" s="9"/>
      <c r="JWU41" s="9"/>
      <c r="JWV41" s="9"/>
      <c r="JWW41" s="9"/>
      <c r="JWX41" s="9"/>
      <c r="JWY41" s="9"/>
      <c r="JWZ41" s="9"/>
      <c r="JXA41" s="9"/>
      <c r="JXB41" s="9"/>
      <c r="JXC41" s="9"/>
      <c r="JXD41" s="9"/>
      <c r="JXE41" s="9"/>
      <c r="JXF41" s="9"/>
      <c r="JXG41" s="9"/>
      <c r="JXH41" s="9"/>
      <c r="JXI41" s="9"/>
      <c r="JXJ41" s="9"/>
      <c r="JXK41" s="9"/>
      <c r="JXL41" s="9"/>
      <c r="JXM41" s="9"/>
      <c r="JXN41" s="9"/>
      <c r="JXO41" s="9"/>
      <c r="JXP41" s="9"/>
      <c r="JXQ41" s="9"/>
      <c r="JXR41" s="9"/>
      <c r="JXS41" s="9"/>
      <c r="JXT41" s="9"/>
      <c r="JXU41" s="9"/>
      <c r="JXV41" s="9"/>
      <c r="JXW41" s="9"/>
      <c r="JXX41" s="9"/>
      <c r="JXY41" s="9"/>
      <c r="JXZ41" s="9"/>
      <c r="JYA41" s="9"/>
      <c r="JYB41" s="9"/>
      <c r="JYC41" s="9"/>
      <c r="JYD41" s="9"/>
      <c r="JYE41" s="9"/>
      <c r="JYF41" s="9"/>
      <c r="JYG41" s="9"/>
      <c r="JYH41" s="9"/>
      <c r="JYI41" s="9"/>
      <c r="JYJ41" s="9"/>
      <c r="JYK41" s="9"/>
      <c r="JYL41" s="9"/>
      <c r="JYM41" s="9"/>
      <c r="JYN41" s="9"/>
      <c r="JYO41" s="9"/>
      <c r="JYP41" s="9"/>
      <c r="JYQ41" s="9"/>
      <c r="JYR41" s="9"/>
      <c r="JYS41" s="9"/>
      <c r="JYT41" s="9"/>
      <c r="JYU41" s="9"/>
      <c r="JYV41" s="9"/>
      <c r="JYW41" s="9"/>
      <c r="JYX41" s="9"/>
      <c r="JYY41" s="9"/>
      <c r="JYZ41" s="9"/>
      <c r="JZA41" s="9"/>
      <c r="JZB41" s="9"/>
      <c r="JZC41" s="9"/>
      <c r="JZD41" s="9"/>
      <c r="JZE41" s="9"/>
      <c r="JZF41" s="9"/>
      <c r="JZG41" s="9"/>
      <c r="JZH41" s="9"/>
      <c r="JZI41" s="9"/>
      <c r="JZJ41" s="9"/>
      <c r="JZK41" s="9"/>
      <c r="JZL41" s="9"/>
      <c r="JZM41" s="9"/>
      <c r="JZN41" s="9"/>
      <c r="JZO41" s="9"/>
      <c r="JZP41" s="9"/>
      <c r="JZQ41" s="9"/>
      <c r="JZR41" s="9"/>
      <c r="JZS41" s="9"/>
      <c r="JZT41" s="9"/>
      <c r="JZU41" s="9"/>
      <c r="JZV41" s="9"/>
      <c r="JZW41" s="9"/>
      <c r="JZX41" s="9"/>
      <c r="JZY41" s="9"/>
      <c r="JZZ41" s="9"/>
      <c r="KAA41" s="9"/>
      <c r="KAB41" s="9"/>
      <c r="KAC41" s="9"/>
      <c r="KAD41" s="9"/>
      <c r="KAE41" s="9"/>
      <c r="KAF41" s="9"/>
      <c r="KAG41" s="9"/>
      <c r="KAH41" s="9"/>
      <c r="KAI41" s="9"/>
      <c r="KAJ41" s="9"/>
      <c r="KAK41" s="9"/>
      <c r="KAL41" s="9"/>
      <c r="KAM41" s="9"/>
      <c r="KAN41" s="9"/>
      <c r="KAO41" s="9"/>
      <c r="KAP41" s="9"/>
      <c r="KAQ41" s="9"/>
      <c r="KAR41" s="9"/>
      <c r="KAS41" s="9"/>
      <c r="KAT41" s="9"/>
      <c r="KAU41" s="9"/>
      <c r="KAV41" s="9"/>
      <c r="KAW41" s="9"/>
      <c r="KAX41" s="9"/>
      <c r="KAY41" s="9"/>
      <c r="KAZ41" s="9"/>
      <c r="KBA41" s="9"/>
      <c r="KBB41" s="9"/>
      <c r="KBC41" s="9"/>
      <c r="KBD41" s="9"/>
      <c r="KBE41" s="9"/>
      <c r="KBF41" s="9"/>
      <c r="KBG41" s="9"/>
      <c r="KBH41" s="9"/>
      <c r="KBI41" s="9"/>
      <c r="KBJ41" s="9"/>
      <c r="KBK41" s="9"/>
      <c r="KBL41" s="9"/>
      <c r="KBM41" s="9"/>
      <c r="KBN41" s="9"/>
      <c r="KBO41" s="9"/>
      <c r="KBP41" s="9"/>
      <c r="KBQ41" s="9"/>
      <c r="KBR41" s="9"/>
      <c r="KBS41" s="9"/>
      <c r="KBT41" s="9"/>
      <c r="KBU41" s="9"/>
      <c r="KBV41" s="9"/>
      <c r="KBW41" s="9"/>
      <c r="KBX41" s="9"/>
      <c r="KBY41" s="9"/>
      <c r="KBZ41" s="9"/>
      <c r="KCA41" s="9"/>
      <c r="KCB41" s="9"/>
      <c r="KCC41" s="9"/>
      <c r="KCD41" s="9"/>
      <c r="KCE41" s="9"/>
      <c r="KCF41" s="9"/>
      <c r="KCG41" s="9"/>
      <c r="KCH41" s="9"/>
      <c r="KCI41" s="9"/>
      <c r="KCJ41" s="9"/>
      <c r="KCK41" s="9"/>
      <c r="KCL41" s="9"/>
      <c r="KCM41" s="9"/>
      <c r="KCN41" s="9"/>
      <c r="KCO41" s="9"/>
      <c r="KCP41" s="9"/>
      <c r="KCQ41" s="9"/>
      <c r="KCR41" s="9"/>
      <c r="KCS41" s="9"/>
      <c r="KCT41" s="9"/>
      <c r="KCU41" s="9"/>
      <c r="KCV41" s="9"/>
      <c r="KCW41" s="9"/>
      <c r="KCX41" s="9"/>
      <c r="KCY41" s="9"/>
      <c r="KCZ41" s="9"/>
      <c r="KDA41" s="9"/>
      <c r="KDB41" s="9"/>
      <c r="KDC41" s="9"/>
      <c r="KDD41" s="9"/>
      <c r="KDE41" s="9"/>
      <c r="KDF41" s="9"/>
      <c r="KDG41" s="9"/>
      <c r="KDH41" s="9"/>
      <c r="KDI41" s="9"/>
      <c r="KDJ41" s="9"/>
      <c r="KDK41" s="9"/>
      <c r="KDL41" s="9"/>
      <c r="KDM41" s="9"/>
      <c r="KDN41" s="9"/>
      <c r="KDO41" s="9"/>
      <c r="KDP41" s="9"/>
      <c r="KDQ41" s="9"/>
      <c r="KDR41" s="9"/>
      <c r="KDS41" s="9"/>
      <c r="KDT41" s="9"/>
      <c r="KDU41" s="9"/>
      <c r="KDV41" s="9"/>
      <c r="KDW41" s="9"/>
      <c r="KDX41" s="9"/>
      <c r="KDY41" s="9"/>
      <c r="KDZ41" s="9"/>
      <c r="KEA41" s="9"/>
      <c r="KEB41" s="9"/>
      <c r="KEC41" s="9"/>
      <c r="KED41" s="9"/>
      <c r="KEE41" s="9"/>
      <c r="KEF41" s="9"/>
      <c r="KEG41" s="9"/>
      <c r="KEH41" s="9"/>
      <c r="KEI41" s="9"/>
      <c r="KEJ41" s="9"/>
      <c r="KEK41" s="9"/>
      <c r="KEL41" s="9"/>
      <c r="KEM41" s="9"/>
      <c r="KEN41" s="9"/>
      <c r="KEO41" s="9"/>
      <c r="KEP41" s="9"/>
      <c r="KEQ41" s="9"/>
      <c r="KER41" s="9"/>
      <c r="KES41" s="9"/>
      <c r="KET41" s="9"/>
      <c r="KEU41" s="9"/>
      <c r="KEV41" s="9"/>
      <c r="KEW41" s="9"/>
      <c r="KEX41" s="9"/>
      <c r="KEY41" s="9"/>
      <c r="KEZ41" s="9"/>
      <c r="KFA41" s="9"/>
      <c r="KFB41" s="9"/>
      <c r="KFC41" s="9"/>
      <c r="KFD41" s="9"/>
      <c r="KFE41" s="9"/>
      <c r="KFF41" s="9"/>
      <c r="KFG41" s="9"/>
      <c r="KFH41" s="9"/>
      <c r="KFI41" s="9"/>
      <c r="KFJ41" s="9"/>
      <c r="KFK41" s="9"/>
      <c r="KFL41" s="9"/>
      <c r="KFM41" s="9"/>
      <c r="KFN41" s="9"/>
      <c r="KFO41" s="9"/>
      <c r="KFP41" s="9"/>
      <c r="KFQ41" s="9"/>
      <c r="KFR41" s="9"/>
      <c r="KFS41" s="9"/>
      <c r="KFT41" s="9"/>
      <c r="KFU41" s="9"/>
      <c r="KFV41" s="9"/>
      <c r="KFW41" s="9"/>
      <c r="KFX41" s="9"/>
      <c r="KFY41" s="9"/>
      <c r="KFZ41" s="9"/>
      <c r="KGA41" s="9"/>
      <c r="KGB41" s="9"/>
      <c r="KGC41" s="9"/>
      <c r="KGD41" s="9"/>
      <c r="KGE41" s="9"/>
      <c r="KGF41" s="9"/>
      <c r="KGG41" s="9"/>
      <c r="KGH41" s="9"/>
      <c r="KGI41" s="9"/>
      <c r="KGJ41" s="9"/>
      <c r="KGK41" s="9"/>
      <c r="KGL41" s="9"/>
      <c r="KGM41" s="9"/>
      <c r="KGN41" s="9"/>
      <c r="KGO41" s="9"/>
      <c r="KGP41" s="9"/>
      <c r="KGQ41" s="9"/>
      <c r="KGR41" s="9"/>
      <c r="KGS41" s="9"/>
      <c r="KGT41" s="9"/>
      <c r="KGU41" s="9"/>
      <c r="KGV41" s="9"/>
      <c r="KGW41" s="9"/>
      <c r="KGX41" s="9"/>
      <c r="KGY41" s="9"/>
      <c r="KGZ41" s="9"/>
      <c r="KHA41" s="9"/>
      <c r="KHB41" s="9"/>
      <c r="KHC41" s="9"/>
      <c r="KHD41" s="9"/>
      <c r="KHE41" s="9"/>
      <c r="KHF41" s="9"/>
      <c r="KHG41" s="9"/>
      <c r="KHH41" s="9"/>
      <c r="KHI41" s="9"/>
      <c r="KHJ41" s="9"/>
      <c r="KHK41" s="9"/>
      <c r="KHL41" s="9"/>
      <c r="KHM41" s="9"/>
      <c r="KHN41" s="9"/>
      <c r="KHO41" s="9"/>
      <c r="KHP41" s="9"/>
      <c r="KHQ41" s="9"/>
      <c r="KHR41" s="9"/>
      <c r="KHS41" s="9"/>
      <c r="KHT41" s="9"/>
      <c r="KHU41" s="9"/>
      <c r="KHV41" s="9"/>
      <c r="KHW41" s="9"/>
      <c r="KHX41" s="9"/>
      <c r="KHY41" s="9"/>
      <c r="KHZ41" s="9"/>
      <c r="KIA41" s="9"/>
      <c r="KIB41" s="9"/>
      <c r="KIC41" s="9"/>
      <c r="KID41" s="9"/>
      <c r="KIE41" s="9"/>
      <c r="KIF41" s="9"/>
      <c r="KIG41" s="9"/>
      <c r="KIH41" s="9"/>
      <c r="KII41" s="9"/>
      <c r="KIJ41" s="9"/>
      <c r="KIK41" s="9"/>
      <c r="KIL41" s="9"/>
      <c r="KIM41" s="9"/>
      <c r="KIN41" s="9"/>
      <c r="KIO41" s="9"/>
      <c r="KIP41" s="9"/>
      <c r="KIQ41" s="9"/>
      <c r="KIR41" s="9"/>
      <c r="KIS41" s="9"/>
      <c r="KIT41" s="9"/>
      <c r="KIU41" s="9"/>
      <c r="KIV41" s="9"/>
      <c r="KIW41" s="9"/>
      <c r="KIX41" s="9"/>
      <c r="KIY41" s="9"/>
      <c r="KIZ41" s="9"/>
      <c r="KJA41" s="9"/>
      <c r="KJB41" s="9"/>
      <c r="KJC41" s="9"/>
      <c r="KJD41" s="9"/>
      <c r="KJE41" s="9"/>
      <c r="KJF41" s="9"/>
      <c r="KJG41" s="9"/>
      <c r="KJH41" s="9"/>
      <c r="KJI41" s="9"/>
      <c r="KJJ41" s="9"/>
      <c r="KJK41" s="9"/>
      <c r="KJL41" s="9"/>
      <c r="KJM41" s="9"/>
      <c r="KJN41" s="9"/>
      <c r="KJO41" s="9"/>
      <c r="KJP41" s="9"/>
      <c r="KJQ41" s="9"/>
      <c r="KJR41" s="9"/>
      <c r="KJS41" s="9"/>
      <c r="KJT41" s="9"/>
      <c r="KJU41" s="9"/>
      <c r="KJV41" s="9"/>
      <c r="KJW41" s="9"/>
      <c r="KJX41" s="9"/>
      <c r="KJY41" s="9"/>
      <c r="KJZ41" s="9"/>
      <c r="KKA41" s="9"/>
      <c r="KKB41" s="9"/>
      <c r="KKC41" s="9"/>
      <c r="KKD41" s="9"/>
      <c r="KKE41" s="9"/>
      <c r="KKF41" s="9"/>
      <c r="KKG41" s="9"/>
      <c r="KKH41" s="9"/>
      <c r="KKI41" s="9"/>
      <c r="KKJ41" s="9"/>
      <c r="KKK41" s="9"/>
      <c r="KKL41" s="9"/>
      <c r="KKM41" s="9"/>
      <c r="KKN41" s="9"/>
      <c r="KKO41" s="9"/>
      <c r="KKP41" s="9"/>
      <c r="KKQ41" s="9"/>
      <c r="KKR41" s="9"/>
      <c r="KKS41" s="9"/>
      <c r="KKT41" s="9"/>
      <c r="KKU41" s="9"/>
      <c r="KKV41" s="9"/>
      <c r="KKW41" s="9"/>
      <c r="KKX41" s="9"/>
      <c r="KKY41" s="9"/>
      <c r="KKZ41" s="9"/>
      <c r="KLA41" s="9"/>
      <c r="KLB41" s="9"/>
      <c r="KLC41" s="9"/>
      <c r="KLD41" s="9"/>
      <c r="KLE41" s="9"/>
      <c r="KLF41" s="9"/>
      <c r="KLG41" s="9"/>
      <c r="KLH41" s="9"/>
      <c r="KLI41" s="9"/>
      <c r="KLJ41" s="9"/>
      <c r="KLK41" s="9"/>
      <c r="KLL41" s="9"/>
      <c r="KLM41" s="9"/>
      <c r="KLN41" s="9"/>
      <c r="KLO41" s="9"/>
      <c r="KLP41" s="9"/>
      <c r="KLQ41" s="9"/>
      <c r="KLR41" s="9"/>
      <c r="KLS41" s="9"/>
      <c r="KLT41" s="9"/>
      <c r="KLU41" s="9"/>
      <c r="KLV41" s="9"/>
      <c r="KLW41" s="9"/>
      <c r="KLX41" s="9"/>
      <c r="KLY41" s="9"/>
      <c r="KLZ41" s="9"/>
      <c r="KMA41" s="9"/>
      <c r="KMB41" s="9"/>
      <c r="KMC41" s="9"/>
      <c r="KMD41" s="9"/>
      <c r="KME41" s="9"/>
      <c r="KMF41" s="9"/>
      <c r="KMG41" s="9"/>
      <c r="KMH41" s="9"/>
      <c r="KMI41" s="9"/>
      <c r="KMJ41" s="9"/>
      <c r="KMK41" s="9"/>
      <c r="KML41" s="9"/>
      <c r="KMM41" s="9"/>
      <c r="KMN41" s="9"/>
      <c r="KMO41" s="9"/>
      <c r="KMP41" s="9"/>
      <c r="KMQ41" s="9"/>
      <c r="KMR41" s="9"/>
      <c r="KMS41" s="9"/>
      <c r="KMT41" s="9"/>
      <c r="KMU41" s="9"/>
      <c r="KMV41" s="9"/>
      <c r="KMW41" s="9"/>
      <c r="KMX41" s="9"/>
      <c r="KMY41" s="9"/>
      <c r="KMZ41" s="9"/>
      <c r="KNA41" s="9"/>
      <c r="KNB41" s="9"/>
      <c r="KNC41" s="9"/>
      <c r="KND41" s="9"/>
      <c r="KNE41" s="9"/>
      <c r="KNF41" s="9"/>
      <c r="KNG41" s="9"/>
      <c r="KNH41" s="9"/>
      <c r="KNI41" s="9"/>
      <c r="KNJ41" s="9"/>
      <c r="KNK41" s="9"/>
      <c r="KNL41" s="9"/>
      <c r="KNM41" s="9"/>
      <c r="KNN41" s="9"/>
      <c r="KNO41" s="9"/>
      <c r="KNP41" s="9"/>
      <c r="KNQ41" s="9"/>
      <c r="KNR41" s="9"/>
      <c r="KNS41" s="9"/>
      <c r="KNT41" s="9"/>
      <c r="KNU41" s="9"/>
      <c r="KNV41" s="9"/>
      <c r="KNW41" s="9"/>
      <c r="KNX41" s="9"/>
      <c r="KNY41" s="9"/>
      <c r="KNZ41" s="9"/>
      <c r="KOA41" s="9"/>
      <c r="KOB41" s="9"/>
      <c r="KOC41" s="9"/>
      <c r="KOD41" s="9"/>
      <c r="KOE41" s="9"/>
      <c r="KOF41" s="9"/>
      <c r="KOG41" s="9"/>
      <c r="KOH41" s="9"/>
      <c r="KOI41" s="9"/>
      <c r="KOJ41" s="9"/>
      <c r="KOK41" s="9"/>
      <c r="KOL41" s="9"/>
      <c r="KOM41" s="9"/>
      <c r="KON41" s="9"/>
      <c r="KOO41" s="9"/>
      <c r="KOP41" s="9"/>
      <c r="KOQ41" s="9"/>
      <c r="KOR41" s="9"/>
      <c r="KOS41" s="9"/>
      <c r="KOT41" s="9"/>
      <c r="KOU41" s="9"/>
      <c r="KOV41" s="9"/>
      <c r="KOW41" s="9"/>
      <c r="KOX41" s="9"/>
      <c r="KOY41" s="9"/>
      <c r="KOZ41" s="9"/>
      <c r="KPA41" s="9"/>
      <c r="KPB41" s="9"/>
      <c r="KPC41" s="9"/>
      <c r="KPD41" s="9"/>
      <c r="KPE41" s="9"/>
      <c r="KPF41" s="9"/>
      <c r="KPG41" s="9"/>
      <c r="KPH41" s="9"/>
      <c r="KPI41" s="9"/>
      <c r="KPJ41" s="9"/>
      <c r="KPK41" s="9"/>
      <c r="KPL41" s="9"/>
      <c r="KPM41" s="9"/>
      <c r="KPN41" s="9"/>
      <c r="KPO41" s="9"/>
      <c r="KPP41" s="9"/>
      <c r="KPQ41" s="9"/>
      <c r="KPR41" s="9"/>
      <c r="KPS41" s="9"/>
      <c r="KPT41" s="9"/>
      <c r="KPU41" s="9"/>
      <c r="KPV41" s="9"/>
      <c r="KPW41" s="9"/>
      <c r="KPX41" s="9"/>
      <c r="KPY41" s="9"/>
      <c r="KPZ41" s="9"/>
      <c r="KQA41" s="9"/>
      <c r="KQB41" s="9"/>
      <c r="KQC41" s="9"/>
      <c r="KQD41" s="9"/>
      <c r="KQE41" s="9"/>
      <c r="KQF41" s="9"/>
      <c r="KQG41" s="9"/>
      <c r="KQH41" s="9"/>
      <c r="KQI41" s="9"/>
      <c r="KQJ41" s="9"/>
      <c r="KQK41" s="9"/>
      <c r="KQL41" s="9"/>
      <c r="KQM41" s="9"/>
      <c r="KQN41" s="9"/>
      <c r="KQO41" s="9"/>
      <c r="KQP41" s="9"/>
      <c r="KQQ41" s="9"/>
      <c r="KQR41" s="9"/>
      <c r="KQS41" s="9"/>
      <c r="KQT41" s="9"/>
      <c r="KQU41" s="9"/>
      <c r="KQV41" s="9"/>
      <c r="KQW41" s="9"/>
      <c r="KQX41" s="9"/>
      <c r="KQY41" s="9"/>
      <c r="KQZ41" s="9"/>
      <c r="KRA41" s="9"/>
      <c r="KRB41" s="9"/>
      <c r="KRC41" s="9"/>
      <c r="KRD41" s="9"/>
      <c r="KRE41" s="9"/>
      <c r="KRF41" s="9"/>
      <c r="KRG41" s="9"/>
      <c r="KRH41" s="9"/>
      <c r="KRI41" s="9"/>
      <c r="KRJ41" s="9"/>
      <c r="KRK41" s="9"/>
      <c r="KRL41" s="9"/>
      <c r="KRM41" s="9"/>
      <c r="KRN41" s="9"/>
      <c r="KRO41" s="9"/>
      <c r="KRP41" s="9"/>
      <c r="KRQ41" s="9"/>
      <c r="KRR41" s="9"/>
      <c r="KRS41" s="9"/>
      <c r="KRT41" s="9"/>
      <c r="KRU41" s="9"/>
      <c r="KRV41" s="9"/>
      <c r="KRW41" s="9"/>
      <c r="KRX41" s="9"/>
      <c r="KRY41" s="9"/>
      <c r="KRZ41" s="9"/>
      <c r="KSA41" s="9"/>
      <c r="KSB41" s="9"/>
      <c r="KSC41" s="9"/>
      <c r="KSD41" s="9"/>
      <c r="KSE41" s="9"/>
      <c r="KSF41" s="9"/>
      <c r="KSG41" s="9"/>
      <c r="KSH41" s="9"/>
      <c r="KSI41" s="9"/>
      <c r="KSJ41" s="9"/>
      <c r="KSK41" s="9"/>
      <c r="KSL41" s="9"/>
      <c r="KSM41" s="9"/>
      <c r="KSN41" s="9"/>
      <c r="KSO41" s="9"/>
      <c r="KSP41" s="9"/>
      <c r="KSQ41" s="9"/>
      <c r="KSR41" s="9"/>
      <c r="KSS41" s="9"/>
      <c r="KST41" s="9"/>
      <c r="KSU41" s="9"/>
      <c r="KSV41" s="9"/>
      <c r="KSW41" s="9"/>
      <c r="KSX41" s="9"/>
      <c r="KSY41" s="9"/>
      <c r="KSZ41" s="9"/>
      <c r="KTA41" s="9"/>
      <c r="KTB41" s="9"/>
      <c r="KTC41" s="9"/>
      <c r="KTD41" s="9"/>
      <c r="KTE41" s="9"/>
      <c r="KTF41" s="9"/>
      <c r="KTG41" s="9"/>
      <c r="KTH41" s="9"/>
      <c r="KTI41" s="9"/>
      <c r="KTJ41" s="9"/>
      <c r="KTK41" s="9"/>
      <c r="KTL41" s="9"/>
      <c r="KTM41" s="9"/>
      <c r="KTN41" s="9"/>
      <c r="KTO41" s="9"/>
      <c r="KTP41" s="9"/>
      <c r="KTQ41" s="9"/>
      <c r="KTR41" s="9"/>
      <c r="KTS41" s="9"/>
      <c r="KTT41" s="9"/>
      <c r="KTU41" s="9"/>
      <c r="KTV41" s="9"/>
      <c r="KTW41" s="9"/>
      <c r="KTX41" s="9"/>
      <c r="KTY41" s="9"/>
      <c r="KTZ41" s="9"/>
      <c r="KUA41" s="9"/>
      <c r="KUB41" s="9"/>
      <c r="KUC41" s="9"/>
      <c r="KUD41" s="9"/>
      <c r="KUE41" s="9"/>
      <c r="KUF41" s="9"/>
      <c r="KUG41" s="9"/>
      <c r="KUH41" s="9"/>
      <c r="KUI41" s="9"/>
      <c r="KUJ41" s="9"/>
      <c r="KUK41" s="9"/>
      <c r="KUL41" s="9"/>
      <c r="KUM41" s="9"/>
      <c r="KUN41" s="9"/>
      <c r="KUO41" s="9"/>
      <c r="KUP41" s="9"/>
      <c r="KUQ41" s="9"/>
      <c r="KUR41" s="9"/>
      <c r="KUS41" s="9"/>
      <c r="KUT41" s="9"/>
      <c r="KUU41" s="9"/>
      <c r="KUV41" s="9"/>
      <c r="KUW41" s="9"/>
      <c r="KUX41" s="9"/>
      <c r="KUY41" s="9"/>
      <c r="KUZ41" s="9"/>
      <c r="KVA41" s="9"/>
      <c r="KVB41" s="9"/>
      <c r="KVC41" s="9"/>
      <c r="KVD41" s="9"/>
      <c r="KVE41" s="9"/>
      <c r="KVF41" s="9"/>
      <c r="KVG41" s="9"/>
      <c r="KVH41" s="9"/>
      <c r="KVI41" s="9"/>
      <c r="KVJ41" s="9"/>
      <c r="KVK41" s="9"/>
      <c r="KVL41" s="9"/>
      <c r="KVM41" s="9"/>
      <c r="KVN41" s="9"/>
      <c r="KVO41" s="9"/>
      <c r="KVP41" s="9"/>
      <c r="KVQ41" s="9"/>
      <c r="KVR41" s="9"/>
      <c r="KVS41" s="9"/>
      <c r="KVT41" s="9"/>
      <c r="KVU41" s="9"/>
      <c r="KVV41" s="9"/>
      <c r="KVW41" s="9"/>
      <c r="KVX41" s="9"/>
      <c r="KVY41" s="9"/>
      <c r="KVZ41" s="9"/>
      <c r="KWA41" s="9"/>
      <c r="KWB41" s="9"/>
      <c r="KWC41" s="9"/>
      <c r="KWD41" s="9"/>
      <c r="KWE41" s="9"/>
      <c r="KWF41" s="9"/>
      <c r="KWG41" s="9"/>
      <c r="KWH41" s="9"/>
      <c r="KWI41" s="9"/>
      <c r="KWJ41" s="9"/>
      <c r="KWK41" s="9"/>
      <c r="KWL41" s="9"/>
      <c r="KWM41" s="9"/>
      <c r="KWN41" s="9"/>
      <c r="KWO41" s="9"/>
      <c r="KWP41" s="9"/>
      <c r="KWQ41" s="9"/>
      <c r="KWR41" s="9"/>
      <c r="KWS41" s="9"/>
      <c r="KWT41" s="9"/>
      <c r="KWU41" s="9"/>
      <c r="KWV41" s="9"/>
      <c r="KWW41" s="9"/>
      <c r="KWX41" s="9"/>
      <c r="KWY41" s="9"/>
      <c r="KWZ41" s="9"/>
      <c r="KXA41" s="9"/>
      <c r="KXB41" s="9"/>
      <c r="KXC41" s="9"/>
      <c r="KXD41" s="9"/>
      <c r="KXE41" s="9"/>
      <c r="KXF41" s="9"/>
      <c r="KXG41" s="9"/>
      <c r="KXH41" s="9"/>
      <c r="KXI41" s="9"/>
      <c r="KXJ41" s="9"/>
      <c r="KXK41" s="9"/>
      <c r="KXL41" s="9"/>
      <c r="KXM41" s="9"/>
      <c r="KXN41" s="9"/>
      <c r="KXO41" s="9"/>
      <c r="KXP41" s="9"/>
      <c r="KXQ41" s="9"/>
      <c r="KXR41" s="9"/>
      <c r="KXS41" s="9"/>
      <c r="KXT41" s="9"/>
      <c r="KXU41" s="9"/>
      <c r="KXV41" s="9"/>
      <c r="KXW41" s="9"/>
      <c r="KXX41" s="9"/>
      <c r="KXY41" s="9"/>
      <c r="KXZ41" s="9"/>
      <c r="KYA41" s="9"/>
      <c r="KYB41" s="9"/>
      <c r="KYC41" s="9"/>
      <c r="KYD41" s="9"/>
      <c r="KYE41" s="9"/>
      <c r="KYF41" s="9"/>
      <c r="KYG41" s="9"/>
      <c r="KYH41" s="9"/>
      <c r="KYI41" s="9"/>
      <c r="KYJ41" s="9"/>
      <c r="KYK41" s="9"/>
      <c r="KYL41" s="9"/>
      <c r="KYM41" s="9"/>
      <c r="KYN41" s="9"/>
      <c r="KYO41" s="9"/>
      <c r="KYP41" s="9"/>
      <c r="KYQ41" s="9"/>
      <c r="KYR41" s="9"/>
      <c r="KYS41" s="9"/>
      <c r="KYT41" s="9"/>
      <c r="KYU41" s="9"/>
      <c r="KYV41" s="9"/>
      <c r="KYW41" s="9"/>
      <c r="KYX41" s="9"/>
      <c r="KYY41" s="9"/>
      <c r="KYZ41" s="9"/>
      <c r="KZA41" s="9"/>
      <c r="KZB41" s="9"/>
      <c r="KZC41" s="9"/>
      <c r="KZD41" s="9"/>
      <c r="KZE41" s="9"/>
      <c r="KZF41" s="9"/>
      <c r="KZG41" s="9"/>
      <c r="KZH41" s="9"/>
      <c r="KZI41" s="9"/>
      <c r="KZJ41" s="9"/>
      <c r="KZK41" s="9"/>
      <c r="KZL41" s="9"/>
      <c r="KZM41" s="9"/>
      <c r="KZN41" s="9"/>
      <c r="KZO41" s="9"/>
      <c r="KZP41" s="9"/>
      <c r="KZQ41" s="9"/>
      <c r="KZR41" s="9"/>
      <c r="KZS41" s="9"/>
      <c r="KZT41" s="9"/>
      <c r="KZU41" s="9"/>
      <c r="KZV41" s="9"/>
      <c r="KZW41" s="9"/>
      <c r="KZX41" s="9"/>
      <c r="KZY41" s="9"/>
      <c r="KZZ41" s="9"/>
      <c r="LAA41" s="9"/>
      <c r="LAB41" s="9"/>
      <c r="LAC41" s="9"/>
      <c r="LAD41" s="9"/>
      <c r="LAE41" s="9"/>
      <c r="LAF41" s="9"/>
      <c r="LAG41" s="9"/>
      <c r="LAH41" s="9"/>
      <c r="LAI41" s="9"/>
      <c r="LAJ41" s="9"/>
      <c r="LAK41" s="9"/>
      <c r="LAL41" s="9"/>
      <c r="LAM41" s="9"/>
      <c r="LAN41" s="9"/>
      <c r="LAO41" s="9"/>
      <c r="LAP41" s="9"/>
      <c r="LAQ41" s="9"/>
      <c r="LAR41" s="9"/>
      <c r="LAS41" s="9"/>
      <c r="LAT41" s="9"/>
      <c r="LAU41" s="9"/>
      <c r="LAV41" s="9"/>
      <c r="LAW41" s="9"/>
      <c r="LAX41" s="9"/>
      <c r="LAY41" s="9"/>
      <c r="LAZ41" s="9"/>
      <c r="LBA41" s="9"/>
      <c r="LBB41" s="9"/>
      <c r="LBC41" s="9"/>
      <c r="LBD41" s="9"/>
      <c r="LBE41" s="9"/>
      <c r="LBF41" s="9"/>
      <c r="LBG41" s="9"/>
      <c r="LBH41" s="9"/>
      <c r="LBI41" s="9"/>
      <c r="LBJ41" s="9"/>
      <c r="LBK41" s="9"/>
      <c r="LBL41" s="9"/>
      <c r="LBM41" s="9"/>
      <c r="LBN41" s="9"/>
      <c r="LBO41" s="9"/>
      <c r="LBP41" s="9"/>
      <c r="LBQ41" s="9"/>
      <c r="LBR41" s="9"/>
      <c r="LBS41" s="9"/>
      <c r="LBT41" s="9"/>
      <c r="LBU41" s="9"/>
      <c r="LBV41" s="9"/>
      <c r="LBW41" s="9"/>
      <c r="LBX41" s="9"/>
      <c r="LBY41" s="9"/>
      <c r="LBZ41" s="9"/>
      <c r="LCA41" s="9"/>
      <c r="LCB41" s="9"/>
      <c r="LCC41" s="9"/>
      <c r="LCD41" s="9"/>
      <c r="LCE41" s="9"/>
      <c r="LCF41" s="9"/>
      <c r="LCG41" s="9"/>
      <c r="LCH41" s="9"/>
      <c r="LCI41" s="9"/>
      <c r="LCJ41" s="9"/>
      <c r="LCK41" s="9"/>
      <c r="LCL41" s="9"/>
      <c r="LCM41" s="9"/>
      <c r="LCN41" s="9"/>
      <c r="LCO41" s="9"/>
      <c r="LCP41" s="9"/>
      <c r="LCQ41" s="9"/>
      <c r="LCR41" s="9"/>
      <c r="LCS41" s="9"/>
      <c r="LCT41" s="9"/>
      <c r="LCU41" s="9"/>
      <c r="LCV41" s="9"/>
      <c r="LCW41" s="9"/>
      <c r="LCX41" s="9"/>
      <c r="LCY41" s="9"/>
      <c r="LCZ41" s="9"/>
      <c r="LDA41" s="9"/>
      <c r="LDB41" s="9"/>
      <c r="LDC41" s="9"/>
      <c r="LDD41" s="9"/>
      <c r="LDE41" s="9"/>
      <c r="LDF41" s="9"/>
      <c r="LDG41" s="9"/>
      <c r="LDH41" s="9"/>
      <c r="LDI41" s="9"/>
      <c r="LDJ41" s="9"/>
      <c r="LDK41" s="9"/>
      <c r="LDL41" s="9"/>
      <c r="LDM41" s="9"/>
      <c r="LDN41" s="9"/>
      <c r="LDO41" s="9"/>
      <c r="LDP41" s="9"/>
      <c r="LDQ41" s="9"/>
      <c r="LDR41" s="9"/>
      <c r="LDS41" s="9"/>
      <c r="LDT41" s="9"/>
      <c r="LDU41" s="9"/>
      <c r="LDV41" s="9"/>
      <c r="LDW41" s="9"/>
      <c r="LDX41" s="9"/>
      <c r="LDY41" s="9"/>
      <c r="LDZ41" s="9"/>
      <c r="LEA41" s="9"/>
      <c r="LEB41" s="9"/>
      <c r="LEC41" s="9"/>
      <c r="LED41" s="9"/>
      <c r="LEE41" s="9"/>
      <c r="LEF41" s="9"/>
      <c r="LEG41" s="9"/>
      <c r="LEH41" s="9"/>
      <c r="LEI41" s="9"/>
      <c r="LEJ41" s="9"/>
      <c r="LEK41" s="9"/>
      <c r="LEL41" s="9"/>
      <c r="LEM41" s="9"/>
      <c r="LEN41" s="9"/>
      <c r="LEO41" s="9"/>
      <c r="LEP41" s="9"/>
      <c r="LEQ41" s="9"/>
      <c r="LER41" s="9"/>
      <c r="LES41" s="9"/>
      <c r="LET41" s="9"/>
      <c r="LEU41" s="9"/>
      <c r="LEV41" s="9"/>
      <c r="LEW41" s="9"/>
      <c r="LEX41" s="9"/>
      <c r="LEY41" s="9"/>
      <c r="LEZ41" s="9"/>
      <c r="LFA41" s="9"/>
      <c r="LFB41" s="9"/>
      <c r="LFC41" s="9"/>
      <c r="LFD41" s="9"/>
      <c r="LFE41" s="9"/>
      <c r="LFF41" s="9"/>
      <c r="LFG41" s="9"/>
      <c r="LFH41" s="9"/>
      <c r="LFI41" s="9"/>
      <c r="LFJ41" s="9"/>
      <c r="LFK41" s="9"/>
      <c r="LFL41" s="9"/>
      <c r="LFM41" s="9"/>
      <c r="LFN41" s="9"/>
      <c r="LFO41" s="9"/>
      <c r="LFP41" s="9"/>
      <c r="LFQ41" s="9"/>
      <c r="LFR41" s="9"/>
      <c r="LFS41" s="9"/>
      <c r="LFT41" s="9"/>
      <c r="LFU41" s="9"/>
      <c r="LFV41" s="9"/>
      <c r="LFW41" s="9"/>
      <c r="LFX41" s="9"/>
      <c r="LFY41" s="9"/>
      <c r="LFZ41" s="9"/>
      <c r="LGA41" s="9"/>
      <c r="LGB41" s="9"/>
      <c r="LGC41" s="9"/>
      <c r="LGD41" s="9"/>
      <c r="LGE41" s="9"/>
      <c r="LGF41" s="9"/>
      <c r="LGG41" s="9"/>
      <c r="LGH41" s="9"/>
      <c r="LGI41" s="9"/>
      <c r="LGJ41" s="9"/>
      <c r="LGK41" s="9"/>
      <c r="LGL41" s="9"/>
      <c r="LGM41" s="9"/>
      <c r="LGN41" s="9"/>
      <c r="LGO41" s="9"/>
      <c r="LGP41" s="9"/>
      <c r="LGQ41" s="9"/>
      <c r="LGR41" s="9"/>
      <c r="LGS41" s="9"/>
      <c r="LGT41" s="9"/>
      <c r="LGU41" s="9"/>
      <c r="LGV41" s="9"/>
      <c r="LGW41" s="9"/>
      <c r="LGX41" s="9"/>
      <c r="LGY41" s="9"/>
      <c r="LGZ41" s="9"/>
      <c r="LHA41" s="9"/>
      <c r="LHB41" s="9"/>
      <c r="LHC41" s="9"/>
      <c r="LHD41" s="9"/>
      <c r="LHE41" s="9"/>
      <c r="LHF41" s="9"/>
      <c r="LHG41" s="9"/>
      <c r="LHH41" s="9"/>
      <c r="LHI41" s="9"/>
      <c r="LHJ41" s="9"/>
      <c r="LHK41" s="9"/>
      <c r="LHL41" s="9"/>
      <c r="LHM41" s="9"/>
      <c r="LHN41" s="9"/>
      <c r="LHO41" s="9"/>
      <c r="LHP41" s="9"/>
      <c r="LHQ41" s="9"/>
      <c r="LHR41" s="9"/>
      <c r="LHS41" s="9"/>
      <c r="LHT41" s="9"/>
      <c r="LHU41" s="9"/>
      <c r="LHV41" s="9"/>
      <c r="LHW41" s="9"/>
      <c r="LHX41" s="9"/>
      <c r="LHY41" s="9"/>
      <c r="LHZ41" s="9"/>
      <c r="LIA41" s="9"/>
      <c r="LIB41" s="9"/>
      <c r="LIC41" s="9"/>
      <c r="LID41" s="9"/>
      <c r="LIE41" s="9"/>
      <c r="LIF41" s="9"/>
      <c r="LIG41" s="9"/>
      <c r="LIH41" s="9"/>
      <c r="LII41" s="9"/>
      <c r="LIJ41" s="9"/>
      <c r="LIK41" s="9"/>
      <c r="LIL41" s="9"/>
      <c r="LIM41" s="9"/>
      <c r="LIN41" s="9"/>
      <c r="LIO41" s="9"/>
      <c r="LIP41" s="9"/>
      <c r="LIQ41" s="9"/>
      <c r="LIR41" s="9"/>
      <c r="LIS41" s="9"/>
      <c r="LIT41" s="9"/>
      <c r="LIU41" s="9"/>
      <c r="LIV41" s="9"/>
      <c r="LIW41" s="9"/>
      <c r="LIX41" s="9"/>
      <c r="LIY41" s="9"/>
      <c r="LIZ41" s="9"/>
      <c r="LJA41" s="9"/>
      <c r="LJB41" s="9"/>
      <c r="LJC41" s="9"/>
      <c r="LJD41" s="9"/>
      <c r="LJE41" s="9"/>
      <c r="LJF41" s="9"/>
      <c r="LJG41" s="9"/>
      <c r="LJH41" s="9"/>
      <c r="LJI41" s="9"/>
      <c r="LJJ41" s="9"/>
      <c r="LJK41" s="9"/>
      <c r="LJL41" s="9"/>
      <c r="LJM41" s="9"/>
      <c r="LJN41" s="9"/>
      <c r="LJO41" s="9"/>
      <c r="LJP41" s="9"/>
      <c r="LJQ41" s="9"/>
      <c r="LJR41" s="9"/>
      <c r="LJS41" s="9"/>
      <c r="LJT41" s="9"/>
      <c r="LJU41" s="9"/>
      <c r="LJV41" s="9"/>
      <c r="LJW41" s="9"/>
      <c r="LJX41" s="9"/>
      <c r="LJY41" s="9"/>
      <c r="LJZ41" s="9"/>
      <c r="LKA41" s="9"/>
      <c r="LKB41" s="9"/>
      <c r="LKC41" s="9"/>
      <c r="LKD41" s="9"/>
      <c r="LKE41" s="9"/>
      <c r="LKF41" s="9"/>
      <c r="LKG41" s="9"/>
      <c r="LKH41" s="9"/>
      <c r="LKI41" s="9"/>
      <c r="LKJ41" s="9"/>
      <c r="LKK41" s="9"/>
      <c r="LKL41" s="9"/>
      <c r="LKM41" s="9"/>
      <c r="LKN41" s="9"/>
      <c r="LKO41" s="9"/>
      <c r="LKP41" s="9"/>
      <c r="LKQ41" s="9"/>
      <c r="LKR41" s="9"/>
      <c r="LKS41" s="9"/>
      <c r="LKT41" s="9"/>
      <c r="LKU41" s="9"/>
      <c r="LKV41" s="9"/>
      <c r="LKW41" s="9"/>
      <c r="LKX41" s="9"/>
      <c r="LKY41" s="9"/>
      <c r="LKZ41" s="9"/>
      <c r="LLA41" s="9"/>
      <c r="LLB41" s="9"/>
      <c r="LLC41" s="9"/>
      <c r="LLD41" s="9"/>
      <c r="LLE41" s="9"/>
      <c r="LLF41" s="9"/>
      <c r="LLG41" s="9"/>
      <c r="LLH41" s="9"/>
      <c r="LLI41" s="9"/>
      <c r="LLJ41" s="9"/>
      <c r="LLK41" s="9"/>
      <c r="LLL41" s="9"/>
      <c r="LLM41" s="9"/>
      <c r="LLN41" s="9"/>
      <c r="LLO41" s="9"/>
      <c r="LLP41" s="9"/>
      <c r="LLQ41" s="9"/>
      <c r="LLR41" s="9"/>
      <c r="LLS41" s="9"/>
      <c r="LLT41" s="9"/>
      <c r="LLU41" s="9"/>
      <c r="LLV41" s="9"/>
      <c r="LLW41" s="9"/>
      <c r="LLX41" s="9"/>
      <c r="LLY41" s="9"/>
      <c r="LLZ41" s="9"/>
      <c r="LMA41" s="9"/>
      <c r="LMB41" s="9"/>
      <c r="LMC41" s="9"/>
      <c r="LMD41" s="9"/>
      <c r="LME41" s="9"/>
      <c r="LMF41" s="9"/>
      <c r="LMG41" s="9"/>
      <c r="LMH41" s="9"/>
      <c r="LMI41" s="9"/>
      <c r="LMJ41" s="9"/>
      <c r="LMK41" s="9"/>
      <c r="LML41" s="9"/>
      <c r="LMM41" s="9"/>
      <c r="LMN41" s="9"/>
      <c r="LMO41" s="9"/>
      <c r="LMP41" s="9"/>
      <c r="LMQ41" s="9"/>
      <c r="LMR41" s="9"/>
      <c r="LMS41" s="9"/>
      <c r="LMT41" s="9"/>
      <c r="LMU41" s="9"/>
      <c r="LMV41" s="9"/>
      <c r="LMW41" s="9"/>
      <c r="LMX41" s="9"/>
      <c r="LMY41" s="9"/>
      <c r="LMZ41" s="9"/>
      <c r="LNA41" s="9"/>
      <c r="LNB41" s="9"/>
      <c r="LNC41" s="9"/>
      <c r="LND41" s="9"/>
      <c r="LNE41" s="9"/>
      <c r="LNF41" s="9"/>
      <c r="LNG41" s="9"/>
      <c r="LNH41" s="9"/>
      <c r="LNI41" s="9"/>
      <c r="LNJ41" s="9"/>
      <c r="LNK41" s="9"/>
      <c r="LNL41" s="9"/>
      <c r="LNM41" s="9"/>
      <c r="LNN41" s="9"/>
      <c r="LNO41" s="9"/>
      <c r="LNP41" s="9"/>
      <c r="LNQ41" s="9"/>
      <c r="LNR41" s="9"/>
      <c r="LNS41" s="9"/>
      <c r="LNT41" s="9"/>
      <c r="LNU41" s="9"/>
      <c r="LNV41" s="9"/>
      <c r="LNW41" s="9"/>
      <c r="LNX41" s="9"/>
      <c r="LNY41" s="9"/>
      <c r="LNZ41" s="9"/>
      <c r="LOA41" s="9"/>
      <c r="LOB41" s="9"/>
      <c r="LOC41" s="9"/>
      <c r="LOD41" s="9"/>
      <c r="LOE41" s="9"/>
      <c r="LOF41" s="9"/>
      <c r="LOG41" s="9"/>
      <c r="LOH41" s="9"/>
      <c r="LOI41" s="9"/>
      <c r="LOJ41" s="9"/>
      <c r="LOK41" s="9"/>
      <c r="LOL41" s="9"/>
      <c r="LOM41" s="9"/>
      <c r="LON41" s="9"/>
      <c r="LOO41" s="9"/>
      <c r="LOP41" s="9"/>
      <c r="LOQ41" s="9"/>
      <c r="LOR41" s="9"/>
      <c r="LOS41" s="9"/>
      <c r="LOT41" s="9"/>
      <c r="LOU41" s="9"/>
      <c r="LOV41" s="9"/>
      <c r="LOW41" s="9"/>
      <c r="LOX41" s="9"/>
      <c r="LOY41" s="9"/>
      <c r="LOZ41" s="9"/>
      <c r="LPA41" s="9"/>
      <c r="LPB41" s="9"/>
      <c r="LPC41" s="9"/>
      <c r="LPD41" s="9"/>
      <c r="LPE41" s="9"/>
      <c r="LPF41" s="9"/>
      <c r="LPG41" s="9"/>
      <c r="LPH41" s="9"/>
      <c r="LPI41" s="9"/>
      <c r="LPJ41" s="9"/>
      <c r="LPK41" s="9"/>
      <c r="LPL41" s="9"/>
      <c r="LPM41" s="9"/>
      <c r="LPN41" s="9"/>
      <c r="LPO41" s="9"/>
      <c r="LPP41" s="9"/>
      <c r="LPQ41" s="9"/>
      <c r="LPR41" s="9"/>
      <c r="LPS41" s="9"/>
      <c r="LPT41" s="9"/>
      <c r="LPU41" s="9"/>
      <c r="LPV41" s="9"/>
      <c r="LPW41" s="9"/>
      <c r="LPX41" s="9"/>
      <c r="LPY41" s="9"/>
      <c r="LPZ41" s="9"/>
      <c r="LQA41" s="9"/>
      <c r="LQB41" s="9"/>
      <c r="LQC41" s="9"/>
      <c r="LQD41" s="9"/>
      <c r="LQE41" s="9"/>
      <c r="LQF41" s="9"/>
      <c r="LQG41" s="9"/>
      <c r="LQH41" s="9"/>
      <c r="LQI41" s="9"/>
      <c r="LQJ41" s="9"/>
      <c r="LQK41" s="9"/>
      <c r="LQL41" s="9"/>
      <c r="LQM41" s="9"/>
      <c r="LQN41" s="9"/>
      <c r="LQO41" s="9"/>
      <c r="LQP41" s="9"/>
      <c r="LQQ41" s="9"/>
      <c r="LQR41" s="9"/>
      <c r="LQS41" s="9"/>
      <c r="LQT41" s="9"/>
      <c r="LQU41" s="9"/>
      <c r="LQV41" s="9"/>
      <c r="LQW41" s="9"/>
      <c r="LQX41" s="9"/>
      <c r="LQY41" s="9"/>
      <c r="LQZ41" s="9"/>
      <c r="LRA41" s="9"/>
      <c r="LRB41" s="9"/>
      <c r="LRC41" s="9"/>
      <c r="LRD41" s="9"/>
      <c r="LRE41" s="9"/>
      <c r="LRF41" s="9"/>
      <c r="LRG41" s="9"/>
      <c r="LRH41" s="9"/>
      <c r="LRI41" s="9"/>
      <c r="LRJ41" s="9"/>
      <c r="LRK41" s="9"/>
      <c r="LRL41" s="9"/>
      <c r="LRM41" s="9"/>
      <c r="LRN41" s="9"/>
      <c r="LRO41" s="9"/>
      <c r="LRP41" s="9"/>
      <c r="LRQ41" s="9"/>
      <c r="LRR41" s="9"/>
      <c r="LRS41" s="9"/>
      <c r="LRT41" s="9"/>
      <c r="LRU41" s="9"/>
      <c r="LRV41" s="9"/>
      <c r="LRW41" s="9"/>
      <c r="LRX41" s="9"/>
      <c r="LRY41" s="9"/>
      <c r="LRZ41" s="9"/>
      <c r="LSA41" s="9"/>
      <c r="LSB41" s="9"/>
      <c r="LSC41" s="9"/>
      <c r="LSD41" s="9"/>
      <c r="LSE41" s="9"/>
      <c r="LSF41" s="9"/>
      <c r="LSG41" s="9"/>
      <c r="LSH41" s="9"/>
      <c r="LSI41" s="9"/>
      <c r="LSJ41" s="9"/>
      <c r="LSK41" s="9"/>
      <c r="LSL41" s="9"/>
      <c r="LSM41" s="9"/>
      <c r="LSN41" s="9"/>
      <c r="LSO41" s="9"/>
      <c r="LSP41" s="9"/>
      <c r="LSQ41" s="9"/>
      <c r="LSR41" s="9"/>
      <c r="LSS41" s="9"/>
      <c r="LST41" s="9"/>
      <c r="LSU41" s="9"/>
      <c r="LSV41" s="9"/>
      <c r="LSW41" s="9"/>
      <c r="LSX41" s="9"/>
      <c r="LSY41" s="9"/>
      <c r="LSZ41" s="9"/>
      <c r="LTA41" s="9"/>
      <c r="LTB41" s="9"/>
      <c r="LTC41" s="9"/>
      <c r="LTD41" s="9"/>
      <c r="LTE41" s="9"/>
      <c r="LTF41" s="9"/>
      <c r="LTG41" s="9"/>
      <c r="LTH41" s="9"/>
      <c r="LTI41" s="9"/>
      <c r="LTJ41" s="9"/>
      <c r="LTK41" s="9"/>
      <c r="LTL41" s="9"/>
      <c r="LTM41" s="9"/>
      <c r="LTN41" s="9"/>
      <c r="LTO41" s="9"/>
      <c r="LTP41" s="9"/>
      <c r="LTQ41" s="9"/>
      <c r="LTR41" s="9"/>
      <c r="LTS41" s="9"/>
      <c r="LTT41" s="9"/>
      <c r="LTU41" s="9"/>
      <c r="LTV41" s="9"/>
      <c r="LTW41" s="9"/>
      <c r="LTX41" s="9"/>
      <c r="LTY41" s="9"/>
      <c r="LTZ41" s="9"/>
      <c r="LUA41" s="9"/>
      <c r="LUB41" s="9"/>
      <c r="LUC41" s="9"/>
      <c r="LUD41" s="9"/>
      <c r="LUE41" s="9"/>
      <c r="LUF41" s="9"/>
      <c r="LUG41" s="9"/>
      <c r="LUH41" s="9"/>
      <c r="LUI41" s="9"/>
      <c r="LUJ41" s="9"/>
      <c r="LUK41" s="9"/>
      <c r="LUL41" s="9"/>
      <c r="LUM41" s="9"/>
      <c r="LUN41" s="9"/>
      <c r="LUO41" s="9"/>
      <c r="LUP41" s="9"/>
      <c r="LUQ41" s="9"/>
      <c r="LUR41" s="9"/>
      <c r="LUS41" s="9"/>
      <c r="LUT41" s="9"/>
      <c r="LUU41" s="9"/>
      <c r="LUV41" s="9"/>
      <c r="LUW41" s="9"/>
      <c r="LUX41" s="9"/>
      <c r="LUY41" s="9"/>
      <c r="LUZ41" s="9"/>
      <c r="LVA41" s="9"/>
      <c r="LVB41" s="9"/>
      <c r="LVC41" s="9"/>
      <c r="LVD41" s="9"/>
      <c r="LVE41" s="9"/>
      <c r="LVF41" s="9"/>
      <c r="LVG41" s="9"/>
      <c r="LVH41" s="9"/>
      <c r="LVI41" s="9"/>
      <c r="LVJ41" s="9"/>
      <c r="LVK41" s="9"/>
      <c r="LVL41" s="9"/>
      <c r="LVM41" s="9"/>
      <c r="LVN41" s="9"/>
      <c r="LVO41" s="9"/>
      <c r="LVP41" s="9"/>
      <c r="LVQ41" s="9"/>
      <c r="LVR41" s="9"/>
      <c r="LVS41" s="9"/>
      <c r="LVT41" s="9"/>
      <c r="LVU41" s="9"/>
      <c r="LVV41" s="9"/>
      <c r="LVW41" s="9"/>
      <c r="LVX41" s="9"/>
      <c r="LVY41" s="9"/>
      <c r="LVZ41" s="9"/>
      <c r="LWA41" s="9"/>
      <c r="LWB41" s="9"/>
      <c r="LWC41" s="9"/>
      <c r="LWD41" s="9"/>
      <c r="LWE41" s="9"/>
      <c r="LWF41" s="9"/>
      <c r="LWG41" s="9"/>
      <c r="LWH41" s="9"/>
      <c r="LWI41" s="9"/>
      <c r="LWJ41" s="9"/>
      <c r="LWK41" s="9"/>
      <c r="LWL41" s="9"/>
      <c r="LWM41" s="9"/>
      <c r="LWN41" s="9"/>
      <c r="LWO41" s="9"/>
      <c r="LWP41" s="9"/>
      <c r="LWQ41" s="9"/>
      <c r="LWR41" s="9"/>
      <c r="LWS41" s="9"/>
      <c r="LWT41" s="9"/>
      <c r="LWU41" s="9"/>
      <c r="LWV41" s="9"/>
      <c r="LWW41" s="9"/>
      <c r="LWX41" s="9"/>
      <c r="LWY41" s="9"/>
      <c r="LWZ41" s="9"/>
      <c r="LXA41" s="9"/>
      <c r="LXB41" s="9"/>
      <c r="LXC41" s="9"/>
      <c r="LXD41" s="9"/>
      <c r="LXE41" s="9"/>
      <c r="LXF41" s="9"/>
      <c r="LXG41" s="9"/>
      <c r="LXH41" s="9"/>
      <c r="LXI41" s="9"/>
      <c r="LXJ41" s="9"/>
      <c r="LXK41" s="9"/>
      <c r="LXL41" s="9"/>
      <c r="LXM41" s="9"/>
      <c r="LXN41" s="9"/>
      <c r="LXO41" s="9"/>
      <c r="LXP41" s="9"/>
      <c r="LXQ41" s="9"/>
      <c r="LXR41" s="9"/>
      <c r="LXS41" s="9"/>
      <c r="LXT41" s="9"/>
      <c r="LXU41" s="9"/>
      <c r="LXV41" s="9"/>
      <c r="LXW41" s="9"/>
      <c r="LXX41" s="9"/>
      <c r="LXY41" s="9"/>
      <c r="LXZ41" s="9"/>
      <c r="LYA41" s="9"/>
      <c r="LYB41" s="9"/>
      <c r="LYC41" s="9"/>
      <c r="LYD41" s="9"/>
      <c r="LYE41" s="9"/>
      <c r="LYF41" s="9"/>
      <c r="LYG41" s="9"/>
      <c r="LYH41" s="9"/>
      <c r="LYI41" s="9"/>
      <c r="LYJ41" s="9"/>
      <c r="LYK41" s="9"/>
      <c r="LYL41" s="9"/>
      <c r="LYM41" s="9"/>
      <c r="LYN41" s="9"/>
      <c r="LYO41" s="9"/>
      <c r="LYP41" s="9"/>
      <c r="LYQ41" s="9"/>
      <c r="LYR41" s="9"/>
      <c r="LYS41" s="9"/>
      <c r="LYT41" s="9"/>
      <c r="LYU41" s="9"/>
      <c r="LYV41" s="9"/>
      <c r="LYW41" s="9"/>
      <c r="LYX41" s="9"/>
      <c r="LYY41" s="9"/>
      <c r="LYZ41" s="9"/>
      <c r="LZA41" s="9"/>
      <c r="LZB41" s="9"/>
      <c r="LZC41" s="9"/>
      <c r="LZD41" s="9"/>
      <c r="LZE41" s="9"/>
      <c r="LZF41" s="9"/>
      <c r="LZG41" s="9"/>
      <c r="LZH41" s="9"/>
      <c r="LZI41" s="9"/>
      <c r="LZJ41" s="9"/>
      <c r="LZK41" s="9"/>
      <c r="LZL41" s="9"/>
      <c r="LZM41" s="9"/>
      <c r="LZN41" s="9"/>
      <c r="LZO41" s="9"/>
      <c r="LZP41" s="9"/>
      <c r="LZQ41" s="9"/>
      <c r="LZR41" s="9"/>
      <c r="LZS41" s="9"/>
      <c r="LZT41" s="9"/>
      <c r="LZU41" s="9"/>
      <c r="LZV41" s="9"/>
      <c r="LZW41" s="9"/>
      <c r="LZX41" s="9"/>
      <c r="LZY41" s="9"/>
      <c r="LZZ41" s="9"/>
      <c r="MAA41" s="9"/>
      <c r="MAB41" s="9"/>
      <c r="MAC41" s="9"/>
      <c r="MAD41" s="9"/>
      <c r="MAE41" s="9"/>
      <c r="MAF41" s="9"/>
      <c r="MAG41" s="9"/>
      <c r="MAH41" s="9"/>
      <c r="MAI41" s="9"/>
      <c r="MAJ41" s="9"/>
      <c r="MAK41" s="9"/>
      <c r="MAL41" s="9"/>
      <c r="MAM41" s="9"/>
      <c r="MAN41" s="9"/>
      <c r="MAO41" s="9"/>
      <c r="MAP41" s="9"/>
      <c r="MAQ41" s="9"/>
      <c r="MAR41" s="9"/>
      <c r="MAS41" s="9"/>
      <c r="MAT41" s="9"/>
      <c r="MAU41" s="9"/>
      <c r="MAV41" s="9"/>
      <c r="MAW41" s="9"/>
      <c r="MAX41" s="9"/>
      <c r="MAY41" s="9"/>
      <c r="MAZ41" s="9"/>
      <c r="MBA41" s="9"/>
      <c r="MBB41" s="9"/>
      <c r="MBC41" s="9"/>
      <c r="MBD41" s="9"/>
      <c r="MBE41" s="9"/>
      <c r="MBF41" s="9"/>
      <c r="MBG41" s="9"/>
      <c r="MBH41" s="9"/>
      <c r="MBI41" s="9"/>
      <c r="MBJ41" s="9"/>
      <c r="MBK41" s="9"/>
      <c r="MBL41" s="9"/>
      <c r="MBM41" s="9"/>
      <c r="MBN41" s="9"/>
      <c r="MBO41" s="9"/>
      <c r="MBP41" s="9"/>
      <c r="MBQ41" s="9"/>
      <c r="MBR41" s="9"/>
      <c r="MBS41" s="9"/>
      <c r="MBT41" s="9"/>
      <c r="MBU41" s="9"/>
      <c r="MBV41" s="9"/>
      <c r="MBW41" s="9"/>
      <c r="MBX41" s="9"/>
      <c r="MBY41" s="9"/>
      <c r="MBZ41" s="9"/>
      <c r="MCA41" s="9"/>
      <c r="MCB41" s="9"/>
      <c r="MCC41" s="9"/>
      <c r="MCD41" s="9"/>
      <c r="MCE41" s="9"/>
      <c r="MCF41" s="9"/>
      <c r="MCG41" s="9"/>
      <c r="MCH41" s="9"/>
      <c r="MCI41" s="9"/>
      <c r="MCJ41" s="9"/>
      <c r="MCK41" s="9"/>
      <c r="MCL41" s="9"/>
      <c r="MCM41" s="9"/>
      <c r="MCN41" s="9"/>
      <c r="MCO41" s="9"/>
      <c r="MCP41" s="9"/>
      <c r="MCQ41" s="9"/>
      <c r="MCR41" s="9"/>
      <c r="MCS41" s="9"/>
      <c r="MCT41" s="9"/>
      <c r="MCU41" s="9"/>
      <c r="MCV41" s="9"/>
      <c r="MCW41" s="9"/>
      <c r="MCX41" s="9"/>
      <c r="MCY41" s="9"/>
      <c r="MCZ41" s="9"/>
      <c r="MDA41" s="9"/>
      <c r="MDB41" s="9"/>
      <c r="MDC41" s="9"/>
      <c r="MDD41" s="9"/>
      <c r="MDE41" s="9"/>
      <c r="MDF41" s="9"/>
      <c r="MDG41" s="9"/>
      <c r="MDH41" s="9"/>
      <c r="MDI41" s="9"/>
      <c r="MDJ41" s="9"/>
      <c r="MDK41" s="9"/>
      <c r="MDL41" s="9"/>
      <c r="MDM41" s="9"/>
      <c r="MDN41" s="9"/>
      <c r="MDO41" s="9"/>
      <c r="MDP41" s="9"/>
      <c r="MDQ41" s="9"/>
      <c r="MDR41" s="9"/>
      <c r="MDS41" s="9"/>
      <c r="MDT41" s="9"/>
      <c r="MDU41" s="9"/>
      <c r="MDV41" s="9"/>
      <c r="MDW41" s="9"/>
      <c r="MDX41" s="9"/>
      <c r="MDY41" s="9"/>
      <c r="MDZ41" s="9"/>
      <c r="MEA41" s="9"/>
      <c r="MEB41" s="9"/>
      <c r="MEC41" s="9"/>
      <c r="MED41" s="9"/>
      <c r="MEE41" s="9"/>
      <c r="MEF41" s="9"/>
      <c r="MEG41" s="9"/>
      <c r="MEH41" s="9"/>
      <c r="MEI41" s="9"/>
      <c r="MEJ41" s="9"/>
      <c r="MEK41" s="9"/>
      <c r="MEL41" s="9"/>
      <c r="MEM41" s="9"/>
      <c r="MEN41" s="9"/>
      <c r="MEO41" s="9"/>
      <c r="MEP41" s="9"/>
      <c r="MEQ41" s="9"/>
      <c r="MER41" s="9"/>
      <c r="MES41" s="9"/>
      <c r="MET41" s="9"/>
      <c r="MEU41" s="9"/>
      <c r="MEV41" s="9"/>
      <c r="MEW41" s="9"/>
      <c r="MEX41" s="9"/>
      <c r="MEY41" s="9"/>
      <c r="MEZ41" s="9"/>
      <c r="MFA41" s="9"/>
      <c r="MFB41" s="9"/>
      <c r="MFC41" s="9"/>
      <c r="MFD41" s="9"/>
      <c r="MFE41" s="9"/>
      <c r="MFF41" s="9"/>
      <c r="MFG41" s="9"/>
      <c r="MFH41" s="9"/>
      <c r="MFI41" s="9"/>
      <c r="MFJ41" s="9"/>
      <c r="MFK41" s="9"/>
      <c r="MFL41" s="9"/>
      <c r="MFM41" s="9"/>
      <c r="MFN41" s="9"/>
      <c r="MFO41" s="9"/>
      <c r="MFP41" s="9"/>
      <c r="MFQ41" s="9"/>
      <c r="MFR41" s="9"/>
      <c r="MFS41" s="9"/>
      <c r="MFT41" s="9"/>
      <c r="MFU41" s="9"/>
      <c r="MFV41" s="9"/>
      <c r="MFW41" s="9"/>
      <c r="MFX41" s="9"/>
      <c r="MFY41" s="9"/>
      <c r="MFZ41" s="9"/>
      <c r="MGA41" s="9"/>
      <c r="MGB41" s="9"/>
      <c r="MGC41" s="9"/>
      <c r="MGD41" s="9"/>
      <c r="MGE41" s="9"/>
      <c r="MGF41" s="9"/>
      <c r="MGG41" s="9"/>
      <c r="MGH41" s="9"/>
      <c r="MGI41" s="9"/>
      <c r="MGJ41" s="9"/>
      <c r="MGK41" s="9"/>
      <c r="MGL41" s="9"/>
      <c r="MGM41" s="9"/>
      <c r="MGN41" s="9"/>
      <c r="MGO41" s="9"/>
      <c r="MGP41" s="9"/>
      <c r="MGQ41" s="9"/>
      <c r="MGR41" s="9"/>
      <c r="MGS41" s="9"/>
      <c r="MGT41" s="9"/>
      <c r="MGU41" s="9"/>
      <c r="MGV41" s="9"/>
      <c r="MGW41" s="9"/>
      <c r="MGX41" s="9"/>
      <c r="MGY41" s="9"/>
      <c r="MGZ41" s="9"/>
      <c r="MHA41" s="9"/>
      <c r="MHB41" s="9"/>
      <c r="MHC41" s="9"/>
      <c r="MHD41" s="9"/>
      <c r="MHE41" s="9"/>
      <c r="MHF41" s="9"/>
      <c r="MHG41" s="9"/>
      <c r="MHH41" s="9"/>
      <c r="MHI41" s="9"/>
      <c r="MHJ41" s="9"/>
      <c r="MHK41" s="9"/>
      <c r="MHL41" s="9"/>
      <c r="MHM41" s="9"/>
      <c r="MHN41" s="9"/>
      <c r="MHO41" s="9"/>
      <c r="MHP41" s="9"/>
      <c r="MHQ41" s="9"/>
      <c r="MHR41" s="9"/>
      <c r="MHS41" s="9"/>
      <c r="MHT41" s="9"/>
      <c r="MHU41" s="9"/>
      <c r="MHV41" s="9"/>
      <c r="MHW41" s="9"/>
      <c r="MHX41" s="9"/>
      <c r="MHY41" s="9"/>
      <c r="MHZ41" s="9"/>
      <c r="MIA41" s="9"/>
      <c r="MIB41" s="9"/>
      <c r="MIC41" s="9"/>
      <c r="MID41" s="9"/>
      <c r="MIE41" s="9"/>
      <c r="MIF41" s="9"/>
      <c r="MIG41" s="9"/>
      <c r="MIH41" s="9"/>
      <c r="MII41" s="9"/>
      <c r="MIJ41" s="9"/>
      <c r="MIK41" s="9"/>
      <c r="MIL41" s="9"/>
      <c r="MIM41" s="9"/>
      <c r="MIN41" s="9"/>
      <c r="MIO41" s="9"/>
      <c r="MIP41" s="9"/>
      <c r="MIQ41" s="9"/>
      <c r="MIR41" s="9"/>
      <c r="MIS41" s="9"/>
      <c r="MIT41" s="9"/>
      <c r="MIU41" s="9"/>
      <c r="MIV41" s="9"/>
      <c r="MIW41" s="9"/>
      <c r="MIX41" s="9"/>
      <c r="MIY41" s="9"/>
      <c r="MIZ41" s="9"/>
      <c r="MJA41" s="9"/>
      <c r="MJB41" s="9"/>
      <c r="MJC41" s="9"/>
      <c r="MJD41" s="9"/>
      <c r="MJE41" s="9"/>
      <c r="MJF41" s="9"/>
      <c r="MJG41" s="9"/>
      <c r="MJH41" s="9"/>
      <c r="MJI41" s="9"/>
      <c r="MJJ41" s="9"/>
      <c r="MJK41" s="9"/>
      <c r="MJL41" s="9"/>
      <c r="MJM41" s="9"/>
      <c r="MJN41" s="9"/>
      <c r="MJO41" s="9"/>
      <c r="MJP41" s="9"/>
      <c r="MJQ41" s="9"/>
      <c r="MJR41" s="9"/>
      <c r="MJS41" s="9"/>
      <c r="MJT41" s="9"/>
      <c r="MJU41" s="9"/>
      <c r="MJV41" s="9"/>
      <c r="MJW41" s="9"/>
      <c r="MJX41" s="9"/>
      <c r="MJY41" s="9"/>
      <c r="MJZ41" s="9"/>
      <c r="MKA41" s="9"/>
      <c r="MKB41" s="9"/>
      <c r="MKC41" s="9"/>
      <c r="MKD41" s="9"/>
      <c r="MKE41" s="9"/>
      <c r="MKF41" s="9"/>
      <c r="MKG41" s="9"/>
      <c r="MKH41" s="9"/>
      <c r="MKI41" s="9"/>
      <c r="MKJ41" s="9"/>
      <c r="MKK41" s="9"/>
      <c r="MKL41" s="9"/>
      <c r="MKM41" s="9"/>
      <c r="MKN41" s="9"/>
      <c r="MKO41" s="9"/>
      <c r="MKP41" s="9"/>
      <c r="MKQ41" s="9"/>
      <c r="MKR41" s="9"/>
      <c r="MKS41" s="9"/>
      <c r="MKT41" s="9"/>
      <c r="MKU41" s="9"/>
      <c r="MKV41" s="9"/>
      <c r="MKW41" s="9"/>
      <c r="MKX41" s="9"/>
      <c r="MKY41" s="9"/>
      <c r="MKZ41" s="9"/>
      <c r="MLA41" s="9"/>
      <c r="MLB41" s="9"/>
      <c r="MLC41" s="9"/>
      <c r="MLD41" s="9"/>
      <c r="MLE41" s="9"/>
      <c r="MLF41" s="9"/>
      <c r="MLG41" s="9"/>
      <c r="MLH41" s="9"/>
      <c r="MLI41" s="9"/>
      <c r="MLJ41" s="9"/>
      <c r="MLK41" s="9"/>
      <c r="MLL41" s="9"/>
      <c r="MLM41" s="9"/>
      <c r="MLN41" s="9"/>
      <c r="MLO41" s="9"/>
      <c r="MLP41" s="9"/>
      <c r="MLQ41" s="9"/>
      <c r="MLR41" s="9"/>
      <c r="MLS41" s="9"/>
      <c r="MLT41" s="9"/>
      <c r="MLU41" s="9"/>
      <c r="MLV41" s="9"/>
      <c r="MLW41" s="9"/>
      <c r="MLX41" s="9"/>
      <c r="MLY41" s="9"/>
      <c r="MLZ41" s="9"/>
      <c r="MMA41" s="9"/>
      <c r="MMB41" s="9"/>
      <c r="MMC41" s="9"/>
      <c r="MMD41" s="9"/>
      <c r="MME41" s="9"/>
      <c r="MMF41" s="9"/>
      <c r="MMG41" s="9"/>
      <c r="MMH41" s="9"/>
      <c r="MMI41" s="9"/>
      <c r="MMJ41" s="9"/>
      <c r="MMK41" s="9"/>
      <c r="MML41" s="9"/>
      <c r="MMM41" s="9"/>
      <c r="MMN41" s="9"/>
      <c r="MMO41" s="9"/>
      <c r="MMP41" s="9"/>
      <c r="MMQ41" s="9"/>
      <c r="MMR41" s="9"/>
      <c r="MMS41" s="9"/>
      <c r="MMT41" s="9"/>
      <c r="MMU41" s="9"/>
      <c r="MMV41" s="9"/>
      <c r="MMW41" s="9"/>
      <c r="MMX41" s="9"/>
      <c r="MMY41" s="9"/>
      <c r="MMZ41" s="9"/>
      <c r="MNA41" s="9"/>
      <c r="MNB41" s="9"/>
      <c r="MNC41" s="9"/>
      <c r="MND41" s="9"/>
      <c r="MNE41" s="9"/>
      <c r="MNF41" s="9"/>
      <c r="MNG41" s="9"/>
      <c r="MNH41" s="9"/>
      <c r="MNI41" s="9"/>
      <c r="MNJ41" s="9"/>
      <c r="MNK41" s="9"/>
      <c r="MNL41" s="9"/>
      <c r="MNM41" s="9"/>
      <c r="MNN41" s="9"/>
      <c r="MNO41" s="9"/>
      <c r="MNP41" s="9"/>
      <c r="MNQ41" s="9"/>
      <c r="MNR41" s="9"/>
      <c r="MNS41" s="9"/>
      <c r="MNT41" s="9"/>
      <c r="MNU41" s="9"/>
      <c r="MNV41" s="9"/>
      <c r="MNW41" s="9"/>
      <c r="MNX41" s="9"/>
      <c r="MNY41" s="9"/>
      <c r="MNZ41" s="9"/>
      <c r="MOA41" s="9"/>
      <c r="MOB41" s="9"/>
      <c r="MOC41" s="9"/>
      <c r="MOD41" s="9"/>
      <c r="MOE41" s="9"/>
      <c r="MOF41" s="9"/>
      <c r="MOG41" s="9"/>
      <c r="MOH41" s="9"/>
      <c r="MOI41" s="9"/>
      <c r="MOJ41" s="9"/>
      <c r="MOK41" s="9"/>
      <c r="MOL41" s="9"/>
      <c r="MOM41" s="9"/>
      <c r="MON41" s="9"/>
      <c r="MOO41" s="9"/>
      <c r="MOP41" s="9"/>
      <c r="MOQ41" s="9"/>
      <c r="MOR41" s="9"/>
      <c r="MOS41" s="9"/>
      <c r="MOT41" s="9"/>
      <c r="MOU41" s="9"/>
      <c r="MOV41" s="9"/>
      <c r="MOW41" s="9"/>
      <c r="MOX41" s="9"/>
      <c r="MOY41" s="9"/>
      <c r="MOZ41" s="9"/>
      <c r="MPA41" s="9"/>
      <c r="MPB41" s="9"/>
      <c r="MPC41" s="9"/>
      <c r="MPD41" s="9"/>
      <c r="MPE41" s="9"/>
      <c r="MPF41" s="9"/>
      <c r="MPG41" s="9"/>
      <c r="MPH41" s="9"/>
      <c r="MPI41" s="9"/>
      <c r="MPJ41" s="9"/>
      <c r="MPK41" s="9"/>
      <c r="MPL41" s="9"/>
      <c r="MPM41" s="9"/>
      <c r="MPN41" s="9"/>
      <c r="MPO41" s="9"/>
      <c r="MPP41" s="9"/>
      <c r="MPQ41" s="9"/>
      <c r="MPR41" s="9"/>
      <c r="MPS41" s="9"/>
      <c r="MPT41" s="9"/>
      <c r="MPU41" s="9"/>
      <c r="MPV41" s="9"/>
      <c r="MPW41" s="9"/>
      <c r="MPX41" s="9"/>
      <c r="MPY41" s="9"/>
      <c r="MPZ41" s="9"/>
      <c r="MQA41" s="9"/>
      <c r="MQB41" s="9"/>
      <c r="MQC41" s="9"/>
      <c r="MQD41" s="9"/>
      <c r="MQE41" s="9"/>
      <c r="MQF41" s="9"/>
      <c r="MQG41" s="9"/>
      <c r="MQH41" s="9"/>
      <c r="MQI41" s="9"/>
      <c r="MQJ41" s="9"/>
      <c r="MQK41" s="9"/>
      <c r="MQL41" s="9"/>
      <c r="MQM41" s="9"/>
      <c r="MQN41" s="9"/>
      <c r="MQO41" s="9"/>
      <c r="MQP41" s="9"/>
      <c r="MQQ41" s="9"/>
      <c r="MQR41" s="9"/>
      <c r="MQS41" s="9"/>
      <c r="MQT41" s="9"/>
      <c r="MQU41" s="9"/>
      <c r="MQV41" s="9"/>
      <c r="MQW41" s="9"/>
      <c r="MQX41" s="9"/>
      <c r="MQY41" s="9"/>
      <c r="MQZ41" s="9"/>
      <c r="MRA41" s="9"/>
      <c r="MRB41" s="9"/>
      <c r="MRC41" s="9"/>
      <c r="MRD41" s="9"/>
      <c r="MRE41" s="9"/>
      <c r="MRF41" s="9"/>
      <c r="MRG41" s="9"/>
      <c r="MRH41" s="9"/>
      <c r="MRI41" s="9"/>
      <c r="MRJ41" s="9"/>
      <c r="MRK41" s="9"/>
      <c r="MRL41" s="9"/>
      <c r="MRM41" s="9"/>
      <c r="MRN41" s="9"/>
      <c r="MRO41" s="9"/>
      <c r="MRP41" s="9"/>
      <c r="MRQ41" s="9"/>
      <c r="MRR41" s="9"/>
      <c r="MRS41" s="9"/>
      <c r="MRT41" s="9"/>
      <c r="MRU41" s="9"/>
      <c r="MRV41" s="9"/>
      <c r="MRW41" s="9"/>
      <c r="MRX41" s="9"/>
      <c r="MRY41" s="9"/>
      <c r="MRZ41" s="9"/>
      <c r="MSA41" s="9"/>
      <c r="MSB41" s="9"/>
      <c r="MSC41" s="9"/>
      <c r="MSD41" s="9"/>
      <c r="MSE41" s="9"/>
      <c r="MSF41" s="9"/>
      <c r="MSG41" s="9"/>
      <c r="MSH41" s="9"/>
      <c r="MSI41" s="9"/>
      <c r="MSJ41" s="9"/>
      <c r="MSK41" s="9"/>
      <c r="MSL41" s="9"/>
      <c r="MSM41" s="9"/>
      <c r="MSN41" s="9"/>
      <c r="MSO41" s="9"/>
      <c r="MSP41" s="9"/>
      <c r="MSQ41" s="9"/>
      <c r="MSR41" s="9"/>
      <c r="MSS41" s="9"/>
      <c r="MST41" s="9"/>
      <c r="MSU41" s="9"/>
      <c r="MSV41" s="9"/>
      <c r="MSW41" s="9"/>
      <c r="MSX41" s="9"/>
      <c r="MSY41" s="9"/>
      <c r="MSZ41" s="9"/>
      <c r="MTA41" s="9"/>
      <c r="MTB41" s="9"/>
      <c r="MTC41" s="9"/>
      <c r="MTD41" s="9"/>
      <c r="MTE41" s="9"/>
      <c r="MTF41" s="9"/>
      <c r="MTG41" s="9"/>
      <c r="MTH41" s="9"/>
      <c r="MTI41" s="9"/>
      <c r="MTJ41" s="9"/>
      <c r="MTK41" s="9"/>
      <c r="MTL41" s="9"/>
      <c r="MTM41" s="9"/>
      <c r="MTN41" s="9"/>
      <c r="MTO41" s="9"/>
      <c r="MTP41" s="9"/>
      <c r="MTQ41" s="9"/>
      <c r="MTR41" s="9"/>
      <c r="MTS41" s="9"/>
      <c r="MTT41" s="9"/>
      <c r="MTU41" s="9"/>
      <c r="MTV41" s="9"/>
      <c r="MTW41" s="9"/>
      <c r="MTX41" s="9"/>
      <c r="MTY41" s="9"/>
      <c r="MTZ41" s="9"/>
      <c r="MUA41" s="9"/>
      <c r="MUB41" s="9"/>
      <c r="MUC41" s="9"/>
      <c r="MUD41" s="9"/>
      <c r="MUE41" s="9"/>
      <c r="MUF41" s="9"/>
      <c r="MUG41" s="9"/>
      <c r="MUH41" s="9"/>
      <c r="MUI41" s="9"/>
      <c r="MUJ41" s="9"/>
      <c r="MUK41" s="9"/>
      <c r="MUL41" s="9"/>
      <c r="MUM41" s="9"/>
      <c r="MUN41" s="9"/>
      <c r="MUO41" s="9"/>
      <c r="MUP41" s="9"/>
      <c r="MUQ41" s="9"/>
      <c r="MUR41" s="9"/>
      <c r="MUS41" s="9"/>
      <c r="MUT41" s="9"/>
      <c r="MUU41" s="9"/>
      <c r="MUV41" s="9"/>
      <c r="MUW41" s="9"/>
      <c r="MUX41" s="9"/>
      <c r="MUY41" s="9"/>
      <c r="MUZ41" s="9"/>
      <c r="MVA41" s="9"/>
      <c r="MVB41" s="9"/>
      <c r="MVC41" s="9"/>
      <c r="MVD41" s="9"/>
      <c r="MVE41" s="9"/>
      <c r="MVF41" s="9"/>
      <c r="MVG41" s="9"/>
      <c r="MVH41" s="9"/>
      <c r="MVI41" s="9"/>
      <c r="MVJ41" s="9"/>
      <c r="MVK41" s="9"/>
      <c r="MVL41" s="9"/>
      <c r="MVM41" s="9"/>
      <c r="MVN41" s="9"/>
      <c r="MVO41" s="9"/>
      <c r="MVP41" s="9"/>
      <c r="MVQ41" s="9"/>
      <c r="MVR41" s="9"/>
      <c r="MVS41" s="9"/>
      <c r="MVT41" s="9"/>
      <c r="MVU41" s="9"/>
      <c r="MVV41" s="9"/>
      <c r="MVW41" s="9"/>
      <c r="MVX41" s="9"/>
      <c r="MVY41" s="9"/>
      <c r="MVZ41" s="9"/>
      <c r="MWA41" s="9"/>
      <c r="MWB41" s="9"/>
      <c r="MWC41" s="9"/>
      <c r="MWD41" s="9"/>
      <c r="MWE41" s="9"/>
      <c r="MWF41" s="9"/>
      <c r="MWG41" s="9"/>
      <c r="MWH41" s="9"/>
      <c r="MWI41" s="9"/>
      <c r="MWJ41" s="9"/>
      <c r="MWK41" s="9"/>
      <c r="MWL41" s="9"/>
      <c r="MWM41" s="9"/>
      <c r="MWN41" s="9"/>
      <c r="MWO41" s="9"/>
      <c r="MWP41" s="9"/>
      <c r="MWQ41" s="9"/>
      <c r="MWR41" s="9"/>
      <c r="MWS41" s="9"/>
      <c r="MWT41" s="9"/>
      <c r="MWU41" s="9"/>
      <c r="MWV41" s="9"/>
      <c r="MWW41" s="9"/>
      <c r="MWX41" s="9"/>
      <c r="MWY41" s="9"/>
      <c r="MWZ41" s="9"/>
      <c r="MXA41" s="9"/>
      <c r="MXB41" s="9"/>
      <c r="MXC41" s="9"/>
      <c r="MXD41" s="9"/>
      <c r="MXE41" s="9"/>
      <c r="MXF41" s="9"/>
      <c r="MXG41" s="9"/>
      <c r="MXH41" s="9"/>
      <c r="MXI41" s="9"/>
      <c r="MXJ41" s="9"/>
      <c r="MXK41" s="9"/>
      <c r="MXL41" s="9"/>
      <c r="MXM41" s="9"/>
      <c r="MXN41" s="9"/>
      <c r="MXO41" s="9"/>
      <c r="MXP41" s="9"/>
      <c r="MXQ41" s="9"/>
      <c r="MXR41" s="9"/>
      <c r="MXS41" s="9"/>
      <c r="MXT41" s="9"/>
      <c r="MXU41" s="9"/>
      <c r="MXV41" s="9"/>
      <c r="MXW41" s="9"/>
      <c r="MXX41" s="9"/>
      <c r="MXY41" s="9"/>
      <c r="MXZ41" s="9"/>
      <c r="MYA41" s="9"/>
      <c r="MYB41" s="9"/>
      <c r="MYC41" s="9"/>
      <c r="MYD41" s="9"/>
      <c r="MYE41" s="9"/>
      <c r="MYF41" s="9"/>
      <c r="MYG41" s="9"/>
      <c r="MYH41" s="9"/>
      <c r="MYI41" s="9"/>
      <c r="MYJ41" s="9"/>
      <c r="MYK41" s="9"/>
      <c r="MYL41" s="9"/>
      <c r="MYM41" s="9"/>
      <c r="MYN41" s="9"/>
      <c r="MYO41" s="9"/>
      <c r="MYP41" s="9"/>
      <c r="MYQ41" s="9"/>
      <c r="MYR41" s="9"/>
      <c r="MYS41" s="9"/>
      <c r="MYT41" s="9"/>
      <c r="MYU41" s="9"/>
      <c r="MYV41" s="9"/>
      <c r="MYW41" s="9"/>
      <c r="MYX41" s="9"/>
      <c r="MYY41" s="9"/>
      <c r="MYZ41" s="9"/>
      <c r="MZA41" s="9"/>
      <c r="MZB41" s="9"/>
      <c r="MZC41" s="9"/>
      <c r="MZD41" s="9"/>
      <c r="MZE41" s="9"/>
      <c r="MZF41" s="9"/>
      <c r="MZG41" s="9"/>
      <c r="MZH41" s="9"/>
      <c r="MZI41" s="9"/>
      <c r="MZJ41" s="9"/>
      <c r="MZK41" s="9"/>
      <c r="MZL41" s="9"/>
      <c r="MZM41" s="9"/>
      <c r="MZN41" s="9"/>
      <c r="MZO41" s="9"/>
      <c r="MZP41" s="9"/>
      <c r="MZQ41" s="9"/>
      <c r="MZR41" s="9"/>
      <c r="MZS41" s="9"/>
      <c r="MZT41" s="9"/>
      <c r="MZU41" s="9"/>
      <c r="MZV41" s="9"/>
      <c r="MZW41" s="9"/>
      <c r="MZX41" s="9"/>
      <c r="MZY41" s="9"/>
      <c r="MZZ41" s="9"/>
      <c r="NAA41" s="9"/>
      <c r="NAB41" s="9"/>
      <c r="NAC41" s="9"/>
      <c r="NAD41" s="9"/>
      <c r="NAE41" s="9"/>
      <c r="NAF41" s="9"/>
      <c r="NAG41" s="9"/>
      <c r="NAH41" s="9"/>
      <c r="NAI41" s="9"/>
      <c r="NAJ41" s="9"/>
      <c r="NAK41" s="9"/>
      <c r="NAL41" s="9"/>
      <c r="NAM41" s="9"/>
      <c r="NAN41" s="9"/>
      <c r="NAO41" s="9"/>
      <c r="NAP41" s="9"/>
      <c r="NAQ41" s="9"/>
      <c r="NAR41" s="9"/>
      <c r="NAS41" s="9"/>
      <c r="NAT41" s="9"/>
      <c r="NAU41" s="9"/>
      <c r="NAV41" s="9"/>
      <c r="NAW41" s="9"/>
      <c r="NAX41" s="9"/>
      <c r="NAY41" s="9"/>
      <c r="NAZ41" s="9"/>
      <c r="NBA41" s="9"/>
      <c r="NBB41" s="9"/>
      <c r="NBC41" s="9"/>
      <c r="NBD41" s="9"/>
      <c r="NBE41" s="9"/>
      <c r="NBF41" s="9"/>
      <c r="NBG41" s="9"/>
      <c r="NBH41" s="9"/>
      <c r="NBI41" s="9"/>
      <c r="NBJ41" s="9"/>
      <c r="NBK41" s="9"/>
      <c r="NBL41" s="9"/>
      <c r="NBM41" s="9"/>
      <c r="NBN41" s="9"/>
      <c r="NBO41" s="9"/>
      <c r="NBP41" s="9"/>
      <c r="NBQ41" s="9"/>
      <c r="NBR41" s="9"/>
      <c r="NBS41" s="9"/>
      <c r="NBT41" s="9"/>
      <c r="NBU41" s="9"/>
      <c r="NBV41" s="9"/>
      <c r="NBW41" s="9"/>
      <c r="NBX41" s="9"/>
      <c r="NBY41" s="9"/>
      <c r="NBZ41" s="9"/>
      <c r="NCA41" s="9"/>
      <c r="NCB41" s="9"/>
      <c r="NCC41" s="9"/>
      <c r="NCD41" s="9"/>
      <c r="NCE41" s="9"/>
      <c r="NCF41" s="9"/>
      <c r="NCG41" s="9"/>
      <c r="NCH41" s="9"/>
      <c r="NCI41" s="9"/>
      <c r="NCJ41" s="9"/>
      <c r="NCK41" s="9"/>
      <c r="NCL41" s="9"/>
      <c r="NCM41" s="9"/>
      <c r="NCN41" s="9"/>
      <c r="NCO41" s="9"/>
      <c r="NCP41" s="9"/>
      <c r="NCQ41" s="9"/>
      <c r="NCR41" s="9"/>
      <c r="NCS41" s="9"/>
      <c r="NCT41" s="9"/>
      <c r="NCU41" s="9"/>
      <c r="NCV41" s="9"/>
      <c r="NCW41" s="9"/>
      <c r="NCX41" s="9"/>
      <c r="NCY41" s="9"/>
      <c r="NCZ41" s="9"/>
      <c r="NDA41" s="9"/>
      <c r="NDB41" s="9"/>
      <c r="NDC41" s="9"/>
      <c r="NDD41" s="9"/>
      <c r="NDE41" s="9"/>
      <c r="NDF41" s="9"/>
      <c r="NDG41" s="9"/>
      <c r="NDH41" s="9"/>
      <c r="NDI41" s="9"/>
      <c r="NDJ41" s="9"/>
      <c r="NDK41" s="9"/>
      <c r="NDL41" s="9"/>
      <c r="NDM41" s="9"/>
      <c r="NDN41" s="9"/>
      <c r="NDO41" s="9"/>
      <c r="NDP41" s="9"/>
      <c r="NDQ41" s="9"/>
      <c r="NDR41" s="9"/>
      <c r="NDS41" s="9"/>
      <c r="NDT41" s="9"/>
      <c r="NDU41" s="9"/>
      <c r="NDV41" s="9"/>
      <c r="NDW41" s="9"/>
      <c r="NDX41" s="9"/>
      <c r="NDY41" s="9"/>
      <c r="NDZ41" s="9"/>
      <c r="NEA41" s="9"/>
      <c r="NEB41" s="9"/>
      <c r="NEC41" s="9"/>
      <c r="NED41" s="9"/>
      <c r="NEE41" s="9"/>
      <c r="NEF41" s="9"/>
      <c r="NEG41" s="9"/>
      <c r="NEH41" s="9"/>
      <c r="NEI41" s="9"/>
      <c r="NEJ41" s="9"/>
      <c r="NEK41" s="9"/>
      <c r="NEL41" s="9"/>
      <c r="NEM41" s="9"/>
      <c r="NEN41" s="9"/>
      <c r="NEO41" s="9"/>
      <c r="NEP41" s="9"/>
      <c r="NEQ41" s="9"/>
      <c r="NER41" s="9"/>
      <c r="NES41" s="9"/>
      <c r="NET41" s="9"/>
      <c r="NEU41" s="9"/>
      <c r="NEV41" s="9"/>
      <c r="NEW41" s="9"/>
      <c r="NEX41" s="9"/>
      <c r="NEY41" s="9"/>
      <c r="NEZ41" s="9"/>
      <c r="NFA41" s="9"/>
      <c r="NFB41" s="9"/>
      <c r="NFC41" s="9"/>
      <c r="NFD41" s="9"/>
      <c r="NFE41" s="9"/>
      <c r="NFF41" s="9"/>
      <c r="NFG41" s="9"/>
      <c r="NFH41" s="9"/>
      <c r="NFI41" s="9"/>
      <c r="NFJ41" s="9"/>
      <c r="NFK41" s="9"/>
      <c r="NFL41" s="9"/>
      <c r="NFM41" s="9"/>
      <c r="NFN41" s="9"/>
      <c r="NFO41" s="9"/>
      <c r="NFP41" s="9"/>
      <c r="NFQ41" s="9"/>
      <c r="NFR41" s="9"/>
      <c r="NFS41" s="9"/>
      <c r="NFT41" s="9"/>
      <c r="NFU41" s="9"/>
      <c r="NFV41" s="9"/>
      <c r="NFW41" s="9"/>
      <c r="NFX41" s="9"/>
      <c r="NFY41" s="9"/>
      <c r="NFZ41" s="9"/>
      <c r="NGA41" s="9"/>
      <c r="NGB41" s="9"/>
      <c r="NGC41" s="9"/>
      <c r="NGD41" s="9"/>
      <c r="NGE41" s="9"/>
      <c r="NGF41" s="9"/>
      <c r="NGG41" s="9"/>
      <c r="NGH41" s="9"/>
      <c r="NGI41" s="9"/>
      <c r="NGJ41" s="9"/>
      <c r="NGK41" s="9"/>
      <c r="NGL41" s="9"/>
      <c r="NGM41" s="9"/>
      <c r="NGN41" s="9"/>
      <c r="NGO41" s="9"/>
      <c r="NGP41" s="9"/>
      <c r="NGQ41" s="9"/>
      <c r="NGR41" s="9"/>
      <c r="NGS41" s="9"/>
      <c r="NGT41" s="9"/>
      <c r="NGU41" s="9"/>
      <c r="NGV41" s="9"/>
      <c r="NGW41" s="9"/>
      <c r="NGX41" s="9"/>
      <c r="NGY41" s="9"/>
      <c r="NGZ41" s="9"/>
      <c r="NHA41" s="9"/>
      <c r="NHB41" s="9"/>
      <c r="NHC41" s="9"/>
      <c r="NHD41" s="9"/>
      <c r="NHE41" s="9"/>
      <c r="NHF41" s="9"/>
      <c r="NHG41" s="9"/>
      <c r="NHH41" s="9"/>
      <c r="NHI41" s="9"/>
      <c r="NHJ41" s="9"/>
      <c r="NHK41" s="9"/>
      <c r="NHL41" s="9"/>
      <c r="NHM41" s="9"/>
      <c r="NHN41" s="9"/>
      <c r="NHO41" s="9"/>
      <c r="NHP41" s="9"/>
      <c r="NHQ41" s="9"/>
      <c r="NHR41" s="9"/>
      <c r="NHS41" s="9"/>
      <c r="NHT41" s="9"/>
      <c r="NHU41" s="9"/>
      <c r="NHV41" s="9"/>
      <c r="NHW41" s="9"/>
      <c r="NHX41" s="9"/>
      <c r="NHY41" s="9"/>
      <c r="NHZ41" s="9"/>
      <c r="NIA41" s="9"/>
      <c r="NIB41" s="9"/>
      <c r="NIC41" s="9"/>
      <c r="NID41" s="9"/>
      <c r="NIE41" s="9"/>
      <c r="NIF41" s="9"/>
      <c r="NIG41" s="9"/>
      <c r="NIH41" s="9"/>
      <c r="NII41" s="9"/>
      <c r="NIJ41" s="9"/>
      <c r="NIK41" s="9"/>
      <c r="NIL41" s="9"/>
      <c r="NIM41" s="9"/>
      <c r="NIN41" s="9"/>
      <c r="NIO41" s="9"/>
      <c r="NIP41" s="9"/>
      <c r="NIQ41" s="9"/>
      <c r="NIR41" s="9"/>
      <c r="NIS41" s="9"/>
      <c r="NIT41" s="9"/>
      <c r="NIU41" s="9"/>
      <c r="NIV41" s="9"/>
      <c r="NIW41" s="9"/>
      <c r="NIX41" s="9"/>
      <c r="NIY41" s="9"/>
      <c r="NIZ41" s="9"/>
      <c r="NJA41" s="9"/>
      <c r="NJB41" s="9"/>
      <c r="NJC41" s="9"/>
      <c r="NJD41" s="9"/>
      <c r="NJE41" s="9"/>
      <c r="NJF41" s="9"/>
      <c r="NJG41" s="9"/>
      <c r="NJH41" s="9"/>
      <c r="NJI41" s="9"/>
      <c r="NJJ41" s="9"/>
      <c r="NJK41" s="9"/>
      <c r="NJL41" s="9"/>
      <c r="NJM41" s="9"/>
      <c r="NJN41" s="9"/>
      <c r="NJO41" s="9"/>
      <c r="NJP41" s="9"/>
      <c r="NJQ41" s="9"/>
      <c r="NJR41" s="9"/>
      <c r="NJS41" s="9"/>
      <c r="NJT41" s="9"/>
      <c r="NJU41" s="9"/>
      <c r="NJV41" s="9"/>
      <c r="NJW41" s="9"/>
      <c r="NJX41" s="9"/>
      <c r="NJY41" s="9"/>
      <c r="NJZ41" s="9"/>
      <c r="NKA41" s="9"/>
      <c r="NKB41" s="9"/>
      <c r="NKC41" s="9"/>
      <c r="NKD41" s="9"/>
      <c r="NKE41" s="9"/>
      <c r="NKF41" s="9"/>
      <c r="NKG41" s="9"/>
      <c r="NKH41" s="9"/>
      <c r="NKI41" s="9"/>
      <c r="NKJ41" s="9"/>
      <c r="NKK41" s="9"/>
      <c r="NKL41" s="9"/>
      <c r="NKM41" s="9"/>
      <c r="NKN41" s="9"/>
      <c r="NKO41" s="9"/>
      <c r="NKP41" s="9"/>
      <c r="NKQ41" s="9"/>
      <c r="NKR41" s="9"/>
      <c r="NKS41" s="9"/>
      <c r="NKT41" s="9"/>
      <c r="NKU41" s="9"/>
      <c r="NKV41" s="9"/>
      <c r="NKW41" s="9"/>
      <c r="NKX41" s="9"/>
      <c r="NKY41" s="9"/>
      <c r="NKZ41" s="9"/>
      <c r="NLA41" s="9"/>
      <c r="NLB41" s="9"/>
      <c r="NLC41" s="9"/>
      <c r="NLD41" s="9"/>
      <c r="NLE41" s="9"/>
      <c r="NLF41" s="9"/>
      <c r="NLG41" s="9"/>
      <c r="NLH41" s="9"/>
      <c r="NLI41" s="9"/>
      <c r="NLJ41" s="9"/>
      <c r="NLK41" s="9"/>
      <c r="NLL41" s="9"/>
      <c r="NLM41" s="9"/>
      <c r="NLN41" s="9"/>
      <c r="NLO41" s="9"/>
      <c r="NLP41" s="9"/>
      <c r="NLQ41" s="9"/>
      <c r="NLR41" s="9"/>
      <c r="NLS41" s="9"/>
      <c r="NLT41" s="9"/>
      <c r="NLU41" s="9"/>
      <c r="NLV41" s="9"/>
      <c r="NLW41" s="9"/>
      <c r="NLX41" s="9"/>
      <c r="NLY41" s="9"/>
      <c r="NLZ41" s="9"/>
      <c r="NMA41" s="9"/>
      <c r="NMB41" s="9"/>
      <c r="NMC41" s="9"/>
      <c r="NMD41" s="9"/>
      <c r="NME41" s="9"/>
      <c r="NMF41" s="9"/>
      <c r="NMG41" s="9"/>
      <c r="NMH41" s="9"/>
      <c r="NMI41" s="9"/>
      <c r="NMJ41" s="9"/>
      <c r="NMK41" s="9"/>
      <c r="NML41" s="9"/>
      <c r="NMM41" s="9"/>
      <c r="NMN41" s="9"/>
      <c r="NMO41" s="9"/>
      <c r="NMP41" s="9"/>
      <c r="NMQ41" s="9"/>
      <c r="NMR41" s="9"/>
      <c r="NMS41" s="9"/>
      <c r="NMT41" s="9"/>
      <c r="NMU41" s="9"/>
      <c r="NMV41" s="9"/>
      <c r="NMW41" s="9"/>
      <c r="NMX41" s="9"/>
      <c r="NMY41" s="9"/>
      <c r="NMZ41" s="9"/>
      <c r="NNA41" s="9"/>
      <c r="NNB41" s="9"/>
      <c r="NNC41" s="9"/>
      <c r="NND41" s="9"/>
      <c r="NNE41" s="9"/>
      <c r="NNF41" s="9"/>
      <c r="NNG41" s="9"/>
      <c r="NNH41" s="9"/>
      <c r="NNI41" s="9"/>
      <c r="NNJ41" s="9"/>
      <c r="NNK41" s="9"/>
      <c r="NNL41" s="9"/>
      <c r="NNM41" s="9"/>
      <c r="NNN41" s="9"/>
      <c r="NNO41" s="9"/>
      <c r="NNP41" s="9"/>
      <c r="NNQ41" s="9"/>
      <c r="NNR41" s="9"/>
      <c r="NNS41" s="9"/>
      <c r="NNT41" s="9"/>
      <c r="NNU41" s="9"/>
      <c r="NNV41" s="9"/>
      <c r="NNW41" s="9"/>
      <c r="NNX41" s="9"/>
      <c r="NNY41" s="9"/>
      <c r="NNZ41" s="9"/>
      <c r="NOA41" s="9"/>
      <c r="NOB41" s="9"/>
      <c r="NOC41" s="9"/>
      <c r="NOD41" s="9"/>
      <c r="NOE41" s="9"/>
      <c r="NOF41" s="9"/>
      <c r="NOG41" s="9"/>
      <c r="NOH41" s="9"/>
      <c r="NOI41" s="9"/>
      <c r="NOJ41" s="9"/>
      <c r="NOK41" s="9"/>
      <c r="NOL41" s="9"/>
      <c r="NOM41" s="9"/>
      <c r="NON41" s="9"/>
      <c r="NOO41" s="9"/>
      <c r="NOP41" s="9"/>
      <c r="NOQ41" s="9"/>
      <c r="NOR41" s="9"/>
      <c r="NOS41" s="9"/>
      <c r="NOT41" s="9"/>
      <c r="NOU41" s="9"/>
      <c r="NOV41" s="9"/>
      <c r="NOW41" s="9"/>
      <c r="NOX41" s="9"/>
      <c r="NOY41" s="9"/>
      <c r="NOZ41" s="9"/>
      <c r="NPA41" s="9"/>
      <c r="NPB41" s="9"/>
      <c r="NPC41" s="9"/>
      <c r="NPD41" s="9"/>
      <c r="NPE41" s="9"/>
      <c r="NPF41" s="9"/>
      <c r="NPG41" s="9"/>
      <c r="NPH41" s="9"/>
      <c r="NPI41" s="9"/>
      <c r="NPJ41" s="9"/>
      <c r="NPK41" s="9"/>
      <c r="NPL41" s="9"/>
      <c r="NPM41" s="9"/>
      <c r="NPN41" s="9"/>
      <c r="NPO41" s="9"/>
      <c r="NPP41" s="9"/>
      <c r="NPQ41" s="9"/>
      <c r="NPR41" s="9"/>
      <c r="NPS41" s="9"/>
      <c r="NPT41" s="9"/>
      <c r="NPU41" s="9"/>
      <c r="NPV41" s="9"/>
      <c r="NPW41" s="9"/>
      <c r="NPX41" s="9"/>
      <c r="NPY41" s="9"/>
      <c r="NPZ41" s="9"/>
      <c r="NQA41" s="9"/>
      <c r="NQB41" s="9"/>
      <c r="NQC41" s="9"/>
      <c r="NQD41" s="9"/>
      <c r="NQE41" s="9"/>
      <c r="NQF41" s="9"/>
      <c r="NQG41" s="9"/>
      <c r="NQH41" s="9"/>
      <c r="NQI41" s="9"/>
      <c r="NQJ41" s="9"/>
      <c r="NQK41" s="9"/>
      <c r="NQL41" s="9"/>
      <c r="NQM41" s="9"/>
      <c r="NQN41" s="9"/>
      <c r="NQO41" s="9"/>
      <c r="NQP41" s="9"/>
      <c r="NQQ41" s="9"/>
      <c r="NQR41" s="9"/>
      <c r="NQS41" s="9"/>
      <c r="NQT41" s="9"/>
      <c r="NQU41" s="9"/>
      <c r="NQV41" s="9"/>
      <c r="NQW41" s="9"/>
      <c r="NQX41" s="9"/>
      <c r="NQY41" s="9"/>
      <c r="NQZ41" s="9"/>
      <c r="NRA41" s="9"/>
      <c r="NRB41" s="9"/>
      <c r="NRC41" s="9"/>
      <c r="NRD41" s="9"/>
      <c r="NRE41" s="9"/>
      <c r="NRF41" s="9"/>
      <c r="NRG41" s="9"/>
      <c r="NRH41" s="9"/>
      <c r="NRI41" s="9"/>
      <c r="NRJ41" s="9"/>
      <c r="NRK41" s="9"/>
      <c r="NRL41" s="9"/>
      <c r="NRM41" s="9"/>
      <c r="NRN41" s="9"/>
      <c r="NRO41" s="9"/>
      <c r="NRP41" s="9"/>
      <c r="NRQ41" s="9"/>
      <c r="NRR41" s="9"/>
      <c r="NRS41" s="9"/>
      <c r="NRT41" s="9"/>
      <c r="NRU41" s="9"/>
      <c r="NRV41" s="9"/>
      <c r="NRW41" s="9"/>
      <c r="NRX41" s="9"/>
      <c r="NRY41" s="9"/>
      <c r="NRZ41" s="9"/>
      <c r="NSA41" s="9"/>
      <c r="NSB41" s="9"/>
      <c r="NSC41" s="9"/>
      <c r="NSD41" s="9"/>
      <c r="NSE41" s="9"/>
      <c r="NSF41" s="9"/>
      <c r="NSG41" s="9"/>
      <c r="NSH41" s="9"/>
      <c r="NSI41" s="9"/>
      <c r="NSJ41" s="9"/>
      <c r="NSK41" s="9"/>
      <c r="NSL41" s="9"/>
      <c r="NSM41" s="9"/>
      <c r="NSN41" s="9"/>
      <c r="NSO41" s="9"/>
      <c r="NSP41" s="9"/>
      <c r="NSQ41" s="9"/>
      <c r="NSR41" s="9"/>
      <c r="NSS41" s="9"/>
      <c r="NST41" s="9"/>
      <c r="NSU41" s="9"/>
      <c r="NSV41" s="9"/>
      <c r="NSW41" s="9"/>
      <c r="NSX41" s="9"/>
      <c r="NSY41" s="9"/>
      <c r="NSZ41" s="9"/>
      <c r="NTA41" s="9"/>
      <c r="NTB41" s="9"/>
      <c r="NTC41" s="9"/>
      <c r="NTD41" s="9"/>
      <c r="NTE41" s="9"/>
      <c r="NTF41" s="9"/>
      <c r="NTG41" s="9"/>
      <c r="NTH41" s="9"/>
      <c r="NTI41" s="9"/>
      <c r="NTJ41" s="9"/>
      <c r="NTK41" s="9"/>
      <c r="NTL41" s="9"/>
      <c r="NTM41" s="9"/>
      <c r="NTN41" s="9"/>
      <c r="NTO41" s="9"/>
      <c r="NTP41" s="9"/>
      <c r="NTQ41" s="9"/>
      <c r="NTR41" s="9"/>
      <c r="NTS41" s="9"/>
      <c r="NTT41" s="9"/>
      <c r="NTU41" s="9"/>
      <c r="NTV41" s="9"/>
      <c r="NTW41" s="9"/>
      <c r="NTX41" s="9"/>
      <c r="NTY41" s="9"/>
      <c r="NTZ41" s="9"/>
      <c r="NUA41" s="9"/>
      <c r="NUB41" s="9"/>
      <c r="NUC41" s="9"/>
      <c r="NUD41" s="9"/>
      <c r="NUE41" s="9"/>
      <c r="NUF41" s="9"/>
      <c r="NUG41" s="9"/>
      <c r="NUH41" s="9"/>
      <c r="NUI41" s="9"/>
      <c r="NUJ41" s="9"/>
      <c r="NUK41" s="9"/>
      <c r="NUL41" s="9"/>
      <c r="NUM41" s="9"/>
      <c r="NUN41" s="9"/>
      <c r="NUO41" s="9"/>
      <c r="NUP41" s="9"/>
      <c r="NUQ41" s="9"/>
      <c r="NUR41" s="9"/>
      <c r="NUS41" s="9"/>
      <c r="NUT41" s="9"/>
      <c r="NUU41" s="9"/>
      <c r="NUV41" s="9"/>
      <c r="NUW41" s="9"/>
      <c r="NUX41" s="9"/>
      <c r="NUY41" s="9"/>
      <c r="NUZ41" s="9"/>
      <c r="NVA41" s="9"/>
      <c r="NVB41" s="9"/>
      <c r="NVC41" s="9"/>
      <c r="NVD41" s="9"/>
      <c r="NVE41" s="9"/>
      <c r="NVF41" s="9"/>
      <c r="NVG41" s="9"/>
      <c r="NVH41" s="9"/>
      <c r="NVI41" s="9"/>
      <c r="NVJ41" s="9"/>
      <c r="NVK41" s="9"/>
      <c r="NVL41" s="9"/>
      <c r="NVM41" s="9"/>
      <c r="NVN41" s="9"/>
      <c r="NVO41" s="9"/>
      <c r="NVP41" s="9"/>
      <c r="NVQ41" s="9"/>
      <c r="NVR41" s="9"/>
      <c r="NVS41" s="9"/>
      <c r="NVT41" s="9"/>
      <c r="NVU41" s="9"/>
      <c r="NVV41" s="9"/>
      <c r="NVW41" s="9"/>
      <c r="NVX41" s="9"/>
      <c r="NVY41" s="9"/>
      <c r="NVZ41" s="9"/>
      <c r="NWA41" s="9"/>
      <c r="NWB41" s="9"/>
      <c r="NWC41" s="9"/>
      <c r="NWD41" s="9"/>
      <c r="NWE41" s="9"/>
      <c r="NWF41" s="9"/>
      <c r="NWG41" s="9"/>
      <c r="NWH41" s="9"/>
      <c r="NWI41" s="9"/>
      <c r="NWJ41" s="9"/>
      <c r="NWK41" s="9"/>
      <c r="NWL41" s="9"/>
      <c r="NWM41" s="9"/>
      <c r="NWN41" s="9"/>
      <c r="NWO41" s="9"/>
      <c r="NWP41" s="9"/>
      <c r="NWQ41" s="9"/>
      <c r="NWR41" s="9"/>
      <c r="NWS41" s="9"/>
      <c r="NWT41" s="9"/>
      <c r="NWU41" s="9"/>
      <c r="NWV41" s="9"/>
      <c r="NWW41" s="9"/>
      <c r="NWX41" s="9"/>
      <c r="NWY41" s="9"/>
      <c r="NWZ41" s="9"/>
      <c r="NXA41" s="9"/>
      <c r="NXB41" s="9"/>
      <c r="NXC41" s="9"/>
      <c r="NXD41" s="9"/>
      <c r="NXE41" s="9"/>
      <c r="NXF41" s="9"/>
      <c r="NXG41" s="9"/>
      <c r="NXH41" s="9"/>
      <c r="NXI41" s="9"/>
      <c r="NXJ41" s="9"/>
      <c r="NXK41" s="9"/>
      <c r="NXL41" s="9"/>
      <c r="NXM41" s="9"/>
      <c r="NXN41" s="9"/>
      <c r="NXO41" s="9"/>
      <c r="NXP41" s="9"/>
      <c r="NXQ41" s="9"/>
      <c r="NXR41" s="9"/>
      <c r="NXS41" s="9"/>
      <c r="NXT41" s="9"/>
      <c r="NXU41" s="9"/>
      <c r="NXV41" s="9"/>
      <c r="NXW41" s="9"/>
      <c r="NXX41" s="9"/>
      <c r="NXY41" s="9"/>
      <c r="NXZ41" s="9"/>
      <c r="NYA41" s="9"/>
      <c r="NYB41" s="9"/>
      <c r="NYC41" s="9"/>
      <c r="NYD41" s="9"/>
      <c r="NYE41" s="9"/>
      <c r="NYF41" s="9"/>
      <c r="NYG41" s="9"/>
      <c r="NYH41" s="9"/>
      <c r="NYI41" s="9"/>
      <c r="NYJ41" s="9"/>
      <c r="NYK41" s="9"/>
      <c r="NYL41" s="9"/>
      <c r="NYM41" s="9"/>
      <c r="NYN41" s="9"/>
      <c r="NYO41" s="9"/>
      <c r="NYP41" s="9"/>
      <c r="NYQ41" s="9"/>
      <c r="NYR41" s="9"/>
      <c r="NYS41" s="9"/>
      <c r="NYT41" s="9"/>
      <c r="NYU41" s="9"/>
      <c r="NYV41" s="9"/>
      <c r="NYW41" s="9"/>
      <c r="NYX41" s="9"/>
      <c r="NYY41" s="9"/>
      <c r="NYZ41" s="9"/>
      <c r="NZA41" s="9"/>
      <c r="NZB41" s="9"/>
      <c r="NZC41" s="9"/>
      <c r="NZD41" s="9"/>
      <c r="NZE41" s="9"/>
      <c r="NZF41" s="9"/>
      <c r="NZG41" s="9"/>
      <c r="NZH41" s="9"/>
      <c r="NZI41" s="9"/>
      <c r="NZJ41" s="9"/>
      <c r="NZK41" s="9"/>
      <c r="NZL41" s="9"/>
      <c r="NZM41" s="9"/>
      <c r="NZN41" s="9"/>
      <c r="NZO41" s="9"/>
      <c r="NZP41" s="9"/>
      <c r="NZQ41" s="9"/>
      <c r="NZR41" s="9"/>
      <c r="NZS41" s="9"/>
      <c r="NZT41" s="9"/>
      <c r="NZU41" s="9"/>
      <c r="NZV41" s="9"/>
      <c r="NZW41" s="9"/>
      <c r="NZX41" s="9"/>
      <c r="NZY41" s="9"/>
      <c r="NZZ41" s="9"/>
      <c r="OAA41" s="9"/>
      <c r="OAB41" s="9"/>
      <c r="OAC41" s="9"/>
      <c r="OAD41" s="9"/>
      <c r="OAE41" s="9"/>
      <c r="OAF41" s="9"/>
      <c r="OAG41" s="9"/>
      <c r="OAH41" s="9"/>
      <c r="OAI41" s="9"/>
      <c r="OAJ41" s="9"/>
      <c r="OAK41" s="9"/>
      <c r="OAL41" s="9"/>
      <c r="OAM41" s="9"/>
      <c r="OAN41" s="9"/>
      <c r="OAO41" s="9"/>
      <c r="OAP41" s="9"/>
      <c r="OAQ41" s="9"/>
      <c r="OAR41" s="9"/>
      <c r="OAS41" s="9"/>
      <c r="OAT41" s="9"/>
      <c r="OAU41" s="9"/>
      <c r="OAV41" s="9"/>
      <c r="OAW41" s="9"/>
      <c r="OAX41" s="9"/>
      <c r="OAY41" s="9"/>
      <c r="OAZ41" s="9"/>
      <c r="OBA41" s="9"/>
      <c r="OBB41" s="9"/>
      <c r="OBC41" s="9"/>
      <c r="OBD41" s="9"/>
      <c r="OBE41" s="9"/>
      <c r="OBF41" s="9"/>
      <c r="OBG41" s="9"/>
      <c r="OBH41" s="9"/>
      <c r="OBI41" s="9"/>
      <c r="OBJ41" s="9"/>
      <c r="OBK41" s="9"/>
      <c r="OBL41" s="9"/>
      <c r="OBM41" s="9"/>
      <c r="OBN41" s="9"/>
      <c r="OBO41" s="9"/>
      <c r="OBP41" s="9"/>
      <c r="OBQ41" s="9"/>
      <c r="OBR41" s="9"/>
      <c r="OBS41" s="9"/>
      <c r="OBT41" s="9"/>
      <c r="OBU41" s="9"/>
      <c r="OBV41" s="9"/>
      <c r="OBW41" s="9"/>
      <c r="OBX41" s="9"/>
      <c r="OBY41" s="9"/>
      <c r="OBZ41" s="9"/>
      <c r="OCA41" s="9"/>
      <c r="OCB41" s="9"/>
      <c r="OCC41" s="9"/>
      <c r="OCD41" s="9"/>
      <c r="OCE41" s="9"/>
      <c r="OCF41" s="9"/>
      <c r="OCG41" s="9"/>
      <c r="OCH41" s="9"/>
      <c r="OCI41" s="9"/>
      <c r="OCJ41" s="9"/>
      <c r="OCK41" s="9"/>
      <c r="OCL41" s="9"/>
      <c r="OCM41" s="9"/>
      <c r="OCN41" s="9"/>
      <c r="OCO41" s="9"/>
      <c r="OCP41" s="9"/>
      <c r="OCQ41" s="9"/>
      <c r="OCR41" s="9"/>
      <c r="OCS41" s="9"/>
      <c r="OCT41" s="9"/>
      <c r="OCU41" s="9"/>
      <c r="OCV41" s="9"/>
      <c r="OCW41" s="9"/>
      <c r="OCX41" s="9"/>
      <c r="OCY41" s="9"/>
      <c r="OCZ41" s="9"/>
      <c r="ODA41" s="9"/>
      <c r="ODB41" s="9"/>
      <c r="ODC41" s="9"/>
      <c r="ODD41" s="9"/>
      <c r="ODE41" s="9"/>
      <c r="ODF41" s="9"/>
      <c r="ODG41" s="9"/>
      <c r="ODH41" s="9"/>
      <c r="ODI41" s="9"/>
      <c r="ODJ41" s="9"/>
      <c r="ODK41" s="9"/>
      <c r="ODL41" s="9"/>
      <c r="ODM41" s="9"/>
      <c r="ODN41" s="9"/>
      <c r="ODO41" s="9"/>
      <c r="ODP41" s="9"/>
      <c r="ODQ41" s="9"/>
      <c r="ODR41" s="9"/>
      <c r="ODS41" s="9"/>
      <c r="ODT41" s="9"/>
      <c r="ODU41" s="9"/>
      <c r="ODV41" s="9"/>
      <c r="ODW41" s="9"/>
      <c r="ODX41" s="9"/>
      <c r="ODY41" s="9"/>
      <c r="ODZ41" s="9"/>
      <c r="OEA41" s="9"/>
      <c r="OEB41" s="9"/>
      <c r="OEC41" s="9"/>
      <c r="OED41" s="9"/>
      <c r="OEE41" s="9"/>
      <c r="OEF41" s="9"/>
      <c r="OEG41" s="9"/>
      <c r="OEH41" s="9"/>
      <c r="OEI41" s="9"/>
      <c r="OEJ41" s="9"/>
      <c r="OEK41" s="9"/>
      <c r="OEL41" s="9"/>
      <c r="OEM41" s="9"/>
      <c r="OEN41" s="9"/>
      <c r="OEO41" s="9"/>
      <c r="OEP41" s="9"/>
      <c r="OEQ41" s="9"/>
      <c r="OER41" s="9"/>
      <c r="OES41" s="9"/>
      <c r="OET41" s="9"/>
      <c r="OEU41" s="9"/>
      <c r="OEV41" s="9"/>
      <c r="OEW41" s="9"/>
      <c r="OEX41" s="9"/>
      <c r="OEY41" s="9"/>
      <c r="OEZ41" s="9"/>
      <c r="OFA41" s="9"/>
      <c r="OFB41" s="9"/>
      <c r="OFC41" s="9"/>
      <c r="OFD41" s="9"/>
      <c r="OFE41" s="9"/>
      <c r="OFF41" s="9"/>
      <c r="OFG41" s="9"/>
      <c r="OFH41" s="9"/>
      <c r="OFI41" s="9"/>
      <c r="OFJ41" s="9"/>
      <c r="OFK41" s="9"/>
      <c r="OFL41" s="9"/>
      <c r="OFM41" s="9"/>
      <c r="OFN41" s="9"/>
      <c r="OFO41" s="9"/>
      <c r="OFP41" s="9"/>
      <c r="OFQ41" s="9"/>
      <c r="OFR41" s="9"/>
      <c r="OFS41" s="9"/>
      <c r="OFT41" s="9"/>
      <c r="OFU41" s="9"/>
      <c r="OFV41" s="9"/>
      <c r="OFW41" s="9"/>
      <c r="OFX41" s="9"/>
      <c r="OFY41" s="9"/>
      <c r="OFZ41" s="9"/>
      <c r="OGA41" s="9"/>
      <c r="OGB41" s="9"/>
      <c r="OGC41" s="9"/>
      <c r="OGD41" s="9"/>
      <c r="OGE41" s="9"/>
      <c r="OGF41" s="9"/>
      <c r="OGG41" s="9"/>
      <c r="OGH41" s="9"/>
      <c r="OGI41" s="9"/>
      <c r="OGJ41" s="9"/>
      <c r="OGK41" s="9"/>
      <c r="OGL41" s="9"/>
      <c r="OGM41" s="9"/>
      <c r="OGN41" s="9"/>
      <c r="OGO41" s="9"/>
      <c r="OGP41" s="9"/>
      <c r="OGQ41" s="9"/>
      <c r="OGR41" s="9"/>
      <c r="OGS41" s="9"/>
      <c r="OGT41" s="9"/>
      <c r="OGU41" s="9"/>
      <c r="OGV41" s="9"/>
      <c r="OGW41" s="9"/>
      <c r="OGX41" s="9"/>
      <c r="OGY41" s="9"/>
      <c r="OGZ41" s="9"/>
      <c r="OHA41" s="9"/>
      <c r="OHB41" s="9"/>
      <c r="OHC41" s="9"/>
      <c r="OHD41" s="9"/>
      <c r="OHE41" s="9"/>
      <c r="OHF41" s="9"/>
      <c r="OHG41" s="9"/>
      <c r="OHH41" s="9"/>
      <c r="OHI41" s="9"/>
      <c r="OHJ41" s="9"/>
      <c r="OHK41" s="9"/>
      <c r="OHL41" s="9"/>
      <c r="OHM41" s="9"/>
      <c r="OHN41" s="9"/>
      <c r="OHO41" s="9"/>
      <c r="OHP41" s="9"/>
      <c r="OHQ41" s="9"/>
      <c r="OHR41" s="9"/>
      <c r="OHS41" s="9"/>
      <c r="OHT41" s="9"/>
      <c r="OHU41" s="9"/>
      <c r="OHV41" s="9"/>
      <c r="OHW41" s="9"/>
      <c r="OHX41" s="9"/>
      <c r="OHY41" s="9"/>
      <c r="OHZ41" s="9"/>
      <c r="OIA41" s="9"/>
      <c r="OIB41" s="9"/>
      <c r="OIC41" s="9"/>
      <c r="OID41" s="9"/>
      <c r="OIE41" s="9"/>
      <c r="OIF41" s="9"/>
      <c r="OIG41" s="9"/>
      <c r="OIH41" s="9"/>
      <c r="OII41" s="9"/>
      <c r="OIJ41" s="9"/>
      <c r="OIK41" s="9"/>
      <c r="OIL41" s="9"/>
      <c r="OIM41" s="9"/>
      <c r="OIN41" s="9"/>
      <c r="OIO41" s="9"/>
      <c r="OIP41" s="9"/>
      <c r="OIQ41" s="9"/>
      <c r="OIR41" s="9"/>
      <c r="OIS41" s="9"/>
      <c r="OIT41" s="9"/>
      <c r="OIU41" s="9"/>
      <c r="OIV41" s="9"/>
      <c r="OIW41" s="9"/>
      <c r="OIX41" s="9"/>
      <c r="OIY41" s="9"/>
      <c r="OIZ41" s="9"/>
      <c r="OJA41" s="9"/>
      <c r="OJB41" s="9"/>
      <c r="OJC41" s="9"/>
      <c r="OJD41" s="9"/>
      <c r="OJE41" s="9"/>
      <c r="OJF41" s="9"/>
      <c r="OJG41" s="9"/>
      <c r="OJH41" s="9"/>
      <c r="OJI41" s="9"/>
      <c r="OJJ41" s="9"/>
      <c r="OJK41" s="9"/>
      <c r="OJL41" s="9"/>
      <c r="OJM41" s="9"/>
      <c r="OJN41" s="9"/>
      <c r="OJO41" s="9"/>
      <c r="OJP41" s="9"/>
      <c r="OJQ41" s="9"/>
      <c r="OJR41" s="9"/>
      <c r="OJS41" s="9"/>
      <c r="OJT41" s="9"/>
      <c r="OJU41" s="9"/>
      <c r="OJV41" s="9"/>
      <c r="OJW41" s="9"/>
      <c r="OJX41" s="9"/>
      <c r="OJY41" s="9"/>
      <c r="OJZ41" s="9"/>
      <c r="OKA41" s="9"/>
      <c r="OKB41" s="9"/>
      <c r="OKC41" s="9"/>
      <c r="OKD41" s="9"/>
      <c r="OKE41" s="9"/>
      <c r="OKF41" s="9"/>
      <c r="OKG41" s="9"/>
      <c r="OKH41" s="9"/>
      <c r="OKI41" s="9"/>
      <c r="OKJ41" s="9"/>
      <c r="OKK41" s="9"/>
      <c r="OKL41" s="9"/>
      <c r="OKM41" s="9"/>
      <c r="OKN41" s="9"/>
      <c r="OKO41" s="9"/>
      <c r="OKP41" s="9"/>
      <c r="OKQ41" s="9"/>
      <c r="OKR41" s="9"/>
      <c r="OKS41" s="9"/>
      <c r="OKT41" s="9"/>
      <c r="OKU41" s="9"/>
      <c r="OKV41" s="9"/>
      <c r="OKW41" s="9"/>
      <c r="OKX41" s="9"/>
      <c r="OKY41" s="9"/>
      <c r="OKZ41" s="9"/>
      <c r="OLA41" s="9"/>
      <c r="OLB41" s="9"/>
      <c r="OLC41" s="9"/>
      <c r="OLD41" s="9"/>
      <c r="OLE41" s="9"/>
      <c r="OLF41" s="9"/>
      <c r="OLG41" s="9"/>
      <c r="OLH41" s="9"/>
      <c r="OLI41" s="9"/>
      <c r="OLJ41" s="9"/>
      <c r="OLK41" s="9"/>
      <c r="OLL41" s="9"/>
      <c r="OLM41" s="9"/>
      <c r="OLN41" s="9"/>
      <c r="OLO41" s="9"/>
      <c r="OLP41" s="9"/>
      <c r="OLQ41" s="9"/>
      <c r="OLR41" s="9"/>
      <c r="OLS41" s="9"/>
      <c r="OLT41" s="9"/>
      <c r="OLU41" s="9"/>
      <c r="OLV41" s="9"/>
      <c r="OLW41" s="9"/>
      <c r="OLX41" s="9"/>
      <c r="OLY41" s="9"/>
      <c r="OLZ41" s="9"/>
      <c r="OMA41" s="9"/>
      <c r="OMB41" s="9"/>
      <c r="OMC41" s="9"/>
      <c r="OMD41" s="9"/>
      <c r="OME41" s="9"/>
      <c r="OMF41" s="9"/>
      <c r="OMG41" s="9"/>
      <c r="OMH41" s="9"/>
      <c r="OMI41" s="9"/>
      <c r="OMJ41" s="9"/>
      <c r="OMK41" s="9"/>
      <c r="OML41" s="9"/>
      <c r="OMM41" s="9"/>
      <c r="OMN41" s="9"/>
      <c r="OMO41" s="9"/>
      <c r="OMP41" s="9"/>
      <c r="OMQ41" s="9"/>
      <c r="OMR41" s="9"/>
      <c r="OMS41" s="9"/>
      <c r="OMT41" s="9"/>
      <c r="OMU41" s="9"/>
      <c r="OMV41" s="9"/>
      <c r="OMW41" s="9"/>
      <c r="OMX41" s="9"/>
      <c r="OMY41" s="9"/>
      <c r="OMZ41" s="9"/>
      <c r="ONA41" s="9"/>
      <c r="ONB41" s="9"/>
      <c r="ONC41" s="9"/>
      <c r="OND41" s="9"/>
      <c r="ONE41" s="9"/>
      <c r="ONF41" s="9"/>
      <c r="ONG41" s="9"/>
      <c r="ONH41" s="9"/>
      <c r="ONI41" s="9"/>
      <c r="ONJ41" s="9"/>
      <c r="ONK41" s="9"/>
      <c r="ONL41" s="9"/>
      <c r="ONM41" s="9"/>
      <c r="ONN41" s="9"/>
      <c r="ONO41" s="9"/>
      <c r="ONP41" s="9"/>
      <c r="ONQ41" s="9"/>
      <c r="ONR41" s="9"/>
      <c r="ONS41" s="9"/>
      <c r="ONT41" s="9"/>
      <c r="ONU41" s="9"/>
      <c r="ONV41" s="9"/>
      <c r="ONW41" s="9"/>
      <c r="ONX41" s="9"/>
      <c r="ONY41" s="9"/>
      <c r="ONZ41" s="9"/>
      <c r="OOA41" s="9"/>
      <c r="OOB41" s="9"/>
      <c r="OOC41" s="9"/>
      <c r="OOD41" s="9"/>
      <c r="OOE41" s="9"/>
      <c r="OOF41" s="9"/>
      <c r="OOG41" s="9"/>
      <c r="OOH41" s="9"/>
      <c r="OOI41" s="9"/>
      <c r="OOJ41" s="9"/>
      <c r="OOK41" s="9"/>
      <c r="OOL41" s="9"/>
      <c r="OOM41" s="9"/>
      <c r="OON41" s="9"/>
      <c r="OOO41" s="9"/>
      <c r="OOP41" s="9"/>
      <c r="OOQ41" s="9"/>
      <c r="OOR41" s="9"/>
      <c r="OOS41" s="9"/>
      <c r="OOT41" s="9"/>
      <c r="OOU41" s="9"/>
      <c r="OOV41" s="9"/>
      <c r="OOW41" s="9"/>
      <c r="OOX41" s="9"/>
      <c r="OOY41" s="9"/>
      <c r="OOZ41" s="9"/>
      <c r="OPA41" s="9"/>
      <c r="OPB41" s="9"/>
      <c r="OPC41" s="9"/>
      <c r="OPD41" s="9"/>
      <c r="OPE41" s="9"/>
      <c r="OPF41" s="9"/>
      <c r="OPG41" s="9"/>
      <c r="OPH41" s="9"/>
      <c r="OPI41" s="9"/>
      <c r="OPJ41" s="9"/>
      <c r="OPK41" s="9"/>
      <c r="OPL41" s="9"/>
      <c r="OPM41" s="9"/>
      <c r="OPN41" s="9"/>
      <c r="OPO41" s="9"/>
      <c r="OPP41" s="9"/>
      <c r="OPQ41" s="9"/>
      <c r="OPR41" s="9"/>
      <c r="OPS41" s="9"/>
      <c r="OPT41" s="9"/>
      <c r="OPU41" s="9"/>
      <c r="OPV41" s="9"/>
      <c r="OPW41" s="9"/>
      <c r="OPX41" s="9"/>
      <c r="OPY41" s="9"/>
      <c r="OPZ41" s="9"/>
      <c r="OQA41" s="9"/>
      <c r="OQB41" s="9"/>
      <c r="OQC41" s="9"/>
      <c r="OQD41" s="9"/>
      <c r="OQE41" s="9"/>
      <c r="OQF41" s="9"/>
      <c r="OQG41" s="9"/>
      <c r="OQH41" s="9"/>
      <c r="OQI41" s="9"/>
      <c r="OQJ41" s="9"/>
      <c r="OQK41" s="9"/>
      <c r="OQL41" s="9"/>
      <c r="OQM41" s="9"/>
      <c r="OQN41" s="9"/>
      <c r="OQO41" s="9"/>
      <c r="OQP41" s="9"/>
      <c r="OQQ41" s="9"/>
      <c r="OQR41" s="9"/>
      <c r="OQS41" s="9"/>
      <c r="OQT41" s="9"/>
      <c r="OQU41" s="9"/>
      <c r="OQV41" s="9"/>
      <c r="OQW41" s="9"/>
      <c r="OQX41" s="9"/>
      <c r="OQY41" s="9"/>
      <c r="OQZ41" s="9"/>
      <c r="ORA41" s="9"/>
      <c r="ORB41" s="9"/>
      <c r="ORC41" s="9"/>
      <c r="ORD41" s="9"/>
      <c r="ORE41" s="9"/>
      <c r="ORF41" s="9"/>
      <c r="ORG41" s="9"/>
      <c r="ORH41" s="9"/>
      <c r="ORI41" s="9"/>
      <c r="ORJ41" s="9"/>
      <c r="ORK41" s="9"/>
      <c r="ORL41" s="9"/>
      <c r="ORM41" s="9"/>
      <c r="ORN41" s="9"/>
      <c r="ORO41" s="9"/>
      <c r="ORP41" s="9"/>
      <c r="ORQ41" s="9"/>
      <c r="ORR41" s="9"/>
      <c r="ORS41" s="9"/>
      <c r="ORT41" s="9"/>
      <c r="ORU41" s="9"/>
      <c r="ORV41" s="9"/>
      <c r="ORW41" s="9"/>
      <c r="ORX41" s="9"/>
      <c r="ORY41" s="9"/>
      <c r="ORZ41" s="9"/>
      <c r="OSA41" s="9"/>
      <c r="OSB41" s="9"/>
      <c r="OSC41" s="9"/>
      <c r="OSD41" s="9"/>
      <c r="OSE41" s="9"/>
      <c r="OSF41" s="9"/>
      <c r="OSG41" s="9"/>
      <c r="OSH41" s="9"/>
      <c r="OSI41" s="9"/>
      <c r="OSJ41" s="9"/>
      <c r="OSK41" s="9"/>
      <c r="OSL41" s="9"/>
      <c r="OSM41" s="9"/>
      <c r="OSN41" s="9"/>
      <c r="OSO41" s="9"/>
      <c r="OSP41" s="9"/>
      <c r="OSQ41" s="9"/>
      <c r="OSR41" s="9"/>
      <c r="OSS41" s="9"/>
      <c r="OST41" s="9"/>
      <c r="OSU41" s="9"/>
      <c r="OSV41" s="9"/>
      <c r="OSW41" s="9"/>
      <c r="OSX41" s="9"/>
      <c r="OSY41" s="9"/>
      <c r="OSZ41" s="9"/>
      <c r="OTA41" s="9"/>
      <c r="OTB41" s="9"/>
      <c r="OTC41" s="9"/>
      <c r="OTD41" s="9"/>
      <c r="OTE41" s="9"/>
      <c r="OTF41" s="9"/>
      <c r="OTG41" s="9"/>
      <c r="OTH41" s="9"/>
      <c r="OTI41" s="9"/>
      <c r="OTJ41" s="9"/>
      <c r="OTK41" s="9"/>
      <c r="OTL41" s="9"/>
      <c r="OTM41" s="9"/>
      <c r="OTN41" s="9"/>
      <c r="OTO41" s="9"/>
      <c r="OTP41" s="9"/>
      <c r="OTQ41" s="9"/>
      <c r="OTR41" s="9"/>
      <c r="OTS41" s="9"/>
      <c r="OTT41" s="9"/>
      <c r="OTU41" s="9"/>
      <c r="OTV41" s="9"/>
      <c r="OTW41" s="9"/>
      <c r="OTX41" s="9"/>
      <c r="OTY41" s="9"/>
      <c r="OTZ41" s="9"/>
      <c r="OUA41" s="9"/>
      <c r="OUB41" s="9"/>
      <c r="OUC41" s="9"/>
      <c r="OUD41" s="9"/>
      <c r="OUE41" s="9"/>
      <c r="OUF41" s="9"/>
      <c r="OUG41" s="9"/>
      <c r="OUH41" s="9"/>
      <c r="OUI41" s="9"/>
      <c r="OUJ41" s="9"/>
      <c r="OUK41" s="9"/>
      <c r="OUL41" s="9"/>
      <c r="OUM41" s="9"/>
      <c r="OUN41" s="9"/>
      <c r="OUO41" s="9"/>
      <c r="OUP41" s="9"/>
      <c r="OUQ41" s="9"/>
      <c r="OUR41" s="9"/>
      <c r="OUS41" s="9"/>
      <c r="OUT41" s="9"/>
      <c r="OUU41" s="9"/>
      <c r="OUV41" s="9"/>
      <c r="OUW41" s="9"/>
      <c r="OUX41" s="9"/>
      <c r="OUY41" s="9"/>
      <c r="OUZ41" s="9"/>
      <c r="OVA41" s="9"/>
      <c r="OVB41" s="9"/>
      <c r="OVC41" s="9"/>
      <c r="OVD41" s="9"/>
      <c r="OVE41" s="9"/>
      <c r="OVF41" s="9"/>
      <c r="OVG41" s="9"/>
      <c r="OVH41" s="9"/>
      <c r="OVI41" s="9"/>
      <c r="OVJ41" s="9"/>
      <c r="OVK41" s="9"/>
      <c r="OVL41" s="9"/>
      <c r="OVM41" s="9"/>
      <c r="OVN41" s="9"/>
      <c r="OVO41" s="9"/>
      <c r="OVP41" s="9"/>
      <c r="OVQ41" s="9"/>
      <c r="OVR41" s="9"/>
      <c r="OVS41" s="9"/>
      <c r="OVT41" s="9"/>
      <c r="OVU41" s="9"/>
      <c r="OVV41" s="9"/>
      <c r="OVW41" s="9"/>
      <c r="OVX41" s="9"/>
      <c r="OVY41" s="9"/>
      <c r="OVZ41" s="9"/>
      <c r="OWA41" s="9"/>
      <c r="OWB41" s="9"/>
      <c r="OWC41" s="9"/>
      <c r="OWD41" s="9"/>
      <c r="OWE41" s="9"/>
      <c r="OWF41" s="9"/>
      <c r="OWG41" s="9"/>
      <c r="OWH41" s="9"/>
      <c r="OWI41" s="9"/>
      <c r="OWJ41" s="9"/>
      <c r="OWK41" s="9"/>
      <c r="OWL41" s="9"/>
      <c r="OWM41" s="9"/>
      <c r="OWN41" s="9"/>
      <c r="OWO41" s="9"/>
      <c r="OWP41" s="9"/>
      <c r="OWQ41" s="9"/>
      <c r="OWR41" s="9"/>
      <c r="OWS41" s="9"/>
      <c r="OWT41" s="9"/>
      <c r="OWU41" s="9"/>
      <c r="OWV41" s="9"/>
      <c r="OWW41" s="9"/>
      <c r="OWX41" s="9"/>
      <c r="OWY41" s="9"/>
      <c r="OWZ41" s="9"/>
      <c r="OXA41" s="9"/>
      <c r="OXB41" s="9"/>
      <c r="OXC41" s="9"/>
      <c r="OXD41" s="9"/>
      <c r="OXE41" s="9"/>
      <c r="OXF41" s="9"/>
      <c r="OXG41" s="9"/>
      <c r="OXH41" s="9"/>
      <c r="OXI41" s="9"/>
      <c r="OXJ41" s="9"/>
      <c r="OXK41" s="9"/>
      <c r="OXL41" s="9"/>
      <c r="OXM41" s="9"/>
      <c r="OXN41" s="9"/>
      <c r="OXO41" s="9"/>
      <c r="OXP41" s="9"/>
      <c r="OXQ41" s="9"/>
      <c r="OXR41" s="9"/>
      <c r="OXS41" s="9"/>
      <c r="OXT41" s="9"/>
      <c r="OXU41" s="9"/>
      <c r="OXV41" s="9"/>
      <c r="OXW41" s="9"/>
      <c r="OXX41" s="9"/>
      <c r="OXY41" s="9"/>
      <c r="OXZ41" s="9"/>
      <c r="OYA41" s="9"/>
      <c r="OYB41" s="9"/>
      <c r="OYC41" s="9"/>
      <c r="OYD41" s="9"/>
      <c r="OYE41" s="9"/>
      <c r="OYF41" s="9"/>
      <c r="OYG41" s="9"/>
      <c r="OYH41" s="9"/>
      <c r="OYI41" s="9"/>
      <c r="OYJ41" s="9"/>
      <c r="OYK41" s="9"/>
      <c r="OYL41" s="9"/>
      <c r="OYM41" s="9"/>
      <c r="OYN41" s="9"/>
      <c r="OYO41" s="9"/>
      <c r="OYP41" s="9"/>
      <c r="OYQ41" s="9"/>
      <c r="OYR41" s="9"/>
      <c r="OYS41" s="9"/>
      <c r="OYT41" s="9"/>
      <c r="OYU41" s="9"/>
      <c r="OYV41" s="9"/>
      <c r="OYW41" s="9"/>
      <c r="OYX41" s="9"/>
      <c r="OYY41" s="9"/>
      <c r="OYZ41" s="9"/>
      <c r="OZA41" s="9"/>
      <c r="OZB41" s="9"/>
      <c r="OZC41" s="9"/>
      <c r="OZD41" s="9"/>
      <c r="OZE41" s="9"/>
      <c r="OZF41" s="9"/>
      <c r="OZG41" s="9"/>
      <c r="OZH41" s="9"/>
      <c r="OZI41" s="9"/>
      <c r="OZJ41" s="9"/>
      <c r="OZK41" s="9"/>
      <c r="OZL41" s="9"/>
      <c r="OZM41" s="9"/>
      <c r="OZN41" s="9"/>
      <c r="OZO41" s="9"/>
      <c r="OZP41" s="9"/>
      <c r="OZQ41" s="9"/>
      <c r="OZR41" s="9"/>
      <c r="OZS41" s="9"/>
      <c r="OZT41" s="9"/>
      <c r="OZU41" s="9"/>
      <c r="OZV41" s="9"/>
      <c r="OZW41" s="9"/>
      <c r="OZX41" s="9"/>
      <c r="OZY41" s="9"/>
      <c r="OZZ41" s="9"/>
      <c r="PAA41" s="9"/>
      <c r="PAB41" s="9"/>
      <c r="PAC41" s="9"/>
      <c r="PAD41" s="9"/>
      <c r="PAE41" s="9"/>
      <c r="PAF41" s="9"/>
      <c r="PAG41" s="9"/>
      <c r="PAH41" s="9"/>
      <c r="PAI41" s="9"/>
      <c r="PAJ41" s="9"/>
      <c r="PAK41" s="9"/>
      <c r="PAL41" s="9"/>
      <c r="PAM41" s="9"/>
      <c r="PAN41" s="9"/>
      <c r="PAO41" s="9"/>
      <c r="PAP41" s="9"/>
      <c r="PAQ41" s="9"/>
      <c r="PAR41" s="9"/>
      <c r="PAS41" s="9"/>
      <c r="PAT41" s="9"/>
      <c r="PAU41" s="9"/>
      <c r="PAV41" s="9"/>
      <c r="PAW41" s="9"/>
      <c r="PAX41" s="9"/>
      <c r="PAY41" s="9"/>
      <c r="PAZ41" s="9"/>
      <c r="PBA41" s="9"/>
      <c r="PBB41" s="9"/>
      <c r="PBC41" s="9"/>
      <c r="PBD41" s="9"/>
      <c r="PBE41" s="9"/>
      <c r="PBF41" s="9"/>
      <c r="PBG41" s="9"/>
      <c r="PBH41" s="9"/>
      <c r="PBI41" s="9"/>
      <c r="PBJ41" s="9"/>
      <c r="PBK41" s="9"/>
      <c r="PBL41" s="9"/>
      <c r="PBM41" s="9"/>
      <c r="PBN41" s="9"/>
      <c r="PBO41" s="9"/>
      <c r="PBP41" s="9"/>
      <c r="PBQ41" s="9"/>
      <c r="PBR41" s="9"/>
      <c r="PBS41" s="9"/>
      <c r="PBT41" s="9"/>
      <c r="PBU41" s="9"/>
      <c r="PBV41" s="9"/>
      <c r="PBW41" s="9"/>
      <c r="PBX41" s="9"/>
      <c r="PBY41" s="9"/>
      <c r="PBZ41" s="9"/>
      <c r="PCA41" s="9"/>
      <c r="PCB41" s="9"/>
      <c r="PCC41" s="9"/>
      <c r="PCD41" s="9"/>
      <c r="PCE41" s="9"/>
      <c r="PCF41" s="9"/>
      <c r="PCG41" s="9"/>
      <c r="PCH41" s="9"/>
      <c r="PCI41" s="9"/>
      <c r="PCJ41" s="9"/>
      <c r="PCK41" s="9"/>
      <c r="PCL41" s="9"/>
      <c r="PCM41" s="9"/>
      <c r="PCN41" s="9"/>
      <c r="PCO41" s="9"/>
      <c r="PCP41" s="9"/>
      <c r="PCQ41" s="9"/>
      <c r="PCR41" s="9"/>
      <c r="PCS41" s="9"/>
      <c r="PCT41" s="9"/>
      <c r="PCU41" s="9"/>
      <c r="PCV41" s="9"/>
      <c r="PCW41" s="9"/>
      <c r="PCX41" s="9"/>
      <c r="PCY41" s="9"/>
      <c r="PCZ41" s="9"/>
      <c r="PDA41" s="9"/>
      <c r="PDB41" s="9"/>
      <c r="PDC41" s="9"/>
      <c r="PDD41" s="9"/>
      <c r="PDE41" s="9"/>
      <c r="PDF41" s="9"/>
      <c r="PDG41" s="9"/>
      <c r="PDH41" s="9"/>
      <c r="PDI41" s="9"/>
      <c r="PDJ41" s="9"/>
      <c r="PDK41" s="9"/>
      <c r="PDL41" s="9"/>
      <c r="PDM41" s="9"/>
      <c r="PDN41" s="9"/>
      <c r="PDO41" s="9"/>
      <c r="PDP41" s="9"/>
      <c r="PDQ41" s="9"/>
      <c r="PDR41" s="9"/>
      <c r="PDS41" s="9"/>
      <c r="PDT41" s="9"/>
      <c r="PDU41" s="9"/>
      <c r="PDV41" s="9"/>
      <c r="PDW41" s="9"/>
      <c r="PDX41" s="9"/>
      <c r="PDY41" s="9"/>
      <c r="PDZ41" s="9"/>
      <c r="PEA41" s="9"/>
      <c r="PEB41" s="9"/>
      <c r="PEC41" s="9"/>
      <c r="PED41" s="9"/>
      <c r="PEE41" s="9"/>
      <c r="PEF41" s="9"/>
      <c r="PEG41" s="9"/>
      <c r="PEH41" s="9"/>
      <c r="PEI41" s="9"/>
      <c r="PEJ41" s="9"/>
      <c r="PEK41" s="9"/>
      <c r="PEL41" s="9"/>
      <c r="PEM41" s="9"/>
      <c r="PEN41" s="9"/>
      <c r="PEO41" s="9"/>
      <c r="PEP41" s="9"/>
      <c r="PEQ41" s="9"/>
      <c r="PER41" s="9"/>
      <c r="PES41" s="9"/>
      <c r="PET41" s="9"/>
      <c r="PEU41" s="9"/>
      <c r="PEV41" s="9"/>
      <c r="PEW41" s="9"/>
      <c r="PEX41" s="9"/>
      <c r="PEY41" s="9"/>
      <c r="PEZ41" s="9"/>
      <c r="PFA41" s="9"/>
      <c r="PFB41" s="9"/>
      <c r="PFC41" s="9"/>
      <c r="PFD41" s="9"/>
      <c r="PFE41" s="9"/>
      <c r="PFF41" s="9"/>
      <c r="PFG41" s="9"/>
      <c r="PFH41" s="9"/>
      <c r="PFI41" s="9"/>
      <c r="PFJ41" s="9"/>
      <c r="PFK41" s="9"/>
      <c r="PFL41" s="9"/>
      <c r="PFM41" s="9"/>
      <c r="PFN41" s="9"/>
      <c r="PFO41" s="9"/>
      <c r="PFP41" s="9"/>
      <c r="PFQ41" s="9"/>
      <c r="PFR41" s="9"/>
      <c r="PFS41" s="9"/>
      <c r="PFT41" s="9"/>
      <c r="PFU41" s="9"/>
      <c r="PFV41" s="9"/>
      <c r="PFW41" s="9"/>
      <c r="PFX41" s="9"/>
      <c r="PFY41" s="9"/>
      <c r="PFZ41" s="9"/>
      <c r="PGA41" s="9"/>
      <c r="PGB41" s="9"/>
      <c r="PGC41" s="9"/>
      <c r="PGD41" s="9"/>
      <c r="PGE41" s="9"/>
      <c r="PGF41" s="9"/>
      <c r="PGG41" s="9"/>
      <c r="PGH41" s="9"/>
      <c r="PGI41" s="9"/>
      <c r="PGJ41" s="9"/>
      <c r="PGK41" s="9"/>
      <c r="PGL41" s="9"/>
      <c r="PGM41" s="9"/>
      <c r="PGN41" s="9"/>
      <c r="PGO41" s="9"/>
      <c r="PGP41" s="9"/>
      <c r="PGQ41" s="9"/>
      <c r="PGR41" s="9"/>
      <c r="PGS41" s="9"/>
      <c r="PGT41" s="9"/>
      <c r="PGU41" s="9"/>
      <c r="PGV41" s="9"/>
      <c r="PGW41" s="9"/>
      <c r="PGX41" s="9"/>
      <c r="PGY41" s="9"/>
      <c r="PGZ41" s="9"/>
      <c r="PHA41" s="9"/>
      <c r="PHB41" s="9"/>
      <c r="PHC41" s="9"/>
      <c r="PHD41" s="9"/>
      <c r="PHE41" s="9"/>
      <c r="PHF41" s="9"/>
      <c r="PHG41" s="9"/>
      <c r="PHH41" s="9"/>
      <c r="PHI41" s="9"/>
      <c r="PHJ41" s="9"/>
      <c r="PHK41" s="9"/>
      <c r="PHL41" s="9"/>
      <c r="PHM41" s="9"/>
      <c r="PHN41" s="9"/>
      <c r="PHO41" s="9"/>
      <c r="PHP41" s="9"/>
      <c r="PHQ41" s="9"/>
      <c r="PHR41" s="9"/>
      <c r="PHS41" s="9"/>
      <c r="PHT41" s="9"/>
      <c r="PHU41" s="9"/>
      <c r="PHV41" s="9"/>
      <c r="PHW41" s="9"/>
      <c r="PHX41" s="9"/>
      <c r="PHY41" s="9"/>
      <c r="PHZ41" s="9"/>
      <c r="PIA41" s="9"/>
      <c r="PIB41" s="9"/>
      <c r="PIC41" s="9"/>
      <c r="PID41" s="9"/>
      <c r="PIE41" s="9"/>
      <c r="PIF41" s="9"/>
      <c r="PIG41" s="9"/>
      <c r="PIH41" s="9"/>
      <c r="PII41" s="9"/>
      <c r="PIJ41" s="9"/>
      <c r="PIK41" s="9"/>
      <c r="PIL41" s="9"/>
      <c r="PIM41" s="9"/>
      <c r="PIN41" s="9"/>
      <c r="PIO41" s="9"/>
      <c r="PIP41" s="9"/>
      <c r="PIQ41" s="9"/>
      <c r="PIR41" s="9"/>
      <c r="PIS41" s="9"/>
      <c r="PIT41" s="9"/>
      <c r="PIU41" s="9"/>
      <c r="PIV41" s="9"/>
      <c r="PIW41" s="9"/>
      <c r="PIX41" s="9"/>
      <c r="PIY41" s="9"/>
      <c r="PIZ41" s="9"/>
      <c r="PJA41" s="9"/>
      <c r="PJB41" s="9"/>
      <c r="PJC41" s="9"/>
      <c r="PJD41" s="9"/>
      <c r="PJE41" s="9"/>
      <c r="PJF41" s="9"/>
      <c r="PJG41" s="9"/>
      <c r="PJH41" s="9"/>
      <c r="PJI41" s="9"/>
      <c r="PJJ41" s="9"/>
      <c r="PJK41" s="9"/>
      <c r="PJL41" s="9"/>
      <c r="PJM41" s="9"/>
      <c r="PJN41" s="9"/>
      <c r="PJO41" s="9"/>
      <c r="PJP41" s="9"/>
      <c r="PJQ41" s="9"/>
      <c r="PJR41" s="9"/>
      <c r="PJS41" s="9"/>
      <c r="PJT41" s="9"/>
      <c r="PJU41" s="9"/>
      <c r="PJV41" s="9"/>
      <c r="PJW41" s="9"/>
      <c r="PJX41" s="9"/>
      <c r="PJY41" s="9"/>
      <c r="PJZ41" s="9"/>
      <c r="PKA41" s="9"/>
      <c r="PKB41" s="9"/>
      <c r="PKC41" s="9"/>
      <c r="PKD41" s="9"/>
      <c r="PKE41" s="9"/>
      <c r="PKF41" s="9"/>
      <c r="PKG41" s="9"/>
      <c r="PKH41" s="9"/>
      <c r="PKI41" s="9"/>
      <c r="PKJ41" s="9"/>
      <c r="PKK41" s="9"/>
      <c r="PKL41" s="9"/>
      <c r="PKM41" s="9"/>
      <c r="PKN41" s="9"/>
      <c r="PKO41" s="9"/>
      <c r="PKP41" s="9"/>
      <c r="PKQ41" s="9"/>
      <c r="PKR41" s="9"/>
      <c r="PKS41" s="9"/>
      <c r="PKT41" s="9"/>
      <c r="PKU41" s="9"/>
      <c r="PKV41" s="9"/>
      <c r="PKW41" s="9"/>
      <c r="PKX41" s="9"/>
      <c r="PKY41" s="9"/>
      <c r="PKZ41" s="9"/>
      <c r="PLA41" s="9"/>
      <c r="PLB41" s="9"/>
      <c r="PLC41" s="9"/>
      <c r="PLD41" s="9"/>
      <c r="PLE41" s="9"/>
      <c r="PLF41" s="9"/>
      <c r="PLG41" s="9"/>
      <c r="PLH41" s="9"/>
      <c r="PLI41" s="9"/>
      <c r="PLJ41" s="9"/>
      <c r="PLK41" s="9"/>
      <c r="PLL41" s="9"/>
      <c r="PLM41" s="9"/>
      <c r="PLN41" s="9"/>
      <c r="PLO41" s="9"/>
      <c r="PLP41" s="9"/>
      <c r="PLQ41" s="9"/>
      <c r="PLR41" s="9"/>
      <c r="PLS41" s="9"/>
      <c r="PLT41" s="9"/>
      <c r="PLU41" s="9"/>
      <c r="PLV41" s="9"/>
      <c r="PLW41" s="9"/>
      <c r="PLX41" s="9"/>
      <c r="PLY41" s="9"/>
      <c r="PLZ41" s="9"/>
      <c r="PMA41" s="9"/>
      <c r="PMB41" s="9"/>
      <c r="PMC41" s="9"/>
      <c r="PMD41" s="9"/>
      <c r="PME41" s="9"/>
      <c r="PMF41" s="9"/>
      <c r="PMG41" s="9"/>
      <c r="PMH41" s="9"/>
      <c r="PMI41" s="9"/>
      <c r="PMJ41" s="9"/>
      <c r="PMK41" s="9"/>
      <c r="PML41" s="9"/>
      <c r="PMM41" s="9"/>
      <c r="PMN41" s="9"/>
      <c r="PMO41" s="9"/>
      <c r="PMP41" s="9"/>
      <c r="PMQ41" s="9"/>
      <c r="PMR41" s="9"/>
      <c r="PMS41" s="9"/>
      <c r="PMT41" s="9"/>
      <c r="PMU41" s="9"/>
      <c r="PMV41" s="9"/>
      <c r="PMW41" s="9"/>
      <c r="PMX41" s="9"/>
      <c r="PMY41" s="9"/>
      <c r="PMZ41" s="9"/>
      <c r="PNA41" s="9"/>
      <c r="PNB41" s="9"/>
      <c r="PNC41" s="9"/>
      <c r="PND41" s="9"/>
      <c r="PNE41" s="9"/>
      <c r="PNF41" s="9"/>
      <c r="PNG41" s="9"/>
      <c r="PNH41" s="9"/>
      <c r="PNI41" s="9"/>
      <c r="PNJ41" s="9"/>
      <c r="PNK41" s="9"/>
      <c r="PNL41" s="9"/>
      <c r="PNM41" s="9"/>
      <c r="PNN41" s="9"/>
      <c r="PNO41" s="9"/>
      <c r="PNP41" s="9"/>
      <c r="PNQ41" s="9"/>
      <c r="PNR41" s="9"/>
      <c r="PNS41" s="9"/>
      <c r="PNT41" s="9"/>
      <c r="PNU41" s="9"/>
      <c r="PNV41" s="9"/>
      <c r="PNW41" s="9"/>
      <c r="PNX41" s="9"/>
      <c r="PNY41" s="9"/>
      <c r="PNZ41" s="9"/>
      <c r="POA41" s="9"/>
      <c r="POB41" s="9"/>
      <c r="POC41" s="9"/>
      <c r="POD41" s="9"/>
      <c r="POE41" s="9"/>
      <c r="POF41" s="9"/>
      <c r="POG41" s="9"/>
      <c r="POH41" s="9"/>
      <c r="POI41" s="9"/>
      <c r="POJ41" s="9"/>
      <c r="POK41" s="9"/>
      <c r="POL41" s="9"/>
      <c r="POM41" s="9"/>
      <c r="PON41" s="9"/>
      <c r="POO41" s="9"/>
      <c r="POP41" s="9"/>
      <c r="POQ41" s="9"/>
      <c r="POR41" s="9"/>
      <c r="POS41" s="9"/>
      <c r="POT41" s="9"/>
      <c r="POU41" s="9"/>
      <c r="POV41" s="9"/>
      <c r="POW41" s="9"/>
      <c r="POX41" s="9"/>
      <c r="POY41" s="9"/>
      <c r="POZ41" s="9"/>
      <c r="PPA41" s="9"/>
      <c r="PPB41" s="9"/>
      <c r="PPC41" s="9"/>
      <c r="PPD41" s="9"/>
      <c r="PPE41" s="9"/>
      <c r="PPF41" s="9"/>
      <c r="PPG41" s="9"/>
      <c r="PPH41" s="9"/>
      <c r="PPI41" s="9"/>
      <c r="PPJ41" s="9"/>
      <c r="PPK41" s="9"/>
      <c r="PPL41" s="9"/>
      <c r="PPM41" s="9"/>
      <c r="PPN41" s="9"/>
      <c r="PPO41" s="9"/>
      <c r="PPP41" s="9"/>
      <c r="PPQ41" s="9"/>
      <c r="PPR41" s="9"/>
      <c r="PPS41" s="9"/>
      <c r="PPT41" s="9"/>
      <c r="PPU41" s="9"/>
      <c r="PPV41" s="9"/>
      <c r="PPW41" s="9"/>
      <c r="PPX41" s="9"/>
      <c r="PPY41" s="9"/>
      <c r="PPZ41" s="9"/>
      <c r="PQA41" s="9"/>
      <c r="PQB41" s="9"/>
      <c r="PQC41" s="9"/>
      <c r="PQD41" s="9"/>
      <c r="PQE41" s="9"/>
      <c r="PQF41" s="9"/>
      <c r="PQG41" s="9"/>
      <c r="PQH41" s="9"/>
      <c r="PQI41" s="9"/>
      <c r="PQJ41" s="9"/>
      <c r="PQK41" s="9"/>
      <c r="PQL41" s="9"/>
      <c r="PQM41" s="9"/>
      <c r="PQN41" s="9"/>
      <c r="PQO41" s="9"/>
      <c r="PQP41" s="9"/>
      <c r="PQQ41" s="9"/>
      <c r="PQR41" s="9"/>
      <c r="PQS41" s="9"/>
      <c r="PQT41" s="9"/>
      <c r="PQU41" s="9"/>
      <c r="PQV41" s="9"/>
      <c r="PQW41" s="9"/>
      <c r="PQX41" s="9"/>
      <c r="PQY41" s="9"/>
      <c r="PQZ41" s="9"/>
      <c r="PRA41" s="9"/>
      <c r="PRB41" s="9"/>
      <c r="PRC41" s="9"/>
      <c r="PRD41" s="9"/>
      <c r="PRE41" s="9"/>
      <c r="PRF41" s="9"/>
      <c r="PRG41" s="9"/>
      <c r="PRH41" s="9"/>
      <c r="PRI41" s="9"/>
      <c r="PRJ41" s="9"/>
      <c r="PRK41" s="9"/>
      <c r="PRL41" s="9"/>
      <c r="PRM41" s="9"/>
      <c r="PRN41" s="9"/>
      <c r="PRO41" s="9"/>
      <c r="PRP41" s="9"/>
      <c r="PRQ41" s="9"/>
      <c r="PRR41" s="9"/>
      <c r="PRS41" s="9"/>
      <c r="PRT41" s="9"/>
      <c r="PRU41" s="9"/>
      <c r="PRV41" s="9"/>
      <c r="PRW41" s="9"/>
      <c r="PRX41" s="9"/>
      <c r="PRY41" s="9"/>
      <c r="PRZ41" s="9"/>
      <c r="PSA41" s="9"/>
      <c r="PSB41" s="9"/>
      <c r="PSC41" s="9"/>
      <c r="PSD41" s="9"/>
      <c r="PSE41" s="9"/>
      <c r="PSF41" s="9"/>
      <c r="PSG41" s="9"/>
      <c r="PSH41" s="9"/>
      <c r="PSI41" s="9"/>
      <c r="PSJ41" s="9"/>
      <c r="PSK41" s="9"/>
      <c r="PSL41" s="9"/>
      <c r="PSM41" s="9"/>
      <c r="PSN41" s="9"/>
      <c r="PSO41" s="9"/>
      <c r="PSP41" s="9"/>
      <c r="PSQ41" s="9"/>
      <c r="PSR41" s="9"/>
      <c r="PSS41" s="9"/>
      <c r="PST41" s="9"/>
      <c r="PSU41" s="9"/>
      <c r="PSV41" s="9"/>
      <c r="PSW41" s="9"/>
      <c r="PSX41" s="9"/>
      <c r="PSY41" s="9"/>
      <c r="PSZ41" s="9"/>
      <c r="PTA41" s="9"/>
      <c r="PTB41" s="9"/>
      <c r="PTC41" s="9"/>
      <c r="PTD41" s="9"/>
      <c r="PTE41" s="9"/>
      <c r="PTF41" s="9"/>
      <c r="PTG41" s="9"/>
      <c r="PTH41" s="9"/>
      <c r="PTI41" s="9"/>
      <c r="PTJ41" s="9"/>
      <c r="PTK41" s="9"/>
      <c r="PTL41" s="9"/>
      <c r="PTM41" s="9"/>
      <c r="PTN41" s="9"/>
      <c r="PTO41" s="9"/>
      <c r="PTP41" s="9"/>
      <c r="PTQ41" s="9"/>
      <c r="PTR41" s="9"/>
      <c r="PTS41" s="9"/>
      <c r="PTT41" s="9"/>
      <c r="PTU41" s="9"/>
      <c r="PTV41" s="9"/>
      <c r="PTW41" s="9"/>
      <c r="PTX41" s="9"/>
      <c r="PTY41" s="9"/>
      <c r="PTZ41" s="9"/>
      <c r="PUA41" s="9"/>
      <c r="PUB41" s="9"/>
      <c r="PUC41" s="9"/>
      <c r="PUD41" s="9"/>
      <c r="PUE41" s="9"/>
      <c r="PUF41" s="9"/>
      <c r="PUG41" s="9"/>
      <c r="PUH41" s="9"/>
      <c r="PUI41" s="9"/>
      <c r="PUJ41" s="9"/>
      <c r="PUK41" s="9"/>
      <c r="PUL41" s="9"/>
      <c r="PUM41" s="9"/>
      <c r="PUN41" s="9"/>
      <c r="PUO41" s="9"/>
      <c r="PUP41" s="9"/>
      <c r="PUQ41" s="9"/>
      <c r="PUR41" s="9"/>
      <c r="PUS41" s="9"/>
      <c r="PUT41" s="9"/>
      <c r="PUU41" s="9"/>
      <c r="PUV41" s="9"/>
      <c r="PUW41" s="9"/>
      <c r="PUX41" s="9"/>
      <c r="PUY41" s="9"/>
      <c r="PUZ41" s="9"/>
      <c r="PVA41" s="9"/>
      <c r="PVB41" s="9"/>
      <c r="PVC41" s="9"/>
      <c r="PVD41" s="9"/>
      <c r="PVE41" s="9"/>
      <c r="PVF41" s="9"/>
      <c r="PVG41" s="9"/>
      <c r="PVH41" s="9"/>
      <c r="PVI41" s="9"/>
      <c r="PVJ41" s="9"/>
      <c r="PVK41" s="9"/>
      <c r="PVL41" s="9"/>
      <c r="PVM41" s="9"/>
      <c r="PVN41" s="9"/>
      <c r="PVO41" s="9"/>
      <c r="PVP41" s="9"/>
      <c r="PVQ41" s="9"/>
      <c r="PVR41" s="9"/>
      <c r="PVS41" s="9"/>
      <c r="PVT41" s="9"/>
      <c r="PVU41" s="9"/>
      <c r="PVV41" s="9"/>
      <c r="PVW41" s="9"/>
      <c r="PVX41" s="9"/>
      <c r="PVY41" s="9"/>
      <c r="PVZ41" s="9"/>
      <c r="PWA41" s="9"/>
      <c r="PWB41" s="9"/>
      <c r="PWC41" s="9"/>
      <c r="PWD41" s="9"/>
      <c r="PWE41" s="9"/>
      <c r="PWF41" s="9"/>
      <c r="PWG41" s="9"/>
      <c r="PWH41" s="9"/>
      <c r="PWI41" s="9"/>
      <c r="PWJ41" s="9"/>
      <c r="PWK41" s="9"/>
      <c r="PWL41" s="9"/>
      <c r="PWM41" s="9"/>
      <c r="PWN41" s="9"/>
      <c r="PWO41" s="9"/>
      <c r="PWP41" s="9"/>
      <c r="PWQ41" s="9"/>
      <c r="PWR41" s="9"/>
      <c r="PWS41" s="9"/>
      <c r="PWT41" s="9"/>
      <c r="PWU41" s="9"/>
      <c r="PWV41" s="9"/>
      <c r="PWW41" s="9"/>
      <c r="PWX41" s="9"/>
      <c r="PWY41" s="9"/>
      <c r="PWZ41" s="9"/>
      <c r="PXA41" s="9"/>
      <c r="PXB41" s="9"/>
      <c r="PXC41" s="9"/>
      <c r="PXD41" s="9"/>
      <c r="PXE41" s="9"/>
      <c r="PXF41" s="9"/>
      <c r="PXG41" s="9"/>
      <c r="PXH41" s="9"/>
      <c r="PXI41" s="9"/>
      <c r="PXJ41" s="9"/>
      <c r="PXK41" s="9"/>
      <c r="PXL41" s="9"/>
      <c r="PXM41" s="9"/>
      <c r="PXN41" s="9"/>
      <c r="PXO41" s="9"/>
      <c r="PXP41" s="9"/>
      <c r="PXQ41" s="9"/>
      <c r="PXR41" s="9"/>
      <c r="PXS41" s="9"/>
      <c r="PXT41" s="9"/>
      <c r="PXU41" s="9"/>
      <c r="PXV41" s="9"/>
      <c r="PXW41" s="9"/>
      <c r="PXX41" s="9"/>
      <c r="PXY41" s="9"/>
      <c r="PXZ41" s="9"/>
      <c r="PYA41" s="9"/>
      <c r="PYB41" s="9"/>
      <c r="PYC41" s="9"/>
      <c r="PYD41" s="9"/>
      <c r="PYE41" s="9"/>
      <c r="PYF41" s="9"/>
      <c r="PYG41" s="9"/>
      <c r="PYH41" s="9"/>
      <c r="PYI41" s="9"/>
      <c r="PYJ41" s="9"/>
      <c r="PYK41" s="9"/>
      <c r="PYL41" s="9"/>
      <c r="PYM41" s="9"/>
      <c r="PYN41" s="9"/>
      <c r="PYO41" s="9"/>
      <c r="PYP41" s="9"/>
      <c r="PYQ41" s="9"/>
      <c r="PYR41" s="9"/>
      <c r="PYS41" s="9"/>
      <c r="PYT41" s="9"/>
      <c r="PYU41" s="9"/>
      <c r="PYV41" s="9"/>
      <c r="PYW41" s="9"/>
      <c r="PYX41" s="9"/>
      <c r="PYY41" s="9"/>
      <c r="PYZ41" s="9"/>
      <c r="PZA41" s="9"/>
      <c r="PZB41" s="9"/>
      <c r="PZC41" s="9"/>
      <c r="PZD41" s="9"/>
      <c r="PZE41" s="9"/>
      <c r="PZF41" s="9"/>
      <c r="PZG41" s="9"/>
      <c r="PZH41" s="9"/>
      <c r="PZI41" s="9"/>
      <c r="PZJ41" s="9"/>
      <c r="PZK41" s="9"/>
      <c r="PZL41" s="9"/>
      <c r="PZM41" s="9"/>
      <c r="PZN41" s="9"/>
      <c r="PZO41" s="9"/>
      <c r="PZP41" s="9"/>
      <c r="PZQ41" s="9"/>
      <c r="PZR41" s="9"/>
      <c r="PZS41" s="9"/>
      <c r="PZT41" s="9"/>
      <c r="PZU41" s="9"/>
      <c r="PZV41" s="9"/>
      <c r="PZW41" s="9"/>
      <c r="PZX41" s="9"/>
      <c r="PZY41" s="9"/>
      <c r="PZZ41" s="9"/>
      <c r="QAA41" s="9"/>
      <c r="QAB41" s="9"/>
      <c r="QAC41" s="9"/>
      <c r="QAD41" s="9"/>
      <c r="QAE41" s="9"/>
      <c r="QAF41" s="9"/>
      <c r="QAG41" s="9"/>
      <c r="QAH41" s="9"/>
      <c r="QAI41" s="9"/>
      <c r="QAJ41" s="9"/>
      <c r="QAK41" s="9"/>
      <c r="QAL41" s="9"/>
      <c r="QAM41" s="9"/>
      <c r="QAN41" s="9"/>
      <c r="QAO41" s="9"/>
      <c r="QAP41" s="9"/>
      <c r="QAQ41" s="9"/>
      <c r="QAR41" s="9"/>
      <c r="QAS41" s="9"/>
      <c r="QAT41" s="9"/>
      <c r="QAU41" s="9"/>
      <c r="QAV41" s="9"/>
      <c r="QAW41" s="9"/>
      <c r="QAX41" s="9"/>
      <c r="QAY41" s="9"/>
      <c r="QAZ41" s="9"/>
      <c r="QBA41" s="9"/>
      <c r="QBB41" s="9"/>
      <c r="QBC41" s="9"/>
      <c r="QBD41" s="9"/>
      <c r="QBE41" s="9"/>
      <c r="QBF41" s="9"/>
      <c r="QBG41" s="9"/>
      <c r="QBH41" s="9"/>
      <c r="QBI41" s="9"/>
      <c r="QBJ41" s="9"/>
      <c r="QBK41" s="9"/>
      <c r="QBL41" s="9"/>
      <c r="QBM41" s="9"/>
      <c r="QBN41" s="9"/>
      <c r="QBO41" s="9"/>
      <c r="QBP41" s="9"/>
      <c r="QBQ41" s="9"/>
      <c r="QBR41" s="9"/>
      <c r="QBS41" s="9"/>
      <c r="QBT41" s="9"/>
      <c r="QBU41" s="9"/>
      <c r="QBV41" s="9"/>
      <c r="QBW41" s="9"/>
      <c r="QBX41" s="9"/>
      <c r="QBY41" s="9"/>
      <c r="QBZ41" s="9"/>
      <c r="QCA41" s="9"/>
      <c r="QCB41" s="9"/>
      <c r="QCC41" s="9"/>
      <c r="QCD41" s="9"/>
      <c r="QCE41" s="9"/>
      <c r="QCF41" s="9"/>
      <c r="QCG41" s="9"/>
      <c r="QCH41" s="9"/>
      <c r="QCI41" s="9"/>
      <c r="QCJ41" s="9"/>
      <c r="QCK41" s="9"/>
      <c r="QCL41" s="9"/>
      <c r="QCM41" s="9"/>
      <c r="QCN41" s="9"/>
      <c r="QCO41" s="9"/>
      <c r="QCP41" s="9"/>
      <c r="QCQ41" s="9"/>
      <c r="QCR41" s="9"/>
      <c r="QCS41" s="9"/>
      <c r="QCT41" s="9"/>
      <c r="QCU41" s="9"/>
      <c r="QCV41" s="9"/>
      <c r="QCW41" s="9"/>
      <c r="QCX41" s="9"/>
      <c r="QCY41" s="9"/>
      <c r="QCZ41" s="9"/>
      <c r="QDA41" s="9"/>
      <c r="QDB41" s="9"/>
      <c r="QDC41" s="9"/>
      <c r="QDD41" s="9"/>
      <c r="QDE41" s="9"/>
      <c r="QDF41" s="9"/>
      <c r="QDG41" s="9"/>
      <c r="QDH41" s="9"/>
      <c r="QDI41" s="9"/>
      <c r="QDJ41" s="9"/>
      <c r="QDK41" s="9"/>
      <c r="QDL41" s="9"/>
      <c r="QDM41" s="9"/>
      <c r="QDN41" s="9"/>
      <c r="QDO41" s="9"/>
      <c r="QDP41" s="9"/>
      <c r="QDQ41" s="9"/>
      <c r="QDR41" s="9"/>
      <c r="QDS41" s="9"/>
      <c r="QDT41" s="9"/>
      <c r="QDU41" s="9"/>
      <c r="QDV41" s="9"/>
      <c r="QDW41" s="9"/>
      <c r="QDX41" s="9"/>
      <c r="QDY41" s="9"/>
      <c r="QDZ41" s="9"/>
      <c r="QEA41" s="9"/>
      <c r="QEB41" s="9"/>
      <c r="QEC41" s="9"/>
      <c r="QED41" s="9"/>
      <c r="QEE41" s="9"/>
      <c r="QEF41" s="9"/>
      <c r="QEG41" s="9"/>
      <c r="QEH41" s="9"/>
      <c r="QEI41" s="9"/>
      <c r="QEJ41" s="9"/>
      <c r="QEK41" s="9"/>
      <c r="QEL41" s="9"/>
      <c r="QEM41" s="9"/>
      <c r="QEN41" s="9"/>
      <c r="QEO41" s="9"/>
      <c r="QEP41" s="9"/>
      <c r="QEQ41" s="9"/>
      <c r="QER41" s="9"/>
      <c r="QES41" s="9"/>
      <c r="QET41" s="9"/>
      <c r="QEU41" s="9"/>
      <c r="QEV41" s="9"/>
      <c r="QEW41" s="9"/>
      <c r="QEX41" s="9"/>
      <c r="QEY41" s="9"/>
      <c r="QEZ41" s="9"/>
      <c r="QFA41" s="9"/>
      <c r="QFB41" s="9"/>
      <c r="QFC41" s="9"/>
      <c r="QFD41" s="9"/>
      <c r="QFE41" s="9"/>
      <c r="QFF41" s="9"/>
      <c r="QFG41" s="9"/>
      <c r="QFH41" s="9"/>
      <c r="QFI41" s="9"/>
      <c r="QFJ41" s="9"/>
      <c r="QFK41" s="9"/>
      <c r="QFL41" s="9"/>
      <c r="QFM41" s="9"/>
      <c r="QFN41" s="9"/>
      <c r="QFO41" s="9"/>
      <c r="QFP41" s="9"/>
      <c r="QFQ41" s="9"/>
      <c r="QFR41" s="9"/>
      <c r="QFS41" s="9"/>
      <c r="QFT41" s="9"/>
      <c r="QFU41" s="9"/>
      <c r="QFV41" s="9"/>
      <c r="QFW41" s="9"/>
      <c r="QFX41" s="9"/>
      <c r="QFY41" s="9"/>
      <c r="QFZ41" s="9"/>
      <c r="QGA41" s="9"/>
      <c r="QGB41" s="9"/>
      <c r="QGC41" s="9"/>
      <c r="QGD41" s="9"/>
      <c r="QGE41" s="9"/>
      <c r="QGF41" s="9"/>
      <c r="QGG41" s="9"/>
      <c r="QGH41" s="9"/>
      <c r="QGI41" s="9"/>
      <c r="QGJ41" s="9"/>
      <c r="QGK41" s="9"/>
      <c r="QGL41" s="9"/>
      <c r="QGM41" s="9"/>
      <c r="QGN41" s="9"/>
      <c r="QGO41" s="9"/>
      <c r="QGP41" s="9"/>
      <c r="QGQ41" s="9"/>
      <c r="QGR41" s="9"/>
      <c r="QGS41" s="9"/>
      <c r="QGT41" s="9"/>
      <c r="QGU41" s="9"/>
      <c r="QGV41" s="9"/>
      <c r="QGW41" s="9"/>
      <c r="QGX41" s="9"/>
      <c r="QGY41" s="9"/>
      <c r="QGZ41" s="9"/>
      <c r="QHA41" s="9"/>
      <c r="QHB41" s="9"/>
      <c r="QHC41" s="9"/>
      <c r="QHD41" s="9"/>
      <c r="QHE41" s="9"/>
      <c r="QHF41" s="9"/>
      <c r="QHG41" s="9"/>
      <c r="QHH41" s="9"/>
      <c r="QHI41" s="9"/>
      <c r="QHJ41" s="9"/>
      <c r="QHK41" s="9"/>
      <c r="QHL41" s="9"/>
      <c r="QHM41" s="9"/>
      <c r="QHN41" s="9"/>
      <c r="QHO41" s="9"/>
      <c r="QHP41" s="9"/>
      <c r="QHQ41" s="9"/>
      <c r="QHR41" s="9"/>
      <c r="QHS41" s="9"/>
      <c r="QHT41" s="9"/>
      <c r="QHU41" s="9"/>
      <c r="QHV41" s="9"/>
      <c r="QHW41" s="9"/>
      <c r="QHX41" s="9"/>
      <c r="QHY41" s="9"/>
      <c r="QHZ41" s="9"/>
      <c r="QIA41" s="9"/>
      <c r="QIB41" s="9"/>
      <c r="QIC41" s="9"/>
      <c r="QID41" s="9"/>
      <c r="QIE41" s="9"/>
      <c r="QIF41" s="9"/>
      <c r="QIG41" s="9"/>
      <c r="QIH41" s="9"/>
      <c r="QII41" s="9"/>
      <c r="QIJ41" s="9"/>
      <c r="QIK41" s="9"/>
      <c r="QIL41" s="9"/>
      <c r="QIM41" s="9"/>
      <c r="QIN41" s="9"/>
      <c r="QIO41" s="9"/>
      <c r="QIP41" s="9"/>
      <c r="QIQ41" s="9"/>
      <c r="QIR41" s="9"/>
      <c r="QIS41" s="9"/>
      <c r="QIT41" s="9"/>
      <c r="QIU41" s="9"/>
      <c r="QIV41" s="9"/>
      <c r="QIW41" s="9"/>
      <c r="QIX41" s="9"/>
      <c r="QIY41" s="9"/>
      <c r="QIZ41" s="9"/>
      <c r="QJA41" s="9"/>
      <c r="QJB41" s="9"/>
      <c r="QJC41" s="9"/>
      <c r="QJD41" s="9"/>
      <c r="QJE41" s="9"/>
      <c r="QJF41" s="9"/>
      <c r="QJG41" s="9"/>
      <c r="QJH41" s="9"/>
      <c r="QJI41" s="9"/>
      <c r="QJJ41" s="9"/>
      <c r="QJK41" s="9"/>
      <c r="QJL41" s="9"/>
      <c r="QJM41" s="9"/>
      <c r="QJN41" s="9"/>
      <c r="QJO41" s="9"/>
      <c r="QJP41" s="9"/>
      <c r="QJQ41" s="9"/>
      <c r="QJR41" s="9"/>
      <c r="QJS41" s="9"/>
      <c r="QJT41" s="9"/>
      <c r="QJU41" s="9"/>
      <c r="QJV41" s="9"/>
      <c r="QJW41" s="9"/>
      <c r="QJX41" s="9"/>
      <c r="QJY41" s="9"/>
      <c r="QJZ41" s="9"/>
      <c r="QKA41" s="9"/>
      <c r="QKB41" s="9"/>
      <c r="QKC41" s="9"/>
      <c r="QKD41" s="9"/>
      <c r="QKE41" s="9"/>
      <c r="QKF41" s="9"/>
      <c r="QKG41" s="9"/>
      <c r="QKH41" s="9"/>
      <c r="QKI41" s="9"/>
      <c r="QKJ41" s="9"/>
      <c r="QKK41" s="9"/>
      <c r="QKL41" s="9"/>
      <c r="QKM41" s="9"/>
      <c r="QKN41" s="9"/>
      <c r="QKO41" s="9"/>
      <c r="QKP41" s="9"/>
      <c r="QKQ41" s="9"/>
      <c r="QKR41" s="9"/>
      <c r="QKS41" s="9"/>
      <c r="QKT41" s="9"/>
      <c r="QKU41" s="9"/>
      <c r="QKV41" s="9"/>
      <c r="QKW41" s="9"/>
      <c r="QKX41" s="9"/>
      <c r="QKY41" s="9"/>
      <c r="QKZ41" s="9"/>
      <c r="QLA41" s="9"/>
      <c r="QLB41" s="9"/>
      <c r="QLC41" s="9"/>
      <c r="QLD41" s="9"/>
      <c r="QLE41" s="9"/>
      <c r="QLF41" s="9"/>
      <c r="QLG41" s="9"/>
      <c r="QLH41" s="9"/>
      <c r="QLI41" s="9"/>
      <c r="QLJ41" s="9"/>
      <c r="QLK41" s="9"/>
      <c r="QLL41" s="9"/>
      <c r="QLM41" s="9"/>
      <c r="QLN41" s="9"/>
      <c r="QLO41" s="9"/>
      <c r="QLP41" s="9"/>
      <c r="QLQ41" s="9"/>
      <c r="QLR41" s="9"/>
      <c r="QLS41" s="9"/>
      <c r="QLT41" s="9"/>
      <c r="QLU41" s="9"/>
      <c r="QLV41" s="9"/>
      <c r="QLW41" s="9"/>
      <c r="QLX41" s="9"/>
      <c r="QLY41" s="9"/>
      <c r="QLZ41" s="9"/>
      <c r="QMA41" s="9"/>
      <c r="QMB41" s="9"/>
      <c r="QMC41" s="9"/>
      <c r="QMD41" s="9"/>
      <c r="QME41" s="9"/>
      <c r="QMF41" s="9"/>
      <c r="QMG41" s="9"/>
      <c r="QMH41" s="9"/>
      <c r="QMI41" s="9"/>
      <c r="QMJ41" s="9"/>
      <c r="QMK41" s="9"/>
      <c r="QML41" s="9"/>
      <c r="QMM41" s="9"/>
      <c r="QMN41" s="9"/>
      <c r="QMO41" s="9"/>
      <c r="QMP41" s="9"/>
      <c r="QMQ41" s="9"/>
      <c r="QMR41" s="9"/>
      <c r="QMS41" s="9"/>
      <c r="QMT41" s="9"/>
      <c r="QMU41" s="9"/>
      <c r="QMV41" s="9"/>
      <c r="QMW41" s="9"/>
      <c r="QMX41" s="9"/>
      <c r="QMY41" s="9"/>
      <c r="QMZ41" s="9"/>
      <c r="QNA41" s="9"/>
      <c r="QNB41" s="9"/>
      <c r="QNC41" s="9"/>
      <c r="QND41" s="9"/>
      <c r="QNE41" s="9"/>
      <c r="QNF41" s="9"/>
      <c r="QNG41" s="9"/>
      <c r="QNH41" s="9"/>
      <c r="QNI41" s="9"/>
      <c r="QNJ41" s="9"/>
      <c r="QNK41" s="9"/>
      <c r="QNL41" s="9"/>
      <c r="QNM41" s="9"/>
      <c r="QNN41" s="9"/>
      <c r="QNO41" s="9"/>
      <c r="QNP41" s="9"/>
      <c r="QNQ41" s="9"/>
      <c r="QNR41" s="9"/>
      <c r="QNS41" s="9"/>
      <c r="QNT41" s="9"/>
      <c r="QNU41" s="9"/>
      <c r="QNV41" s="9"/>
      <c r="QNW41" s="9"/>
      <c r="QNX41" s="9"/>
      <c r="QNY41" s="9"/>
      <c r="QNZ41" s="9"/>
      <c r="QOA41" s="9"/>
      <c r="QOB41" s="9"/>
      <c r="QOC41" s="9"/>
      <c r="QOD41" s="9"/>
      <c r="QOE41" s="9"/>
      <c r="QOF41" s="9"/>
      <c r="QOG41" s="9"/>
      <c r="QOH41" s="9"/>
      <c r="QOI41" s="9"/>
      <c r="QOJ41" s="9"/>
      <c r="QOK41" s="9"/>
      <c r="QOL41" s="9"/>
      <c r="QOM41" s="9"/>
      <c r="QON41" s="9"/>
      <c r="QOO41" s="9"/>
      <c r="QOP41" s="9"/>
      <c r="QOQ41" s="9"/>
      <c r="QOR41" s="9"/>
      <c r="QOS41" s="9"/>
      <c r="QOT41" s="9"/>
      <c r="QOU41" s="9"/>
      <c r="QOV41" s="9"/>
      <c r="QOW41" s="9"/>
      <c r="QOX41" s="9"/>
      <c r="QOY41" s="9"/>
      <c r="QOZ41" s="9"/>
      <c r="QPA41" s="9"/>
      <c r="QPB41" s="9"/>
      <c r="QPC41" s="9"/>
      <c r="QPD41" s="9"/>
      <c r="QPE41" s="9"/>
      <c r="QPF41" s="9"/>
      <c r="QPG41" s="9"/>
      <c r="QPH41" s="9"/>
      <c r="QPI41" s="9"/>
      <c r="QPJ41" s="9"/>
      <c r="QPK41" s="9"/>
      <c r="QPL41" s="9"/>
      <c r="QPM41" s="9"/>
      <c r="QPN41" s="9"/>
      <c r="QPO41" s="9"/>
      <c r="QPP41" s="9"/>
      <c r="QPQ41" s="9"/>
      <c r="QPR41" s="9"/>
      <c r="QPS41" s="9"/>
      <c r="QPT41" s="9"/>
      <c r="QPU41" s="9"/>
      <c r="QPV41" s="9"/>
      <c r="QPW41" s="9"/>
      <c r="QPX41" s="9"/>
      <c r="QPY41" s="9"/>
      <c r="QPZ41" s="9"/>
      <c r="QQA41" s="9"/>
      <c r="QQB41" s="9"/>
      <c r="QQC41" s="9"/>
      <c r="QQD41" s="9"/>
      <c r="QQE41" s="9"/>
      <c r="QQF41" s="9"/>
      <c r="QQG41" s="9"/>
      <c r="QQH41" s="9"/>
      <c r="QQI41" s="9"/>
      <c r="QQJ41" s="9"/>
      <c r="QQK41" s="9"/>
      <c r="QQL41" s="9"/>
      <c r="QQM41" s="9"/>
      <c r="QQN41" s="9"/>
      <c r="QQO41" s="9"/>
      <c r="QQP41" s="9"/>
      <c r="QQQ41" s="9"/>
      <c r="QQR41" s="9"/>
      <c r="QQS41" s="9"/>
      <c r="QQT41" s="9"/>
      <c r="QQU41" s="9"/>
      <c r="QQV41" s="9"/>
      <c r="QQW41" s="9"/>
      <c r="QQX41" s="9"/>
      <c r="QQY41" s="9"/>
      <c r="QQZ41" s="9"/>
      <c r="QRA41" s="9"/>
      <c r="QRB41" s="9"/>
      <c r="QRC41" s="9"/>
      <c r="QRD41" s="9"/>
      <c r="QRE41" s="9"/>
      <c r="QRF41" s="9"/>
      <c r="QRG41" s="9"/>
      <c r="QRH41" s="9"/>
      <c r="QRI41" s="9"/>
      <c r="QRJ41" s="9"/>
      <c r="QRK41" s="9"/>
      <c r="QRL41" s="9"/>
      <c r="QRM41" s="9"/>
      <c r="QRN41" s="9"/>
      <c r="QRO41" s="9"/>
      <c r="QRP41" s="9"/>
      <c r="QRQ41" s="9"/>
      <c r="QRR41" s="9"/>
      <c r="QRS41" s="9"/>
      <c r="QRT41" s="9"/>
      <c r="QRU41" s="9"/>
      <c r="QRV41" s="9"/>
      <c r="QRW41" s="9"/>
      <c r="QRX41" s="9"/>
      <c r="QRY41" s="9"/>
      <c r="QRZ41" s="9"/>
      <c r="QSA41" s="9"/>
      <c r="QSB41" s="9"/>
      <c r="QSC41" s="9"/>
      <c r="QSD41" s="9"/>
      <c r="QSE41" s="9"/>
      <c r="QSF41" s="9"/>
      <c r="QSG41" s="9"/>
      <c r="QSH41" s="9"/>
      <c r="QSI41" s="9"/>
      <c r="QSJ41" s="9"/>
      <c r="QSK41" s="9"/>
      <c r="QSL41" s="9"/>
      <c r="QSM41" s="9"/>
      <c r="QSN41" s="9"/>
      <c r="QSO41" s="9"/>
      <c r="QSP41" s="9"/>
      <c r="QSQ41" s="9"/>
      <c r="QSR41" s="9"/>
      <c r="QSS41" s="9"/>
      <c r="QST41" s="9"/>
      <c r="QSU41" s="9"/>
      <c r="QSV41" s="9"/>
      <c r="QSW41" s="9"/>
      <c r="QSX41" s="9"/>
      <c r="QSY41" s="9"/>
      <c r="QSZ41" s="9"/>
      <c r="QTA41" s="9"/>
      <c r="QTB41" s="9"/>
      <c r="QTC41" s="9"/>
      <c r="QTD41" s="9"/>
      <c r="QTE41" s="9"/>
      <c r="QTF41" s="9"/>
      <c r="QTG41" s="9"/>
      <c r="QTH41" s="9"/>
      <c r="QTI41" s="9"/>
      <c r="QTJ41" s="9"/>
      <c r="QTK41" s="9"/>
      <c r="QTL41" s="9"/>
      <c r="QTM41" s="9"/>
      <c r="QTN41" s="9"/>
      <c r="QTO41" s="9"/>
      <c r="QTP41" s="9"/>
      <c r="QTQ41" s="9"/>
      <c r="QTR41" s="9"/>
      <c r="QTS41" s="9"/>
      <c r="QTT41" s="9"/>
      <c r="QTU41" s="9"/>
      <c r="QTV41" s="9"/>
      <c r="QTW41" s="9"/>
      <c r="QTX41" s="9"/>
      <c r="QTY41" s="9"/>
      <c r="QTZ41" s="9"/>
      <c r="QUA41" s="9"/>
      <c r="QUB41" s="9"/>
      <c r="QUC41" s="9"/>
      <c r="QUD41" s="9"/>
      <c r="QUE41" s="9"/>
      <c r="QUF41" s="9"/>
      <c r="QUG41" s="9"/>
      <c r="QUH41" s="9"/>
      <c r="QUI41" s="9"/>
      <c r="QUJ41" s="9"/>
      <c r="QUK41" s="9"/>
      <c r="QUL41" s="9"/>
      <c r="QUM41" s="9"/>
      <c r="QUN41" s="9"/>
      <c r="QUO41" s="9"/>
      <c r="QUP41" s="9"/>
      <c r="QUQ41" s="9"/>
      <c r="QUR41" s="9"/>
      <c r="QUS41" s="9"/>
      <c r="QUT41" s="9"/>
      <c r="QUU41" s="9"/>
      <c r="QUV41" s="9"/>
      <c r="QUW41" s="9"/>
      <c r="QUX41" s="9"/>
      <c r="QUY41" s="9"/>
      <c r="QUZ41" s="9"/>
      <c r="QVA41" s="9"/>
      <c r="QVB41" s="9"/>
      <c r="QVC41" s="9"/>
      <c r="QVD41" s="9"/>
      <c r="QVE41" s="9"/>
      <c r="QVF41" s="9"/>
      <c r="QVG41" s="9"/>
      <c r="QVH41" s="9"/>
      <c r="QVI41" s="9"/>
      <c r="QVJ41" s="9"/>
      <c r="QVK41" s="9"/>
      <c r="QVL41" s="9"/>
      <c r="QVM41" s="9"/>
      <c r="QVN41" s="9"/>
      <c r="QVO41" s="9"/>
      <c r="QVP41" s="9"/>
      <c r="QVQ41" s="9"/>
      <c r="QVR41" s="9"/>
      <c r="QVS41" s="9"/>
      <c r="QVT41" s="9"/>
      <c r="QVU41" s="9"/>
      <c r="QVV41" s="9"/>
      <c r="QVW41" s="9"/>
      <c r="QVX41" s="9"/>
      <c r="QVY41" s="9"/>
      <c r="QVZ41" s="9"/>
      <c r="QWA41" s="9"/>
      <c r="QWB41" s="9"/>
      <c r="QWC41" s="9"/>
      <c r="QWD41" s="9"/>
      <c r="QWE41" s="9"/>
      <c r="QWF41" s="9"/>
      <c r="QWG41" s="9"/>
      <c r="QWH41" s="9"/>
      <c r="QWI41" s="9"/>
      <c r="QWJ41" s="9"/>
      <c r="QWK41" s="9"/>
      <c r="QWL41" s="9"/>
      <c r="QWM41" s="9"/>
      <c r="QWN41" s="9"/>
      <c r="QWO41" s="9"/>
      <c r="QWP41" s="9"/>
      <c r="QWQ41" s="9"/>
      <c r="QWR41" s="9"/>
      <c r="QWS41" s="9"/>
      <c r="QWT41" s="9"/>
      <c r="QWU41" s="9"/>
      <c r="QWV41" s="9"/>
      <c r="QWW41" s="9"/>
      <c r="QWX41" s="9"/>
      <c r="QWY41" s="9"/>
      <c r="QWZ41" s="9"/>
      <c r="QXA41" s="9"/>
      <c r="QXB41" s="9"/>
      <c r="QXC41" s="9"/>
      <c r="QXD41" s="9"/>
      <c r="QXE41" s="9"/>
      <c r="QXF41" s="9"/>
      <c r="QXG41" s="9"/>
      <c r="QXH41" s="9"/>
      <c r="QXI41" s="9"/>
      <c r="QXJ41" s="9"/>
      <c r="QXK41" s="9"/>
      <c r="QXL41" s="9"/>
      <c r="QXM41" s="9"/>
      <c r="QXN41" s="9"/>
      <c r="QXO41" s="9"/>
      <c r="QXP41" s="9"/>
      <c r="QXQ41" s="9"/>
      <c r="QXR41" s="9"/>
      <c r="QXS41" s="9"/>
      <c r="QXT41" s="9"/>
      <c r="QXU41" s="9"/>
      <c r="QXV41" s="9"/>
      <c r="QXW41" s="9"/>
      <c r="QXX41" s="9"/>
      <c r="QXY41" s="9"/>
      <c r="QXZ41" s="9"/>
      <c r="QYA41" s="9"/>
      <c r="QYB41" s="9"/>
      <c r="QYC41" s="9"/>
      <c r="QYD41" s="9"/>
      <c r="QYE41" s="9"/>
      <c r="QYF41" s="9"/>
      <c r="QYG41" s="9"/>
      <c r="QYH41" s="9"/>
      <c r="QYI41" s="9"/>
      <c r="QYJ41" s="9"/>
      <c r="QYK41" s="9"/>
      <c r="QYL41" s="9"/>
      <c r="QYM41" s="9"/>
      <c r="QYN41" s="9"/>
      <c r="QYO41" s="9"/>
      <c r="QYP41" s="9"/>
      <c r="QYQ41" s="9"/>
      <c r="QYR41" s="9"/>
      <c r="QYS41" s="9"/>
      <c r="QYT41" s="9"/>
      <c r="QYU41" s="9"/>
      <c r="QYV41" s="9"/>
      <c r="QYW41" s="9"/>
      <c r="QYX41" s="9"/>
      <c r="QYY41" s="9"/>
      <c r="QYZ41" s="9"/>
      <c r="QZA41" s="9"/>
      <c r="QZB41" s="9"/>
      <c r="QZC41" s="9"/>
      <c r="QZD41" s="9"/>
      <c r="QZE41" s="9"/>
      <c r="QZF41" s="9"/>
      <c r="QZG41" s="9"/>
      <c r="QZH41" s="9"/>
      <c r="QZI41" s="9"/>
      <c r="QZJ41" s="9"/>
      <c r="QZK41" s="9"/>
      <c r="QZL41" s="9"/>
      <c r="QZM41" s="9"/>
      <c r="QZN41" s="9"/>
      <c r="QZO41" s="9"/>
      <c r="QZP41" s="9"/>
      <c r="QZQ41" s="9"/>
      <c r="QZR41" s="9"/>
      <c r="QZS41" s="9"/>
      <c r="QZT41" s="9"/>
      <c r="QZU41" s="9"/>
      <c r="QZV41" s="9"/>
      <c r="QZW41" s="9"/>
      <c r="QZX41" s="9"/>
      <c r="QZY41" s="9"/>
      <c r="QZZ41" s="9"/>
      <c r="RAA41" s="9"/>
      <c r="RAB41" s="9"/>
      <c r="RAC41" s="9"/>
      <c r="RAD41" s="9"/>
      <c r="RAE41" s="9"/>
      <c r="RAF41" s="9"/>
      <c r="RAG41" s="9"/>
      <c r="RAH41" s="9"/>
      <c r="RAI41" s="9"/>
      <c r="RAJ41" s="9"/>
      <c r="RAK41" s="9"/>
      <c r="RAL41" s="9"/>
      <c r="RAM41" s="9"/>
      <c r="RAN41" s="9"/>
      <c r="RAO41" s="9"/>
      <c r="RAP41" s="9"/>
      <c r="RAQ41" s="9"/>
      <c r="RAR41" s="9"/>
      <c r="RAS41" s="9"/>
      <c r="RAT41" s="9"/>
      <c r="RAU41" s="9"/>
      <c r="RAV41" s="9"/>
      <c r="RAW41" s="9"/>
      <c r="RAX41" s="9"/>
      <c r="RAY41" s="9"/>
      <c r="RAZ41" s="9"/>
      <c r="RBA41" s="9"/>
      <c r="RBB41" s="9"/>
      <c r="RBC41" s="9"/>
      <c r="RBD41" s="9"/>
      <c r="RBE41" s="9"/>
      <c r="RBF41" s="9"/>
      <c r="RBG41" s="9"/>
      <c r="RBH41" s="9"/>
      <c r="RBI41" s="9"/>
      <c r="RBJ41" s="9"/>
      <c r="RBK41" s="9"/>
      <c r="RBL41" s="9"/>
      <c r="RBM41" s="9"/>
      <c r="RBN41" s="9"/>
      <c r="RBO41" s="9"/>
      <c r="RBP41" s="9"/>
      <c r="RBQ41" s="9"/>
      <c r="RBR41" s="9"/>
      <c r="RBS41" s="9"/>
      <c r="RBT41" s="9"/>
      <c r="RBU41" s="9"/>
      <c r="RBV41" s="9"/>
      <c r="RBW41" s="9"/>
      <c r="RBX41" s="9"/>
      <c r="RBY41" s="9"/>
      <c r="RBZ41" s="9"/>
      <c r="RCA41" s="9"/>
      <c r="RCB41" s="9"/>
      <c r="RCC41" s="9"/>
      <c r="RCD41" s="9"/>
      <c r="RCE41" s="9"/>
      <c r="RCF41" s="9"/>
      <c r="RCG41" s="9"/>
      <c r="RCH41" s="9"/>
      <c r="RCI41" s="9"/>
      <c r="RCJ41" s="9"/>
      <c r="RCK41" s="9"/>
      <c r="RCL41" s="9"/>
      <c r="RCM41" s="9"/>
      <c r="RCN41" s="9"/>
      <c r="RCO41" s="9"/>
      <c r="RCP41" s="9"/>
      <c r="RCQ41" s="9"/>
      <c r="RCR41" s="9"/>
      <c r="RCS41" s="9"/>
      <c r="RCT41" s="9"/>
      <c r="RCU41" s="9"/>
      <c r="RCV41" s="9"/>
      <c r="RCW41" s="9"/>
      <c r="RCX41" s="9"/>
      <c r="RCY41" s="9"/>
      <c r="RCZ41" s="9"/>
      <c r="RDA41" s="9"/>
      <c r="RDB41" s="9"/>
      <c r="RDC41" s="9"/>
      <c r="RDD41" s="9"/>
      <c r="RDE41" s="9"/>
      <c r="RDF41" s="9"/>
      <c r="RDG41" s="9"/>
      <c r="RDH41" s="9"/>
      <c r="RDI41" s="9"/>
      <c r="RDJ41" s="9"/>
      <c r="RDK41" s="9"/>
      <c r="RDL41" s="9"/>
      <c r="RDM41" s="9"/>
      <c r="RDN41" s="9"/>
      <c r="RDO41" s="9"/>
      <c r="RDP41" s="9"/>
      <c r="RDQ41" s="9"/>
      <c r="RDR41" s="9"/>
      <c r="RDS41" s="9"/>
      <c r="RDT41" s="9"/>
      <c r="RDU41" s="9"/>
      <c r="RDV41" s="9"/>
      <c r="RDW41" s="9"/>
      <c r="RDX41" s="9"/>
      <c r="RDY41" s="9"/>
      <c r="RDZ41" s="9"/>
      <c r="REA41" s="9"/>
      <c r="REB41" s="9"/>
      <c r="REC41" s="9"/>
      <c r="RED41" s="9"/>
      <c r="REE41" s="9"/>
      <c r="REF41" s="9"/>
      <c r="REG41" s="9"/>
      <c r="REH41" s="9"/>
      <c r="REI41" s="9"/>
      <c r="REJ41" s="9"/>
      <c r="REK41" s="9"/>
      <c r="REL41" s="9"/>
      <c r="REM41" s="9"/>
      <c r="REN41" s="9"/>
      <c r="REO41" s="9"/>
      <c r="REP41" s="9"/>
      <c r="REQ41" s="9"/>
      <c r="RER41" s="9"/>
      <c r="RES41" s="9"/>
      <c r="RET41" s="9"/>
      <c r="REU41" s="9"/>
      <c r="REV41" s="9"/>
      <c r="REW41" s="9"/>
      <c r="REX41" s="9"/>
      <c r="REY41" s="9"/>
      <c r="REZ41" s="9"/>
      <c r="RFA41" s="9"/>
      <c r="RFB41" s="9"/>
      <c r="RFC41" s="9"/>
      <c r="RFD41" s="9"/>
      <c r="RFE41" s="9"/>
      <c r="RFF41" s="9"/>
      <c r="RFG41" s="9"/>
      <c r="RFH41" s="9"/>
      <c r="RFI41" s="9"/>
      <c r="RFJ41" s="9"/>
      <c r="RFK41" s="9"/>
      <c r="RFL41" s="9"/>
      <c r="RFM41" s="9"/>
      <c r="RFN41" s="9"/>
      <c r="RFO41" s="9"/>
      <c r="RFP41" s="9"/>
      <c r="RFQ41" s="9"/>
      <c r="RFR41" s="9"/>
      <c r="RFS41" s="9"/>
      <c r="RFT41" s="9"/>
      <c r="RFU41" s="9"/>
      <c r="RFV41" s="9"/>
      <c r="RFW41" s="9"/>
      <c r="RFX41" s="9"/>
      <c r="RFY41" s="9"/>
      <c r="RFZ41" s="9"/>
      <c r="RGA41" s="9"/>
      <c r="RGB41" s="9"/>
      <c r="RGC41" s="9"/>
      <c r="RGD41" s="9"/>
      <c r="RGE41" s="9"/>
      <c r="RGF41" s="9"/>
      <c r="RGG41" s="9"/>
      <c r="RGH41" s="9"/>
      <c r="RGI41" s="9"/>
      <c r="RGJ41" s="9"/>
      <c r="RGK41" s="9"/>
      <c r="RGL41" s="9"/>
      <c r="RGM41" s="9"/>
      <c r="RGN41" s="9"/>
      <c r="RGO41" s="9"/>
      <c r="RGP41" s="9"/>
      <c r="RGQ41" s="9"/>
      <c r="RGR41" s="9"/>
      <c r="RGS41" s="9"/>
      <c r="RGT41" s="9"/>
      <c r="RGU41" s="9"/>
      <c r="RGV41" s="9"/>
      <c r="RGW41" s="9"/>
      <c r="RGX41" s="9"/>
      <c r="RGY41" s="9"/>
      <c r="RGZ41" s="9"/>
      <c r="RHA41" s="9"/>
      <c r="RHB41" s="9"/>
      <c r="RHC41" s="9"/>
      <c r="RHD41" s="9"/>
      <c r="RHE41" s="9"/>
      <c r="RHF41" s="9"/>
      <c r="RHG41" s="9"/>
      <c r="RHH41" s="9"/>
      <c r="RHI41" s="9"/>
      <c r="RHJ41" s="9"/>
      <c r="RHK41" s="9"/>
      <c r="RHL41" s="9"/>
      <c r="RHM41" s="9"/>
      <c r="RHN41" s="9"/>
      <c r="RHO41" s="9"/>
      <c r="RHP41" s="9"/>
      <c r="RHQ41" s="9"/>
      <c r="RHR41" s="9"/>
      <c r="RHS41" s="9"/>
      <c r="RHT41" s="9"/>
      <c r="RHU41" s="9"/>
      <c r="RHV41" s="9"/>
      <c r="RHW41" s="9"/>
      <c r="RHX41" s="9"/>
      <c r="RHY41" s="9"/>
      <c r="RHZ41" s="9"/>
      <c r="RIA41" s="9"/>
      <c r="RIB41" s="9"/>
      <c r="RIC41" s="9"/>
      <c r="RID41" s="9"/>
      <c r="RIE41" s="9"/>
      <c r="RIF41" s="9"/>
      <c r="RIG41" s="9"/>
      <c r="RIH41" s="9"/>
      <c r="RII41" s="9"/>
      <c r="RIJ41" s="9"/>
      <c r="RIK41" s="9"/>
      <c r="RIL41" s="9"/>
      <c r="RIM41" s="9"/>
      <c r="RIN41" s="9"/>
      <c r="RIO41" s="9"/>
      <c r="RIP41" s="9"/>
      <c r="RIQ41" s="9"/>
      <c r="RIR41" s="9"/>
      <c r="RIS41" s="9"/>
      <c r="RIT41" s="9"/>
      <c r="RIU41" s="9"/>
      <c r="RIV41" s="9"/>
      <c r="RIW41" s="9"/>
      <c r="RIX41" s="9"/>
      <c r="RIY41" s="9"/>
      <c r="RIZ41" s="9"/>
      <c r="RJA41" s="9"/>
      <c r="RJB41" s="9"/>
      <c r="RJC41" s="9"/>
      <c r="RJD41" s="9"/>
      <c r="RJE41" s="9"/>
      <c r="RJF41" s="9"/>
      <c r="RJG41" s="9"/>
      <c r="RJH41" s="9"/>
      <c r="RJI41" s="9"/>
      <c r="RJJ41" s="9"/>
      <c r="RJK41" s="9"/>
      <c r="RJL41" s="9"/>
      <c r="RJM41" s="9"/>
      <c r="RJN41" s="9"/>
      <c r="RJO41" s="9"/>
      <c r="RJP41" s="9"/>
      <c r="RJQ41" s="9"/>
      <c r="RJR41" s="9"/>
      <c r="RJS41" s="9"/>
      <c r="RJT41" s="9"/>
      <c r="RJU41" s="9"/>
      <c r="RJV41" s="9"/>
      <c r="RJW41" s="9"/>
      <c r="RJX41" s="9"/>
      <c r="RJY41" s="9"/>
      <c r="RJZ41" s="9"/>
      <c r="RKA41" s="9"/>
      <c r="RKB41" s="9"/>
      <c r="RKC41" s="9"/>
      <c r="RKD41" s="9"/>
      <c r="RKE41" s="9"/>
      <c r="RKF41" s="9"/>
      <c r="RKG41" s="9"/>
      <c r="RKH41" s="9"/>
      <c r="RKI41" s="9"/>
      <c r="RKJ41" s="9"/>
      <c r="RKK41" s="9"/>
      <c r="RKL41" s="9"/>
      <c r="RKM41" s="9"/>
      <c r="RKN41" s="9"/>
      <c r="RKO41" s="9"/>
      <c r="RKP41" s="9"/>
      <c r="RKQ41" s="9"/>
      <c r="RKR41" s="9"/>
      <c r="RKS41" s="9"/>
      <c r="RKT41" s="9"/>
      <c r="RKU41" s="9"/>
      <c r="RKV41" s="9"/>
      <c r="RKW41" s="9"/>
      <c r="RKX41" s="9"/>
      <c r="RKY41" s="9"/>
      <c r="RKZ41" s="9"/>
      <c r="RLA41" s="9"/>
      <c r="RLB41" s="9"/>
      <c r="RLC41" s="9"/>
      <c r="RLD41" s="9"/>
      <c r="RLE41" s="9"/>
      <c r="RLF41" s="9"/>
      <c r="RLG41" s="9"/>
      <c r="RLH41" s="9"/>
      <c r="RLI41" s="9"/>
      <c r="RLJ41" s="9"/>
      <c r="RLK41" s="9"/>
      <c r="RLL41" s="9"/>
      <c r="RLM41" s="9"/>
      <c r="RLN41" s="9"/>
      <c r="RLO41" s="9"/>
      <c r="RLP41" s="9"/>
      <c r="RLQ41" s="9"/>
      <c r="RLR41" s="9"/>
      <c r="RLS41" s="9"/>
      <c r="RLT41" s="9"/>
      <c r="RLU41" s="9"/>
      <c r="RLV41" s="9"/>
      <c r="RLW41" s="9"/>
      <c r="RLX41" s="9"/>
      <c r="RLY41" s="9"/>
      <c r="RLZ41" s="9"/>
      <c r="RMA41" s="9"/>
      <c r="RMB41" s="9"/>
      <c r="RMC41" s="9"/>
      <c r="RMD41" s="9"/>
      <c r="RME41" s="9"/>
      <c r="RMF41" s="9"/>
      <c r="RMG41" s="9"/>
      <c r="RMH41" s="9"/>
      <c r="RMI41" s="9"/>
      <c r="RMJ41" s="9"/>
      <c r="RMK41" s="9"/>
      <c r="RML41" s="9"/>
      <c r="RMM41" s="9"/>
      <c r="RMN41" s="9"/>
      <c r="RMO41" s="9"/>
      <c r="RMP41" s="9"/>
      <c r="RMQ41" s="9"/>
      <c r="RMR41" s="9"/>
      <c r="RMS41" s="9"/>
      <c r="RMT41" s="9"/>
      <c r="RMU41" s="9"/>
      <c r="RMV41" s="9"/>
      <c r="RMW41" s="9"/>
      <c r="RMX41" s="9"/>
      <c r="RMY41" s="9"/>
      <c r="RMZ41" s="9"/>
      <c r="RNA41" s="9"/>
      <c r="RNB41" s="9"/>
      <c r="RNC41" s="9"/>
      <c r="RND41" s="9"/>
      <c r="RNE41" s="9"/>
      <c r="RNF41" s="9"/>
      <c r="RNG41" s="9"/>
      <c r="RNH41" s="9"/>
      <c r="RNI41" s="9"/>
      <c r="RNJ41" s="9"/>
      <c r="RNK41" s="9"/>
      <c r="RNL41" s="9"/>
      <c r="RNM41" s="9"/>
      <c r="RNN41" s="9"/>
      <c r="RNO41" s="9"/>
      <c r="RNP41" s="9"/>
      <c r="RNQ41" s="9"/>
      <c r="RNR41" s="9"/>
      <c r="RNS41" s="9"/>
      <c r="RNT41" s="9"/>
      <c r="RNU41" s="9"/>
      <c r="RNV41" s="9"/>
      <c r="RNW41" s="9"/>
      <c r="RNX41" s="9"/>
      <c r="RNY41" s="9"/>
      <c r="RNZ41" s="9"/>
      <c r="ROA41" s="9"/>
      <c r="ROB41" s="9"/>
      <c r="ROC41" s="9"/>
      <c r="ROD41" s="9"/>
      <c r="ROE41" s="9"/>
      <c r="ROF41" s="9"/>
      <c r="ROG41" s="9"/>
      <c r="ROH41" s="9"/>
      <c r="ROI41" s="9"/>
      <c r="ROJ41" s="9"/>
      <c r="ROK41" s="9"/>
      <c r="ROL41" s="9"/>
      <c r="ROM41" s="9"/>
      <c r="RON41" s="9"/>
      <c r="ROO41" s="9"/>
      <c r="ROP41" s="9"/>
      <c r="ROQ41" s="9"/>
      <c r="ROR41" s="9"/>
      <c r="ROS41" s="9"/>
      <c r="ROT41" s="9"/>
      <c r="ROU41" s="9"/>
      <c r="ROV41" s="9"/>
      <c r="ROW41" s="9"/>
      <c r="ROX41" s="9"/>
      <c r="ROY41" s="9"/>
      <c r="ROZ41" s="9"/>
      <c r="RPA41" s="9"/>
      <c r="RPB41" s="9"/>
      <c r="RPC41" s="9"/>
      <c r="RPD41" s="9"/>
      <c r="RPE41" s="9"/>
      <c r="RPF41" s="9"/>
      <c r="RPG41" s="9"/>
      <c r="RPH41" s="9"/>
      <c r="RPI41" s="9"/>
      <c r="RPJ41" s="9"/>
      <c r="RPK41" s="9"/>
      <c r="RPL41" s="9"/>
      <c r="RPM41" s="9"/>
      <c r="RPN41" s="9"/>
      <c r="RPO41" s="9"/>
      <c r="RPP41" s="9"/>
      <c r="RPQ41" s="9"/>
      <c r="RPR41" s="9"/>
      <c r="RPS41" s="9"/>
      <c r="RPT41" s="9"/>
      <c r="RPU41" s="9"/>
      <c r="RPV41" s="9"/>
      <c r="RPW41" s="9"/>
      <c r="RPX41" s="9"/>
      <c r="RPY41" s="9"/>
      <c r="RPZ41" s="9"/>
      <c r="RQA41" s="9"/>
      <c r="RQB41" s="9"/>
      <c r="RQC41" s="9"/>
      <c r="RQD41" s="9"/>
      <c r="RQE41" s="9"/>
      <c r="RQF41" s="9"/>
      <c r="RQG41" s="9"/>
      <c r="RQH41" s="9"/>
      <c r="RQI41" s="9"/>
      <c r="RQJ41" s="9"/>
      <c r="RQK41" s="9"/>
      <c r="RQL41" s="9"/>
      <c r="RQM41" s="9"/>
      <c r="RQN41" s="9"/>
      <c r="RQO41" s="9"/>
      <c r="RQP41" s="9"/>
      <c r="RQQ41" s="9"/>
      <c r="RQR41" s="9"/>
      <c r="RQS41" s="9"/>
      <c r="RQT41" s="9"/>
      <c r="RQU41" s="9"/>
      <c r="RQV41" s="9"/>
      <c r="RQW41" s="9"/>
      <c r="RQX41" s="9"/>
      <c r="RQY41" s="9"/>
      <c r="RQZ41" s="9"/>
      <c r="RRA41" s="9"/>
      <c r="RRB41" s="9"/>
      <c r="RRC41" s="9"/>
      <c r="RRD41" s="9"/>
      <c r="RRE41" s="9"/>
      <c r="RRF41" s="9"/>
      <c r="RRG41" s="9"/>
      <c r="RRH41" s="9"/>
      <c r="RRI41" s="9"/>
      <c r="RRJ41" s="9"/>
      <c r="RRK41" s="9"/>
      <c r="RRL41" s="9"/>
      <c r="RRM41" s="9"/>
      <c r="RRN41" s="9"/>
      <c r="RRO41" s="9"/>
      <c r="RRP41" s="9"/>
      <c r="RRQ41" s="9"/>
      <c r="RRR41" s="9"/>
      <c r="RRS41" s="9"/>
      <c r="RRT41" s="9"/>
      <c r="RRU41" s="9"/>
      <c r="RRV41" s="9"/>
      <c r="RRW41" s="9"/>
      <c r="RRX41" s="9"/>
      <c r="RRY41" s="9"/>
      <c r="RRZ41" s="9"/>
      <c r="RSA41" s="9"/>
      <c r="RSB41" s="9"/>
      <c r="RSC41" s="9"/>
      <c r="RSD41" s="9"/>
      <c r="RSE41" s="9"/>
      <c r="RSF41" s="9"/>
      <c r="RSG41" s="9"/>
      <c r="RSH41" s="9"/>
      <c r="RSI41" s="9"/>
      <c r="RSJ41" s="9"/>
      <c r="RSK41" s="9"/>
      <c r="RSL41" s="9"/>
      <c r="RSM41" s="9"/>
      <c r="RSN41" s="9"/>
      <c r="RSO41" s="9"/>
      <c r="RSP41" s="9"/>
      <c r="RSQ41" s="9"/>
      <c r="RSR41" s="9"/>
      <c r="RSS41" s="9"/>
      <c r="RST41" s="9"/>
      <c r="RSU41" s="9"/>
      <c r="RSV41" s="9"/>
      <c r="RSW41" s="9"/>
      <c r="RSX41" s="9"/>
      <c r="RSY41" s="9"/>
      <c r="RSZ41" s="9"/>
      <c r="RTA41" s="9"/>
      <c r="RTB41" s="9"/>
      <c r="RTC41" s="9"/>
      <c r="RTD41" s="9"/>
      <c r="RTE41" s="9"/>
      <c r="RTF41" s="9"/>
      <c r="RTG41" s="9"/>
      <c r="RTH41" s="9"/>
      <c r="RTI41" s="9"/>
      <c r="RTJ41" s="9"/>
      <c r="RTK41" s="9"/>
      <c r="RTL41" s="9"/>
      <c r="RTM41" s="9"/>
      <c r="RTN41" s="9"/>
      <c r="RTO41" s="9"/>
      <c r="RTP41" s="9"/>
      <c r="RTQ41" s="9"/>
      <c r="RTR41" s="9"/>
      <c r="RTS41" s="9"/>
      <c r="RTT41" s="9"/>
      <c r="RTU41" s="9"/>
      <c r="RTV41" s="9"/>
      <c r="RTW41" s="9"/>
      <c r="RTX41" s="9"/>
      <c r="RTY41" s="9"/>
      <c r="RTZ41" s="9"/>
      <c r="RUA41" s="9"/>
      <c r="RUB41" s="9"/>
      <c r="RUC41" s="9"/>
      <c r="RUD41" s="9"/>
      <c r="RUE41" s="9"/>
      <c r="RUF41" s="9"/>
      <c r="RUG41" s="9"/>
      <c r="RUH41" s="9"/>
      <c r="RUI41" s="9"/>
      <c r="RUJ41" s="9"/>
      <c r="RUK41" s="9"/>
      <c r="RUL41" s="9"/>
      <c r="RUM41" s="9"/>
      <c r="RUN41" s="9"/>
      <c r="RUO41" s="9"/>
      <c r="RUP41" s="9"/>
      <c r="RUQ41" s="9"/>
      <c r="RUR41" s="9"/>
      <c r="RUS41" s="9"/>
      <c r="RUT41" s="9"/>
      <c r="RUU41" s="9"/>
      <c r="RUV41" s="9"/>
      <c r="RUW41" s="9"/>
      <c r="RUX41" s="9"/>
      <c r="RUY41" s="9"/>
      <c r="RUZ41" s="9"/>
      <c r="RVA41" s="9"/>
      <c r="RVB41" s="9"/>
      <c r="RVC41" s="9"/>
      <c r="RVD41" s="9"/>
      <c r="RVE41" s="9"/>
      <c r="RVF41" s="9"/>
      <c r="RVG41" s="9"/>
      <c r="RVH41" s="9"/>
      <c r="RVI41" s="9"/>
      <c r="RVJ41" s="9"/>
      <c r="RVK41" s="9"/>
      <c r="RVL41" s="9"/>
      <c r="RVM41" s="9"/>
      <c r="RVN41" s="9"/>
      <c r="RVO41" s="9"/>
      <c r="RVP41" s="9"/>
      <c r="RVQ41" s="9"/>
      <c r="RVR41" s="9"/>
      <c r="RVS41" s="9"/>
      <c r="RVT41" s="9"/>
      <c r="RVU41" s="9"/>
      <c r="RVV41" s="9"/>
      <c r="RVW41" s="9"/>
      <c r="RVX41" s="9"/>
      <c r="RVY41" s="9"/>
      <c r="RVZ41" s="9"/>
      <c r="RWA41" s="9"/>
      <c r="RWB41" s="9"/>
      <c r="RWC41" s="9"/>
      <c r="RWD41" s="9"/>
      <c r="RWE41" s="9"/>
      <c r="RWF41" s="9"/>
      <c r="RWG41" s="9"/>
      <c r="RWH41" s="9"/>
      <c r="RWI41" s="9"/>
      <c r="RWJ41" s="9"/>
      <c r="RWK41" s="9"/>
      <c r="RWL41" s="9"/>
      <c r="RWM41" s="9"/>
      <c r="RWN41" s="9"/>
      <c r="RWO41" s="9"/>
      <c r="RWP41" s="9"/>
      <c r="RWQ41" s="9"/>
      <c r="RWR41" s="9"/>
      <c r="RWS41" s="9"/>
      <c r="RWT41" s="9"/>
      <c r="RWU41" s="9"/>
      <c r="RWV41" s="9"/>
      <c r="RWW41" s="9"/>
      <c r="RWX41" s="9"/>
      <c r="RWY41" s="9"/>
      <c r="RWZ41" s="9"/>
      <c r="RXA41" s="9"/>
      <c r="RXB41" s="9"/>
      <c r="RXC41" s="9"/>
      <c r="RXD41" s="9"/>
      <c r="RXE41" s="9"/>
      <c r="RXF41" s="9"/>
      <c r="RXG41" s="9"/>
      <c r="RXH41" s="9"/>
      <c r="RXI41" s="9"/>
      <c r="RXJ41" s="9"/>
      <c r="RXK41" s="9"/>
      <c r="RXL41" s="9"/>
      <c r="RXM41" s="9"/>
      <c r="RXN41" s="9"/>
      <c r="RXO41" s="9"/>
      <c r="RXP41" s="9"/>
      <c r="RXQ41" s="9"/>
      <c r="RXR41" s="9"/>
      <c r="RXS41" s="9"/>
      <c r="RXT41" s="9"/>
      <c r="RXU41" s="9"/>
      <c r="RXV41" s="9"/>
      <c r="RXW41" s="9"/>
      <c r="RXX41" s="9"/>
      <c r="RXY41" s="9"/>
      <c r="RXZ41" s="9"/>
      <c r="RYA41" s="9"/>
      <c r="RYB41" s="9"/>
      <c r="RYC41" s="9"/>
      <c r="RYD41" s="9"/>
      <c r="RYE41" s="9"/>
      <c r="RYF41" s="9"/>
      <c r="RYG41" s="9"/>
      <c r="RYH41" s="9"/>
      <c r="RYI41" s="9"/>
      <c r="RYJ41" s="9"/>
      <c r="RYK41" s="9"/>
      <c r="RYL41" s="9"/>
      <c r="RYM41" s="9"/>
      <c r="RYN41" s="9"/>
      <c r="RYO41" s="9"/>
      <c r="RYP41" s="9"/>
      <c r="RYQ41" s="9"/>
      <c r="RYR41" s="9"/>
      <c r="RYS41" s="9"/>
      <c r="RYT41" s="9"/>
      <c r="RYU41" s="9"/>
      <c r="RYV41" s="9"/>
      <c r="RYW41" s="9"/>
      <c r="RYX41" s="9"/>
      <c r="RYY41" s="9"/>
      <c r="RYZ41" s="9"/>
      <c r="RZA41" s="9"/>
      <c r="RZB41" s="9"/>
      <c r="RZC41" s="9"/>
      <c r="RZD41" s="9"/>
      <c r="RZE41" s="9"/>
      <c r="RZF41" s="9"/>
      <c r="RZG41" s="9"/>
      <c r="RZH41" s="9"/>
      <c r="RZI41" s="9"/>
      <c r="RZJ41" s="9"/>
      <c r="RZK41" s="9"/>
      <c r="RZL41" s="9"/>
      <c r="RZM41" s="9"/>
      <c r="RZN41" s="9"/>
      <c r="RZO41" s="9"/>
      <c r="RZP41" s="9"/>
      <c r="RZQ41" s="9"/>
      <c r="RZR41" s="9"/>
      <c r="RZS41" s="9"/>
      <c r="RZT41" s="9"/>
      <c r="RZU41" s="9"/>
      <c r="RZV41" s="9"/>
      <c r="RZW41" s="9"/>
      <c r="RZX41" s="9"/>
      <c r="RZY41" s="9"/>
      <c r="RZZ41" s="9"/>
      <c r="SAA41" s="9"/>
      <c r="SAB41" s="9"/>
      <c r="SAC41" s="9"/>
      <c r="SAD41" s="9"/>
      <c r="SAE41" s="9"/>
      <c r="SAF41" s="9"/>
      <c r="SAG41" s="9"/>
      <c r="SAH41" s="9"/>
      <c r="SAI41" s="9"/>
      <c r="SAJ41" s="9"/>
      <c r="SAK41" s="9"/>
      <c r="SAL41" s="9"/>
      <c r="SAM41" s="9"/>
      <c r="SAN41" s="9"/>
      <c r="SAO41" s="9"/>
      <c r="SAP41" s="9"/>
      <c r="SAQ41" s="9"/>
      <c r="SAR41" s="9"/>
      <c r="SAS41" s="9"/>
      <c r="SAT41" s="9"/>
      <c r="SAU41" s="9"/>
      <c r="SAV41" s="9"/>
      <c r="SAW41" s="9"/>
      <c r="SAX41" s="9"/>
      <c r="SAY41" s="9"/>
      <c r="SAZ41" s="9"/>
      <c r="SBA41" s="9"/>
      <c r="SBB41" s="9"/>
      <c r="SBC41" s="9"/>
      <c r="SBD41" s="9"/>
      <c r="SBE41" s="9"/>
      <c r="SBF41" s="9"/>
      <c r="SBG41" s="9"/>
      <c r="SBH41" s="9"/>
      <c r="SBI41" s="9"/>
      <c r="SBJ41" s="9"/>
      <c r="SBK41" s="9"/>
      <c r="SBL41" s="9"/>
      <c r="SBM41" s="9"/>
      <c r="SBN41" s="9"/>
      <c r="SBO41" s="9"/>
      <c r="SBP41" s="9"/>
      <c r="SBQ41" s="9"/>
      <c r="SBR41" s="9"/>
      <c r="SBS41" s="9"/>
      <c r="SBT41" s="9"/>
      <c r="SBU41" s="9"/>
      <c r="SBV41" s="9"/>
      <c r="SBW41" s="9"/>
      <c r="SBX41" s="9"/>
      <c r="SBY41" s="9"/>
      <c r="SBZ41" s="9"/>
      <c r="SCA41" s="9"/>
      <c r="SCB41" s="9"/>
      <c r="SCC41" s="9"/>
      <c r="SCD41" s="9"/>
      <c r="SCE41" s="9"/>
      <c r="SCF41" s="9"/>
      <c r="SCG41" s="9"/>
      <c r="SCH41" s="9"/>
      <c r="SCI41" s="9"/>
      <c r="SCJ41" s="9"/>
      <c r="SCK41" s="9"/>
      <c r="SCL41" s="9"/>
      <c r="SCM41" s="9"/>
      <c r="SCN41" s="9"/>
      <c r="SCO41" s="9"/>
      <c r="SCP41" s="9"/>
      <c r="SCQ41" s="9"/>
      <c r="SCR41" s="9"/>
      <c r="SCS41" s="9"/>
      <c r="SCT41" s="9"/>
      <c r="SCU41" s="9"/>
      <c r="SCV41" s="9"/>
      <c r="SCW41" s="9"/>
      <c r="SCX41" s="9"/>
      <c r="SCY41" s="9"/>
      <c r="SCZ41" s="9"/>
      <c r="SDA41" s="9"/>
      <c r="SDB41" s="9"/>
      <c r="SDC41" s="9"/>
      <c r="SDD41" s="9"/>
      <c r="SDE41" s="9"/>
      <c r="SDF41" s="9"/>
      <c r="SDG41" s="9"/>
      <c r="SDH41" s="9"/>
      <c r="SDI41" s="9"/>
      <c r="SDJ41" s="9"/>
      <c r="SDK41" s="9"/>
      <c r="SDL41" s="9"/>
      <c r="SDM41" s="9"/>
      <c r="SDN41" s="9"/>
      <c r="SDO41" s="9"/>
      <c r="SDP41" s="9"/>
      <c r="SDQ41" s="9"/>
      <c r="SDR41" s="9"/>
      <c r="SDS41" s="9"/>
      <c r="SDT41" s="9"/>
      <c r="SDU41" s="9"/>
      <c r="SDV41" s="9"/>
      <c r="SDW41" s="9"/>
      <c r="SDX41" s="9"/>
      <c r="SDY41" s="9"/>
      <c r="SDZ41" s="9"/>
      <c r="SEA41" s="9"/>
      <c r="SEB41" s="9"/>
      <c r="SEC41" s="9"/>
      <c r="SED41" s="9"/>
      <c r="SEE41" s="9"/>
      <c r="SEF41" s="9"/>
      <c r="SEG41" s="9"/>
      <c r="SEH41" s="9"/>
      <c r="SEI41" s="9"/>
      <c r="SEJ41" s="9"/>
      <c r="SEK41" s="9"/>
      <c r="SEL41" s="9"/>
      <c r="SEM41" s="9"/>
      <c r="SEN41" s="9"/>
      <c r="SEO41" s="9"/>
      <c r="SEP41" s="9"/>
      <c r="SEQ41" s="9"/>
      <c r="SER41" s="9"/>
      <c r="SES41" s="9"/>
      <c r="SET41" s="9"/>
      <c r="SEU41" s="9"/>
      <c r="SEV41" s="9"/>
      <c r="SEW41" s="9"/>
      <c r="SEX41" s="9"/>
      <c r="SEY41" s="9"/>
      <c r="SEZ41" s="9"/>
      <c r="SFA41" s="9"/>
      <c r="SFB41" s="9"/>
      <c r="SFC41" s="9"/>
      <c r="SFD41" s="9"/>
      <c r="SFE41" s="9"/>
      <c r="SFF41" s="9"/>
      <c r="SFG41" s="9"/>
      <c r="SFH41" s="9"/>
      <c r="SFI41" s="9"/>
      <c r="SFJ41" s="9"/>
      <c r="SFK41" s="9"/>
      <c r="SFL41" s="9"/>
      <c r="SFM41" s="9"/>
      <c r="SFN41" s="9"/>
      <c r="SFO41" s="9"/>
      <c r="SFP41" s="9"/>
      <c r="SFQ41" s="9"/>
      <c r="SFR41" s="9"/>
      <c r="SFS41" s="9"/>
      <c r="SFT41" s="9"/>
      <c r="SFU41" s="9"/>
      <c r="SFV41" s="9"/>
      <c r="SFW41" s="9"/>
      <c r="SFX41" s="9"/>
      <c r="SFY41" s="9"/>
      <c r="SFZ41" s="9"/>
      <c r="SGA41" s="9"/>
      <c r="SGB41" s="9"/>
      <c r="SGC41" s="9"/>
      <c r="SGD41" s="9"/>
      <c r="SGE41" s="9"/>
      <c r="SGF41" s="9"/>
      <c r="SGG41" s="9"/>
      <c r="SGH41" s="9"/>
      <c r="SGI41" s="9"/>
      <c r="SGJ41" s="9"/>
      <c r="SGK41" s="9"/>
      <c r="SGL41" s="9"/>
      <c r="SGM41" s="9"/>
      <c r="SGN41" s="9"/>
      <c r="SGO41" s="9"/>
      <c r="SGP41" s="9"/>
      <c r="SGQ41" s="9"/>
      <c r="SGR41" s="9"/>
      <c r="SGS41" s="9"/>
      <c r="SGT41" s="9"/>
      <c r="SGU41" s="9"/>
      <c r="SGV41" s="9"/>
      <c r="SGW41" s="9"/>
      <c r="SGX41" s="9"/>
      <c r="SGY41" s="9"/>
      <c r="SGZ41" s="9"/>
      <c r="SHA41" s="9"/>
      <c r="SHB41" s="9"/>
      <c r="SHC41" s="9"/>
      <c r="SHD41" s="9"/>
      <c r="SHE41" s="9"/>
      <c r="SHF41" s="9"/>
      <c r="SHG41" s="9"/>
      <c r="SHH41" s="9"/>
      <c r="SHI41" s="9"/>
      <c r="SHJ41" s="9"/>
      <c r="SHK41" s="9"/>
      <c r="SHL41" s="9"/>
      <c r="SHM41" s="9"/>
      <c r="SHN41" s="9"/>
      <c r="SHO41" s="9"/>
      <c r="SHP41" s="9"/>
      <c r="SHQ41" s="9"/>
      <c r="SHR41" s="9"/>
      <c r="SHS41" s="9"/>
      <c r="SHT41" s="9"/>
      <c r="SHU41" s="9"/>
      <c r="SHV41" s="9"/>
      <c r="SHW41" s="9"/>
      <c r="SHX41" s="9"/>
      <c r="SHY41" s="9"/>
      <c r="SHZ41" s="9"/>
      <c r="SIA41" s="9"/>
      <c r="SIB41" s="9"/>
      <c r="SIC41" s="9"/>
      <c r="SID41" s="9"/>
      <c r="SIE41" s="9"/>
      <c r="SIF41" s="9"/>
      <c r="SIG41" s="9"/>
      <c r="SIH41" s="9"/>
      <c r="SII41" s="9"/>
      <c r="SIJ41" s="9"/>
      <c r="SIK41" s="9"/>
      <c r="SIL41" s="9"/>
      <c r="SIM41" s="9"/>
      <c r="SIN41" s="9"/>
      <c r="SIO41" s="9"/>
      <c r="SIP41" s="9"/>
      <c r="SIQ41" s="9"/>
      <c r="SIR41" s="9"/>
      <c r="SIS41" s="9"/>
      <c r="SIT41" s="9"/>
      <c r="SIU41" s="9"/>
      <c r="SIV41" s="9"/>
      <c r="SIW41" s="9"/>
      <c r="SIX41" s="9"/>
      <c r="SIY41" s="9"/>
      <c r="SIZ41" s="9"/>
      <c r="SJA41" s="9"/>
      <c r="SJB41" s="9"/>
      <c r="SJC41" s="9"/>
      <c r="SJD41" s="9"/>
      <c r="SJE41" s="9"/>
      <c r="SJF41" s="9"/>
      <c r="SJG41" s="9"/>
      <c r="SJH41" s="9"/>
      <c r="SJI41" s="9"/>
      <c r="SJJ41" s="9"/>
      <c r="SJK41" s="9"/>
      <c r="SJL41" s="9"/>
      <c r="SJM41" s="9"/>
      <c r="SJN41" s="9"/>
      <c r="SJO41" s="9"/>
      <c r="SJP41" s="9"/>
      <c r="SJQ41" s="9"/>
      <c r="SJR41" s="9"/>
      <c r="SJS41" s="9"/>
      <c r="SJT41" s="9"/>
      <c r="SJU41" s="9"/>
      <c r="SJV41" s="9"/>
      <c r="SJW41" s="9"/>
      <c r="SJX41" s="9"/>
      <c r="SJY41" s="9"/>
      <c r="SJZ41" s="9"/>
      <c r="SKA41" s="9"/>
      <c r="SKB41" s="9"/>
      <c r="SKC41" s="9"/>
      <c r="SKD41" s="9"/>
      <c r="SKE41" s="9"/>
      <c r="SKF41" s="9"/>
      <c r="SKG41" s="9"/>
      <c r="SKH41" s="9"/>
      <c r="SKI41" s="9"/>
      <c r="SKJ41" s="9"/>
      <c r="SKK41" s="9"/>
      <c r="SKL41" s="9"/>
      <c r="SKM41" s="9"/>
      <c r="SKN41" s="9"/>
      <c r="SKO41" s="9"/>
      <c r="SKP41" s="9"/>
      <c r="SKQ41" s="9"/>
      <c r="SKR41" s="9"/>
      <c r="SKS41" s="9"/>
      <c r="SKT41" s="9"/>
      <c r="SKU41" s="9"/>
      <c r="SKV41" s="9"/>
      <c r="SKW41" s="9"/>
      <c r="SKX41" s="9"/>
      <c r="SKY41" s="9"/>
      <c r="SKZ41" s="9"/>
      <c r="SLA41" s="9"/>
      <c r="SLB41" s="9"/>
      <c r="SLC41" s="9"/>
      <c r="SLD41" s="9"/>
      <c r="SLE41" s="9"/>
      <c r="SLF41" s="9"/>
      <c r="SLG41" s="9"/>
      <c r="SLH41" s="9"/>
      <c r="SLI41" s="9"/>
      <c r="SLJ41" s="9"/>
      <c r="SLK41" s="9"/>
      <c r="SLL41" s="9"/>
      <c r="SLM41" s="9"/>
      <c r="SLN41" s="9"/>
      <c r="SLO41" s="9"/>
      <c r="SLP41" s="9"/>
      <c r="SLQ41" s="9"/>
      <c r="SLR41" s="9"/>
      <c r="SLS41" s="9"/>
      <c r="SLT41" s="9"/>
      <c r="SLU41" s="9"/>
      <c r="SLV41" s="9"/>
      <c r="SLW41" s="9"/>
      <c r="SLX41" s="9"/>
      <c r="SLY41" s="9"/>
      <c r="SLZ41" s="9"/>
      <c r="SMA41" s="9"/>
      <c r="SMB41" s="9"/>
      <c r="SMC41" s="9"/>
      <c r="SMD41" s="9"/>
      <c r="SME41" s="9"/>
      <c r="SMF41" s="9"/>
      <c r="SMG41" s="9"/>
      <c r="SMH41" s="9"/>
      <c r="SMI41" s="9"/>
      <c r="SMJ41" s="9"/>
      <c r="SMK41" s="9"/>
      <c r="SML41" s="9"/>
      <c r="SMM41" s="9"/>
      <c r="SMN41" s="9"/>
      <c r="SMO41" s="9"/>
      <c r="SMP41" s="9"/>
      <c r="SMQ41" s="9"/>
      <c r="SMR41" s="9"/>
      <c r="SMS41" s="9"/>
      <c r="SMT41" s="9"/>
      <c r="SMU41" s="9"/>
      <c r="SMV41" s="9"/>
      <c r="SMW41" s="9"/>
      <c r="SMX41" s="9"/>
      <c r="SMY41" s="9"/>
      <c r="SMZ41" s="9"/>
      <c r="SNA41" s="9"/>
      <c r="SNB41" s="9"/>
      <c r="SNC41" s="9"/>
      <c r="SND41" s="9"/>
      <c r="SNE41" s="9"/>
      <c r="SNF41" s="9"/>
      <c r="SNG41" s="9"/>
      <c r="SNH41" s="9"/>
      <c r="SNI41" s="9"/>
      <c r="SNJ41" s="9"/>
      <c r="SNK41" s="9"/>
      <c r="SNL41" s="9"/>
      <c r="SNM41" s="9"/>
      <c r="SNN41" s="9"/>
      <c r="SNO41" s="9"/>
      <c r="SNP41" s="9"/>
      <c r="SNQ41" s="9"/>
      <c r="SNR41" s="9"/>
      <c r="SNS41" s="9"/>
      <c r="SNT41" s="9"/>
      <c r="SNU41" s="9"/>
      <c r="SNV41" s="9"/>
      <c r="SNW41" s="9"/>
      <c r="SNX41" s="9"/>
      <c r="SNY41" s="9"/>
      <c r="SNZ41" s="9"/>
      <c r="SOA41" s="9"/>
      <c r="SOB41" s="9"/>
      <c r="SOC41" s="9"/>
      <c r="SOD41" s="9"/>
      <c r="SOE41" s="9"/>
      <c r="SOF41" s="9"/>
      <c r="SOG41" s="9"/>
      <c r="SOH41" s="9"/>
      <c r="SOI41" s="9"/>
      <c r="SOJ41" s="9"/>
      <c r="SOK41" s="9"/>
      <c r="SOL41" s="9"/>
      <c r="SOM41" s="9"/>
      <c r="SON41" s="9"/>
      <c r="SOO41" s="9"/>
      <c r="SOP41" s="9"/>
      <c r="SOQ41" s="9"/>
      <c r="SOR41" s="9"/>
      <c r="SOS41" s="9"/>
      <c r="SOT41" s="9"/>
      <c r="SOU41" s="9"/>
      <c r="SOV41" s="9"/>
      <c r="SOW41" s="9"/>
      <c r="SOX41" s="9"/>
      <c r="SOY41" s="9"/>
      <c r="SOZ41" s="9"/>
      <c r="SPA41" s="9"/>
      <c r="SPB41" s="9"/>
      <c r="SPC41" s="9"/>
      <c r="SPD41" s="9"/>
      <c r="SPE41" s="9"/>
      <c r="SPF41" s="9"/>
      <c r="SPG41" s="9"/>
      <c r="SPH41" s="9"/>
      <c r="SPI41" s="9"/>
      <c r="SPJ41" s="9"/>
      <c r="SPK41" s="9"/>
      <c r="SPL41" s="9"/>
      <c r="SPM41" s="9"/>
      <c r="SPN41" s="9"/>
      <c r="SPO41" s="9"/>
      <c r="SPP41" s="9"/>
      <c r="SPQ41" s="9"/>
      <c r="SPR41" s="9"/>
      <c r="SPS41" s="9"/>
      <c r="SPT41" s="9"/>
      <c r="SPU41" s="9"/>
      <c r="SPV41" s="9"/>
      <c r="SPW41" s="9"/>
      <c r="SPX41" s="9"/>
      <c r="SPY41" s="9"/>
      <c r="SPZ41" s="9"/>
      <c r="SQA41" s="9"/>
      <c r="SQB41" s="9"/>
      <c r="SQC41" s="9"/>
      <c r="SQD41" s="9"/>
      <c r="SQE41" s="9"/>
      <c r="SQF41" s="9"/>
      <c r="SQG41" s="9"/>
      <c r="SQH41" s="9"/>
      <c r="SQI41" s="9"/>
      <c r="SQJ41" s="9"/>
      <c r="SQK41" s="9"/>
      <c r="SQL41" s="9"/>
      <c r="SQM41" s="9"/>
      <c r="SQN41" s="9"/>
      <c r="SQO41" s="9"/>
      <c r="SQP41" s="9"/>
      <c r="SQQ41" s="9"/>
      <c r="SQR41" s="9"/>
      <c r="SQS41" s="9"/>
      <c r="SQT41" s="9"/>
      <c r="SQU41" s="9"/>
      <c r="SQV41" s="9"/>
      <c r="SQW41" s="9"/>
      <c r="SQX41" s="9"/>
      <c r="SQY41" s="9"/>
      <c r="SQZ41" s="9"/>
      <c r="SRA41" s="9"/>
      <c r="SRB41" s="9"/>
      <c r="SRC41" s="9"/>
      <c r="SRD41" s="9"/>
      <c r="SRE41" s="9"/>
      <c r="SRF41" s="9"/>
      <c r="SRG41" s="9"/>
      <c r="SRH41" s="9"/>
      <c r="SRI41" s="9"/>
      <c r="SRJ41" s="9"/>
      <c r="SRK41" s="9"/>
      <c r="SRL41" s="9"/>
      <c r="SRM41" s="9"/>
      <c r="SRN41" s="9"/>
      <c r="SRO41" s="9"/>
      <c r="SRP41" s="9"/>
      <c r="SRQ41" s="9"/>
      <c r="SRR41" s="9"/>
      <c r="SRS41" s="9"/>
      <c r="SRT41" s="9"/>
      <c r="SRU41" s="9"/>
      <c r="SRV41" s="9"/>
      <c r="SRW41" s="9"/>
      <c r="SRX41" s="9"/>
      <c r="SRY41" s="9"/>
      <c r="SRZ41" s="9"/>
      <c r="SSA41" s="9"/>
      <c r="SSB41" s="9"/>
      <c r="SSC41" s="9"/>
      <c r="SSD41" s="9"/>
      <c r="SSE41" s="9"/>
      <c r="SSF41" s="9"/>
      <c r="SSG41" s="9"/>
      <c r="SSH41" s="9"/>
      <c r="SSI41" s="9"/>
      <c r="SSJ41" s="9"/>
      <c r="SSK41" s="9"/>
      <c r="SSL41" s="9"/>
      <c r="SSM41" s="9"/>
      <c r="SSN41" s="9"/>
      <c r="SSO41" s="9"/>
      <c r="SSP41" s="9"/>
      <c r="SSQ41" s="9"/>
      <c r="SSR41" s="9"/>
      <c r="SSS41" s="9"/>
      <c r="SST41" s="9"/>
      <c r="SSU41" s="9"/>
      <c r="SSV41" s="9"/>
      <c r="SSW41" s="9"/>
      <c r="SSX41" s="9"/>
      <c r="SSY41" s="9"/>
      <c r="SSZ41" s="9"/>
      <c r="STA41" s="9"/>
      <c r="STB41" s="9"/>
      <c r="STC41" s="9"/>
      <c r="STD41" s="9"/>
      <c r="STE41" s="9"/>
      <c r="STF41" s="9"/>
      <c r="STG41" s="9"/>
      <c r="STH41" s="9"/>
      <c r="STI41" s="9"/>
      <c r="STJ41" s="9"/>
      <c r="STK41" s="9"/>
      <c r="STL41" s="9"/>
      <c r="STM41" s="9"/>
      <c r="STN41" s="9"/>
      <c r="STO41" s="9"/>
      <c r="STP41" s="9"/>
      <c r="STQ41" s="9"/>
      <c r="STR41" s="9"/>
      <c r="STS41" s="9"/>
      <c r="STT41" s="9"/>
      <c r="STU41" s="9"/>
      <c r="STV41" s="9"/>
      <c r="STW41" s="9"/>
      <c r="STX41" s="9"/>
      <c r="STY41" s="9"/>
      <c r="STZ41" s="9"/>
      <c r="SUA41" s="9"/>
      <c r="SUB41" s="9"/>
      <c r="SUC41" s="9"/>
      <c r="SUD41" s="9"/>
      <c r="SUE41" s="9"/>
      <c r="SUF41" s="9"/>
      <c r="SUG41" s="9"/>
      <c r="SUH41" s="9"/>
      <c r="SUI41" s="9"/>
      <c r="SUJ41" s="9"/>
      <c r="SUK41" s="9"/>
      <c r="SUL41" s="9"/>
      <c r="SUM41" s="9"/>
      <c r="SUN41" s="9"/>
      <c r="SUO41" s="9"/>
      <c r="SUP41" s="9"/>
      <c r="SUQ41" s="9"/>
      <c r="SUR41" s="9"/>
      <c r="SUS41" s="9"/>
      <c r="SUT41" s="9"/>
      <c r="SUU41" s="9"/>
      <c r="SUV41" s="9"/>
      <c r="SUW41" s="9"/>
      <c r="SUX41" s="9"/>
      <c r="SUY41" s="9"/>
      <c r="SUZ41" s="9"/>
      <c r="SVA41" s="9"/>
      <c r="SVB41" s="9"/>
      <c r="SVC41" s="9"/>
      <c r="SVD41" s="9"/>
      <c r="SVE41" s="9"/>
      <c r="SVF41" s="9"/>
      <c r="SVG41" s="9"/>
      <c r="SVH41" s="9"/>
      <c r="SVI41" s="9"/>
      <c r="SVJ41" s="9"/>
      <c r="SVK41" s="9"/>
      <c r="SVL41" s="9"/>
      <c r="SVM41" s="9"/>
      <c r="SVN41" s="9"/>
      <c r="SVO41" s="9"/>
      <c r="SVP41" s="9"/>
      <c r="SVQ41" s="9"/>
      <c r="SVR41" s="9"/>
      <c r="SVS41" s="9"/>
      <c r="SVT41" s="9"/>
      <c r="SVU41" s="9"/>
      <c r="SVV41" s="9"/>
      <c r="SVW41" s="9"/>
      <c r="SVX41" s="9"/>
      <c r="SVY41" s="9"/>
      <c r="SVZ41" s="9"/>
      <c r="SWA41" s="9"/>
      <c r="SWB41" s="9"/>
      <c r="SWC41" s="9"/>
      <c r="SWD41" s="9"/>
      <c r="SWE41" s="9"/>
      <c r="SWF41" s="9"/>
      <c r="SWG41" s="9"/>
      <c r="SWH41" s="9"/>
      <c r="SWI41" s="9"/>
      <c r="SWJ41" s="9"/>
      <c r="SWK41" s="9"/>
      <c r="SWL41" s="9"/>
      <c r="SWM41" s="9"/>
      <c r="SWN41" s="9"/>
      <c r="SWO41" s="9"/>
      <c r="SWP41" s="9"/>
      <c r="SWQ41" s="9"/>
      <c r="SWR41" s="9"/>
      <c r="SWS41" s="9"/>
      <c r="SWT41" s="9"/>
      <c r="SWU41" s="9"/>
      <c r="SWV41" s="9"/>
      <c r="SWW41" s="9"/>
      <c r="SWX41" s="9"/>
      <c r="SWY41" s="9"/>
      <c r="SWZ41" s="9"/>
      <c r="SXA41" s="9"/>
      <c r="SXB41" s="9"/>
      <c r="SXC41" s="9"/>
      <c r="SXD41" s="9"/>
      <c r="SXE41" s="9"/>
      <c r="SXF41" s="9"/>
      <c r="SXG41" s="9"/>
      <c r="SXH41" s="9"/>
      <c r="SXI41" s="9"/>
      <c r="SXJ41" s="9"/>
      <c r="SXK41" s="9"/>
      <c r="SXL41" s="9"/>
      <c r="SXM41" s="9"/>
      <c r="SXN41" s="9"/>
      <c r="SXO41" s="9"/>
      <c r="SXP41" s="9"/>
      <c r="SXQ41" s="9"/>
      <c r="SXR41" s="9"/>
      <c r="SXS41" s="9"/>
      <c r="SXT41" s="9"/>
      <c r="SXU41" s="9"/>
      <c r="SXV41" s="9"/>
      <c r="SXW41" s="9"/>
      <c r="SXX41" s="9"/>
      <c r="SXY41" s="9"/>
      <c r="SXZ41" s="9"/>
      <c r="SYA41" s="9"/>
      <c r="SYB41" s="9"/>
      <c r="SYC41" s="9"/>
      <c r="SYD41" s="9"/>
      <c r="SYE41" s="9"/>
      <c r="SYF41" s="9"/>
      <c r="SYG41" s="9"/>
      <c r="SYH41" s="9"/>
      <c r="SYI41" s="9"/>
      <c r="SYJ41" s="9"/>
      <c r="SYK41" s="9"/>
      <c r="SYL41" s="9"/>
      <c r="SYM41" s="9"/>
      <c r="SYN41" s="9"/>
      <c r="SYO41" s="9"/>
      <c r="SYP41" s="9"/>
      <c r="SYQ41" s="9"/>
      <c r="SYR41" s="9"/>
      <c r="SYS41" s="9"/>
      <c r="SYT41" s="9"/>
      <c r="SYU41" s="9"/>
      <c r="SYV41" s="9"/>
      <c r="SYW41" s="9"/>
      <c r="SYX41" s="9"/>
      <c r="SYY41" s="9"/>
      <c r="SYZ41" s="9"/>
      <c r="SZA41" s="9"/>
      <c r="SZB41" s="9"/>
      <c r="SZC41" s="9"/>
      <c r="SZD41" s="9"/>
      <c r="SZE41" s="9"/>
      <c r="SZF41" s="9"/>
      <c r="SZG41" s="9"/>
      <c r="SZH41" s="9"/>
      <c r="SZI41" s="9"/>
      <c r="SZJ41" s="9"/>
      <c r="SZK41" s="9"/>
      <c r="SZL41" s="9"/>
      <c r="SZM41" s="9"/>
      <c r="SZN41" s="9"/>
      <c r="SZO41" s="9"/>
      <c r="SZP41" s="9"/>
      <c r="SZQ41" s="9"/>
      <c r="SZR41" s="9"/>
      <c r="SZS41" s="9"/>
      <c r="SZT41" s="9"/>
      <c r="SZU41" s="9"/>
      <c r="SZV41" s="9"/>
      <c r="SZW41" s="9"/>
      <c r="SZX41" s="9"/>
      <c r="SZY41" s="9"/>
      <c r="SZZ41" s="9"/>
      <c r="TAA41" s="9"/>
      <c r="TAB41" s="9"/>
      <c r="TAC41" s="9"/>
      <c r="TAD41" s="9"/>
      <c r="TAE41" s="9"/>
      <c r="TAF41" s="9"/>
      <c r="TAG41" s="9"/>
      <c r="TAH41" s="9"/>
      <c r="TAI41" s="9"/>
      <c r="TAJ41" s="9"/>
      <c r="TAK41" s="9"/>
      <c r="TAL41" s="9"/>
      <c r="TAM41" s="9"/>
      <c r="TAN41" s="9"/>
      <c r="TAO41" s="9"/>
      <c r="TAP41" s="9"/>
      <c r="TAQ41" s="9"/>
      <c r="TAR41" s="9"/>
      <c r="TAS41" s="9"/>
      <c r="TAT41" s="9"/>
      <c r="TAU41" s="9"/>
      <c r="TAV41" s="9"/>
      <c r="TAW41" s="9"/>
      <c r="TAX41" s="9"/>
      <c r="TAY41" s="9"/>
      <c r="TAZ41" s="9"/>
      <c r="TBA41" s="9"/>
      <c r="TBB41" s="9"/>
      <c r="TBC41" s="9"/>
      <c r="TBD41" s="9"/>
      <c r="TBE41" s="9"/>
      <c r="TBF41" s="9"/>
      <c r="TBG41" s="9"/>
      <c r="TBH41" s="9"/>
      <c r="TBI41" s="9"/>
      <c r="TBJ41" s="9"/>
      <c r="TBK41" s="9"/>
      <c r="TBL41" s="9"/>
      <c r="TBM41" s="9"/>
      <c r="TBN41" s="9"/>
      <c r="TBO41" s="9"/>
      <c r="TBP41" s="9"/>
      <c r="TBQ41" s="9"/>
      <c r="TBR41" s="9"/>
      <c r="TBS41" s="9"/>
      <c r="TBT41" s="9"/>
      <c r="TBU41" s="9"/>
      <c r="TBV41" s="9"/>
      <c r="TBW41" s="9"/>
      <c r="TBX41" s="9"/>
      <c r="TBY41" s="9"/>
      <c r="TBZ41" s="9"/>
      <c r="TCA41" s="9"/>
      <c r="TCB41" s="9"/>
      <c r="TCC41" s="9"/>
      <c r="TCD41" s="9"/>
      <c r="TCE41" s="9"/>
      <c r="TCF41" s="9"/>
      <c r="TCG41" s="9"/>
      <c r="TCH41" s="9"/>
      <c r="TCI41" s="9"/>
      <c r="TCJ41" s="9"/>
      <c r="TCK41" s="9"/>
      <c r="TCL41" s="9"/>
      <c r="TCM41" s="9"/>
      <c r="TCN41" s="9"/>
      <c r="TCO41" s="9"/>
      <c r="TCP41" s="9"/>
      <c r="TCQ41" s="9"/>
      <c r="TCR41" s="9"/>
      <c r="TCS41" s="9"/>
      <c r="TCT41" s="9"/>
      <c r="TCU41" s="9"/>
      <c r="TCV41" s="9"/>
      <c r="TCW41" s="9"/>
      <c r="TCX41" s="9"/>
      <c r="TCY41" s="9"/>
      <c r="TCZ41" s="9"/>
      <c r="TDA41" s="9"/>
      <c r="TDB41" s="9"/>
      <c r="TDC41" s="9"/>
      <c r="TDD41" s="9"/>
      <c r="TDE41" s="9"/>
      <c r="TDF41" s="9"/>
      <c r="TDG41" s="9"/>
      <c r="TDH41" s="9"/>
      <c r="TDI41" s="9"/>
      <c r="TDJ41" s="9"/>
      <c r="TDK41" s="9"/>
      <c r="TDL41" s="9"/>
      <c r="TDM41" s="9"/>
      <c r="TDN41" s="9"/>
      <c r="TDO41" s="9"/>
      <c r="TDP41" s="9"/>
      <c r="TDQ41" s="9"/>
      <c r="TDR41" s="9"/>
      <c r="TDS41" s="9"/>
      <c r="TDT41" s="9"/>
      <c r="TDU41" s="9"/>
      <c r="TDV41" s="9"/>
      <c r="TDW41" s="9"/>
      <c r="TDX41" s="9"/>
      <c r="TDY41" s="9"/>
      <c r="TDZ41" s="9"/>
      <c r="TEA41" s="9"/>
      <c r="TEB41" s="9"/>
      <c r="TEC41" s="9"/>
      <c r="TED41" s="9"/>
      <c r="TEE41" s="9"/>
      <c r="TEF41" s="9"/>
      <c r="TEG41" s="9"/>
      <c r="TEH41" s="9"/>
      <c r="TEI41" s="9"/>
      <c r="TEJ41" s="9"/>
      <c r="TEK41" s="9"/>
      <c r="TEL41" s="9"/>
      <c r="TEM41" s="9"/>
      <c r="TEN41" s="9"/>
      <c r="TEO41" s="9"/>
      <c r="TEP41" s="9"/>
      <c r="TEQ41" s="9"/>
      <c r="TER41" s="9"/>
      <c r="TES41" s="9"/>
      <c r="TET41" s="9"/>
      <c r="TEU41" s="9"/>
      <c r="TEV41" s="9"/>
      <c r="TEW41" s="9"/>
      <c r="TEX41" s="9"/>
      <c r="TEY41" s="9"/>
      <c r="TEZ41" s="9"/>
      <c r="TFA41" s="9"/>
      <c r="TFB41" s="9"/>
      <c r="TFC41" s="9"/>
      <c r="TFD41" s="9"/>
      <c r="TFE41" s="9"/>
      <c r="TFF41" s="9"/>
      <c r="TFG41" s="9"/>
      <c r="TFH41" s="9"/>
      <c r="TFI41" s="9"/>
      <c r="TFJ41" s="9"/>
      <c r="TFK41" s="9"/>
      <c r="TFL41" s="9"/>
      <c r="TFM41" s="9"/>
      <c r="TFN41" s="9"/>
      <c r="TFO41" s="9"/>
      <c r="TFP41" s="9"/>
      <c r="TFQ41" s="9"/>
      <c r="TFR41" s="9"/>
      <c r="TFS41" s="9"/>
      <c r="TFT41" s="9"/>
      <c r="TFU41" s="9"/>
      <c r="TFV41" s="9"/>
      <c r="TFW41" s="9"/>
      <c r="TFX41" s="9"/>
      <c r="TFY41" s="9"/>
      <c r="TFZ41" s="9"/>
      <c r="TGA41" s="9"/>
      <c r="TGB41" s="9"/>
      <c r="TGC41" s="9"/>
      <c r="TGD41" s="9"/>
      <c r="TGE41" s="9"/>
      <c r="TGF41" s="9"/>
      <c r="TGG41" s="9"/>
      <c r="TGH41" s="9"/>
      <c r="TGI41" s="9"/>
      <c r="TGJ41" s="9"/>
      <c r="TGK41" s="9"/>
      <c r="TGL41" s="9"/>
      <c r="TGM41" s="9"/>
      <c r="TGN41" s="9"/>
      <c r="TGO41" s="9"/>
      <c r="TGP41" s="9"/>
      <c r="TGQ41" s="9"/>
      <c r="TGR41" s="9"/>
      <c r="TGS41" s="9"/>
      <c r="TGT41" s="9"/>
      <c r="TGU41" s="9"/>
      <c r="TGV41" s="9"/>
      <c r="TGW41" s="9"/>
      <c r="TGX41" s="9"/>
      <c r="TGY41" s="9"/>
      <c r="TGZ41" s="9"/>
      <c r="THA41" s="9"/>
      <c r="THB41" s="9"/>
      <c r="THC41" s="9"/>
      <c r="THD41" s="9"/>
      <c r="THE41" s="9"/>
      <c r="THF41" s="9"/>
      <c r="THG41" s="9"/>
      <c r="THH41" s="9"/>
      <c r="THI41" s="9"/>
      <c r="THJ41" s="9"/>
      <c r="THK41" s="9"/>
      <c r="THL41" s="9"/>
      <c r="THM41" s="9"/>
      <c r="THN41" s="9"/>
      <c r="THO41" s="9"/>
      <c r="THP41" s="9"/>
      <c r="THQ41" s="9"/>
      <c r="THR41" s="9"/>
      <c r="THS41" s="9"/>
      <c r="THT41" s="9"/>
      <c r="THU41" s="9"/>
      <c r="THV41" s="9"/>
      <c r="THW41" s="9"/>
      <c r="THX41" s="9"/>
      <c r="THY41" s="9"/>
      <c r="THZ41" s="9"/>
      <c r="TIA41" s="9"/>
      <c r="TIB41" s="9"/>
      <c r="TIC41" s="9"/>
      <c r="TID41" s="9"/>
      <c r="TIE41" s="9"/>
      <c r="TIF41" s="9"/>
      <c r="TIG41" s="9"/>
      <c r="TIH41" s="9"/>
      <c r="TII41" s="9"/>
      <c r="TIJ41" s="9"/>
      <c r="TIK41" s="9"/>
      <c r="TIL41" s="9"/>
      <c r="TIM41" s="9"/>
      <c r="TIN41" s="9"/>
      <c r="TIO41" s="9"/>
      <c r="TIP41" s="9"/>
      <c r="TIQ41" s="9"/>
      <c r="TIR41" s="9"/>
      <c r="TIS41" s="9"/>
      <c r="TIT41" s="9"/>
      <c r="TIU41" s="9"/>
      <c r="TIV41" s="9"/>
      <c r="TIW41" s="9"/>
      <c r="TIX41" s="9"/>
      <c r="TIY41" s="9"/>
      <c r="TIZ41" s="9"/>
      <c r="TJA41" s="9"/>
      <c r="TJB41" s="9"/>
      <c r="TJC41" s="9"/>
      <c r="TJD41" s="9"/>
      <c r="TJE41" s="9"/>
      <c r="TJF41" s="9"/>
      <c r="TJG41" s="9"/>
      <c r="TJH41" s="9"/>
      <c r="TJI41" s="9"/>
      <c r="TJJ41" s="9"/>
      <c r="TJK41" s="9"/>
      <c r="TJL41" s="9"/>
      <c r="TJM41" s="9"/>
      <c r="TJN41" s="9"/>
      <c r="TJO41" s="9"/>
      <c r="TJP41" s="9"/>
      <c r="TJQ41" s="9"/>
      <c r="TJR41" s="9"/>
      <c r="TJS41" s="9"/>
      <c r="TJT41" s="9"/>
      <c r="TJU41" s="9"/>
      <c r="TJV41" s="9"/>
      <c r="TJW41" s="9"/>
      <c r="TJX41" s="9"/>
      <c r="TJY41" s="9"/>
      <c r="TJZ41" s="9"/>
      <c r="TKA41" s="9"/>
      <c r="TKB41" s="9"/>
      <c r="TKC41" s="9"/>
      <c r="TKD41" s="9"/>
      <c r="TKE41" s="9"/>
      <c r="TKF41" s="9"/>
      <c r="TKG41" s="9"/>
      <c r="TKH41" s="9"/>
      <c r="TKI41" s="9"/>
      <c r="TKJ41" s="9"/>
      <c r="TKK41" s="9"/>
      <c r="TKL41" s="9"/>
      <c r="TKM41" s="9"/>
      <c r="TKN41" s="9"/>
      <c r="TKO41" s="9"/>
      <c r="TKP41" s="9"/>
      <c r="TKQ41" s="9"/>
      <c r="TKR41" s="9"/>
      <c r="TKS41" s="9"/>
      <c r="TKT41" s="9"/>
      <c r="TKU41" s="9"/>
      <c r="TKV41" s="9"/>
      <c r="TKW41" s="9"/>
      <c r="TKX41" s="9"/>
      <c r="TKY41" s="9"/>
      <c r="TKZ41" s="9"/>
      <c r="TLA41" s="9"/>
      <c r="TLB41" s="9"/>
      <c r="TLC41" s="9"/>
      <c r="TLD41" s="9"/>
      <c r="TLE41" s="9"/>
      <c r="TLF41" s="9"/>
      <c r="TLG41" s="9"/>
      <c r="TLH41" s="9"/>
      <c r="TLI41" s="9"/>
      <c r="TLJ41" s="9"/>
      <c r="TLK41" s="9"/>
      <c r="TLL41" s="9"/>
      <c r="TLM41" s="9"/>
      <c r="TLN41" s="9"/>
      <c r="TLO41" s="9"/>
      <c r="TLP41" s="9"/>
      <c r="TLQ41" s="9"/>
      <c r="TLR41" s="9"/>
      <c r="TLS41" s="9"/>
      <c r="TLT41" s="9"/>
      <c r="TLU41" s="9"/>
      <c r="TLV41" s="9"/>
      <c r="TLW41" s="9"/>
      <c r="TLX41" s="9"/>
      <c r="TLY41" s="9"/>
      <c r="TLZ41" s="9"/>
      <c r="TMA41" s="9"/>
      <c r="TMB41" s="9"/>
      <c r="TMC41" s="9"/>
      <c r="TMD41" s="9"/>
      <c r="TME41" s="9"/>
      <c r="TMF41" s="9"/>
      <c r="TMG41" s="9"/>
      <c r="TMH41" s="9"/>
      <c r="TMI41" s="9"/>
      <c r="TMJ41" s="9"/>
      <c r="TMK41" s="9"/>
      <c r="TML41" s="9"/>
      <c r="TMM41" s="9"/>
      <c r="TMN41" s="9"/>
      <c r="TMO41" s="9"/>
      <c r="TMP41" s="9"/>
      <c r="TMQ41" s="9"/>
      <c r="TMR41" s="9"/>
      <c r="TMS41" s="9"/>
      <c r="TMT41" s="9"/>
      <c r="TMU41" s="9"/>
      <c r="TMV41" s="9"/>
      <c r="TMW41" s="9"/>
      <c r="TMX41" s="9"/>
      <c r="TMY41" s="9"/>
      <c r="TMZ41" s="9"/>
      <c r="TNA41" s="9"/>
      <c r="TNB41" s="9"/>
      <c r="TNC41" s="9"/>
      <c r="TND41" s="9"/>
      <c r="TNE41" s="9"/>
      <c r="TNF41" s="9"/>
      <c r="TNG41" s="9"/>
      <c r="TNH41" s="9"/>
      <c r="TNI41" s="9"/>
      <c r="TNJ41" s="9"/>
      <c r="TNK41" s="9"/>
      <c r="TNL41" s="9"/>
      <c r="TNM41" s="9"/>
      <c r="TNN41" s="9"/>
      <c r="TNO41" s="9"/>
      <c r="TNP41" s="9"/>
      <c r="TNQ41" s="9"/>
      <c r="TNR41" s="9"/>
      <c r="TNS41" s="9"/>
      <c r="TNT41" s="9"/>
      <c r="TNU41" s="9"/>
      <c r="TNV41" s="9"/>
      <c r="TNW41" s="9"/>
      <c r="TNX41" s="9"/>
      <c r="TNY41" s="9"/>
      <c r="TNZ41" s="9"/>
      <c r="TOA41" s="9"/>
      <c r="TOB41" s="9"/>
      <c r="TOC41" s="9"/>
      <c r="TOD41" s="9"/>
      <c r="TOE41" s="9"/>
      <c r="TOF41" s="9"/>
      <c r="TOG41" s="9"/>
      <c r="TOH41" s="9"/>
      <c r="TOI41" s="9"/>
      <c r="TOJ41" s="9"/>
      <c r="TOK41" s="9"/>
      <c r="TOL41" s="9"/>
      <c r="TOM41" s="9"/>
      <c r="TON41" s="9"/>
      <c r="TOO41" s="9"/>
      <c r="TOP41" s="9"/>
      <c r="TOQ41" s="9"/>
      <c r="TOR41" s="9"/>
      <c r="TOS41" s="9"/>
      <c r="TOT41" s="9"/>
      <c r="TOU41" s="9"/>
      <c r="TOV41" s="9"/>
      <c r="TOW41" s="9"/>
      <c r="TOX41" s="9"/>
      <c r="TOY41" s="9"/>
      <c r="TOZ41" s="9"/>
      <c r="TPA41" s="9"/>
      <c r="TPB41" s="9"/>
      <c r="TPC41" s="9"/>
      <c r="TPD41" s="9"/>
      <c r="TPE41" s="9"/>
      <c r="TPF41" s="9"/>
      <c r="TPG41" s="9"/>
      <c r="TPH41" s="9"/>
      <c r="TPI41" s="9"/>
      <c r="TPJ41" s="9"/>
      <c r="TPK41" s="9"/>
      <c r="TPL41" s="9"/>
      <c r="TPM41" s="9"/>
      <c r="TPN41" s="9"/>
      <c r="TPO41" s="9"/>
      <c r="TPP41" s="9"/>
      <c r="TPQ41" s="9"/>
      <c r="TPR41" s="9"/>
      <c r="TPS41" s="9"/>
      <c r="TPT41" s="9"/>
      <c r="TPU41" s="9"/>
      <c r="TPV41" s="9"/>
      <c r="TPW41" s="9"/>
      <c r="TPX41" s="9"/>
      <c r="TPY41" s="9"/>
      <c r="TPZ41" s="9"/>
      <c r="TQA41" s="9"/>
      <c r="TQB41" s="9"/>
      <c r="TQC41" s="9"/>
      <c r="TQD41" s="9"/>
      <c r="TQE41" s="9"/>
      <c r="TQF41" s="9"/>
      <c r="TQG41" s="9"/>
      <c r="TQH41" s="9"/>
      <c r="TQI41" s="9"/>
      <c r="TQJ41" s="9"/>
      <c r="TQK41" s="9"/>
      <c r="TQL41" s="9"/>
      <c r="TQM41" s="9"/>
      <c r="TQN41" s="9"/>
      <c r="TQO41" s="9"/>
      <c r="TQP41" s="9"/>
      <c r="TQQ41" s="9"/>
      <c r="TQR41" s="9"/>
      <c r="TQS41" s="9"/>
      <c r="TQT41" s="9"/>
      <c r="TQU41" s="9"/>
      <c r="TQV41" s="9"/>
      <c r="TQW41" s="9"/>
      <c r="TQX41" s="9"/>
      <c r="TQY41" s="9"/>
      <c r="TQZ41" s="9"/>
      <c r="TRA41" s="9"/>
      <c r="TRB41" s="9"/>
      <c r="TRC41" s="9"/>
      <c r="TRD41" s="9"/>
      <c r="TRE41" s="9"/>
      <c r="TRF41" s="9"/>
      <c r="TRG41" s="9"/>
      <c r="TRH41" s="9"/>
      <c r="TRI41" s="9"/>
      <c r="TRJ41" s="9"/>
      <c r="TRK41" s="9"/>
      <c r="TRL41" s="9"/>
      <c r="TRM41" s="9"/>
      <c r="TRN41" s="9"/>
      <c r="TRO41" s="9"/>
      <c r="TRP41" s="9"/>
      <c r="TRQ41" s="9"/>
      <c r="TRR41" s="9"/>
      <c r="TRS41" s="9"/>
      <c r="TRT41" s="9"/>
      <c r="TRU41" s="9"/>
      <c r="TRV41" s="9"/>
      <c r="TRW41" s="9"/>
      <c r="TRX41" s="9"/>
      <c r="TRY41" s="9"/>
      <c r="TRZ41" s="9"/>
      <c r="TSA41" s="9"/>
      <c r="TSB41" s="9"/>
      <c r="TSC41" s="9"/>
      <c r="TSD41" s="9"/>
      <c r="TSE41" s="9"/>
      <c r="TSF41" s="9"/>
      <c r="TSG41" s="9"/>
      <c r="TSH41" s="9"/>
      <c r="TSI41" s="9"/>
      <c r="TSJ41" s="9"/>
      <c r="TSK41" s="9"/>
      <c r="TSL41" s="9"/>
      <c r="TSM41" s="9"/>
      <c r="TSN41" s="9"/>
      <c r="TSO41" s="9"/>
      <c r="TSP41" s="9"/>
      <c r="TSQ41" s="9"/>
      <c r="TSR41" s="9"/>
      <c r="TSS41" s="9"/>
      <c r="TST41" s="9"/>
      <c r="TSU41" s="9"/>
      <c r="TSV41" s="9"/>
      <c r="TSW41" s="9"/>
      <c r="TSX41" s="9"/>
      <c r="TSY41" s="9"/>
      <c r="TSZ41" s="9"/>
      <c r="TTA41" s="9"/>
      <c r="TTB41" s="9"/>
      <c r="TTC41" s="9"/>
      <c r="TTD41" s="9"/>
      <c r="TTE41" s="9"/>
      <c r="TTF41" s="9"/>
      <c r="TTG41" s="9"/>
      <c r="TTH41" s="9"/>
      <c r="TTI41" s="9"/>
      <c r="TTJ41" s="9"/>
      <c r="TTK41" s="9"/>
      <c r="TTL41" s="9"/>
      <c r="TTM41" s="9"/>
      <c r="TTN41" s="9"/>
      <c r="TTO41" s="9"/>
      <c r="TTP41" s="9"/>
      <c r="TTQ41" s="9"/>
      <c r="TTR41" s="9"/>
      <c r="TTS41" s="9"/>
      <c r="TTT41" s="9"/>
      <c r="TTU41" s="9"/>
      <c r="TTV41" s="9"/>
      <c r="TTW41" s="9"/>
      <c r="TTX41" s="9"/>
      <c r="TTY41" s="9"/>
      <c r="TTZ41" s="9"/>
      <c r="TUA41" s="9"/>
      <c r="TUB41" s="9"/>
      <c r="TUC41" s="9"/>
      <c r="TUD41" s="9"/>
      <c r="TUE41" s="9"/>
      <c r="TUF41" s="9"/>
      <c r="TUG41" s="9"/>
      <c r="TUH41" s="9"/>
      <c r="TUI41" s="9"/>
      <c r="TUJ41" s="9"/>
      <c r="TUK41" s="9"/>
      <c r="TUL41" s="9"/>
      <c r="TUM41" s="9"/>
      <c r="TUN41" s="9"/>
      <c r="TUO41" s="9"/>
      <c r="TUP41" s="9"/>
      <c r="TUQ41" s="9"/>
      <c r="TUR41" s="9"/>
      <c r="TUS41" s="9"/>
      <c r="TUT41" s="9"/>
      <c r="TUU41" s="9"/>
      <c r="TUV41" s="9"/>
      <c r="TUW41" s="9"/>
      <c r="TUX41" s="9"/>
      <c r="TUY41" s="9"/>
      <c r="TUZ41" s="9"/>
      <c r="TVA41" s="9"/>
      <c r="TVB41" s="9"/>
      <c r="TVC41" s="9"/>
      <c r="TVD41" s="9"/>
      <c r="TVE41" s="9"/>
      <c r="TVF41" s="9"/>
      <c r="TVG41" s="9"/>
      <c r="TVH41" s="9"/>
      <c r="TVI41" s="9"/>
      <c r="TVJ41" s="9"/>
      <c r="TVK41" s="9"/>
      <c r="TVL41" s="9"/>
      <c r="TVM41" s="9"/>
      <c r="TVN41" s="9"/>
      <c r="TVO41" s="9"/>
      <c r="TVP41" s="9"/>
      <c r="TVQ41" s="9"/>
      <c r="TVR41" s="9"/>
      <c r="TVS41" s="9"/>
      <c r="TVT41" s="9"/>
      <c r="TVU41" s="9"/>
      <c r="TVV41" s="9"/>
      <c r="TVW41" s="9"/>
      <c r="TVX41" s="9"/>
      <c r="TVY41" s="9"/>
      <c r="TVZ41" s="9"/>
      <c r="TWA41" s="9"/>
      <c r="TWB41" s="9"/>
      <c r="TWC41" s="9"/>
      <c r="TWD41" s="9"/>
      <c r="TWE41" s="9"/>
      <c r="TWF41" s="9"/>
      <c r="TWG41" s="9"/>
      <c r="TWH41" s="9"/>
      <c r="TWI41" s="9"/>
      <c r="TWJ41" s="9"/>
      <c r="TWK41" s="9"/>
      <c r="TWL41" s="9"/>
      <c r="TWM41" s="9"/>
      <c r="TWN41" s="9"/>
      <c r="TWO41" s="9"/>
      <c r="TWP41" s="9"/>
      <c r="TWQ41" s="9"/>
      <c r="TWR41" s="9"/>
      <c r="TWS41" s="9"/>
      <c r="TWT41" s="9"/>
      <c r="TWU41" s="9"/>
      <c r="TWV41" s="9"/>
      <c r="TWW41" s="9"/>
      <c r="TWX41" s="9"/>
      <c r="TWY41" s="9"/>
      <c r="TWZ41" s="9"/>
      <c r="TXA41" s="9"/>
      <c r="TXB41" s="9"/>
      <c r="TXC41" s="9"/>
      <c r="TXD41" s="9"/>
      <c r="TXE41" s="9"/>
      <c r="TXF41" s="9"/>
      <c r="TXG41" s="9"/>
      <c r="TXH41" s="9"/>
      <c r="TXI41" s="9"/>
      <c r="TXJ41" s="9"/>
      <c r="TXK41" s="9"/>
      <c r="TXL41" s="9"/>
      <c r="TXM41" s="9"/>
      <c r="TXN41" s="9"/>
      <c r="TXO41" s="9"/>
      <c r="TXP41" s="9"/>
      <c r="TXQ41" s="9"/>
      <c r="TXR41" s="9"/>
      <c r="TXS41" s="9"/>
      <c r="TXT41" s="9"/>
      <c r="TXU41" s="9"/>
      <c r="TXV41" s="9"/>
      <c r="TXW41" s="9"/>
      <c r="TXX41" s="9"/>
      <c r="TXY41" s="9"/>
      <c r="TXZ41" s="9"/>
      <c r="TYA41" s="9"/>
      <c r="TYB41" s="9"/>
      <c r="TYC41" s="9"/>
      <c r="TYD41" s="9"/>
      <c r="TYE41" s="9"/>
      <c r="TYF41" s="9"/>
      <c r="TYG41" s="9"/>
      <c r="TYH41" s="9"/>
      <c r="TYI41" s="9"/>
      <c r="TYJ41" s="9"/>
      <c r="TYK41" s="9"/>
      <c r="TYL41" s="9"/>
      <c r="TYM41" s="9"/>
      <c r="TYN41" s="9"/>
      <c r="TYO41" s="9"/>
      <c r="TYP41" s="9"/>
      <c r="TYQ41" s="9"/>
      <c r="TYR41" s="9"/>
      <c r="TYS41" s="9"/>
      <c r="TYT41" s="9"/>
      <c r="TYU41" s="9"/>
      <c r="TYV41" s="9"/>
      <c r="TYW41" s="9"/>
      <c r="TYX41" s="9"/>
      <c r="TYY41" s="9"/>
      <c r="TYZ41" s="9"/>
      <c r="TZA41" s="9"/>
      <c r="TZB41" s="9"/>
      <c r="TZC41" s="9"/>
      <c r="TZD41" s="9"/>
      <c r="TZE41" s="9"/>
      <c r="TZF41" s="9"/>
      <c r="TZG41" s="9"/>
      <c r="TZH41" s="9"/>
      <c r="TZI41" s="9"/>
      <c r="TZJ41" s="9"/>
      <c r="TZK41" s="9"/>
      <c r="TZL41" s="9"/>
      <c r="TZM41" s="9"/>
      <c r="TZN41" s="9"/>
      <c r="TZO41" s="9"/>
      <c r="TZP41" s="9"/>
      <c r="TZQ41" s="9"/>
      <c r="TZR41" s="9"/>
      <c r="TZS41" s="9"/>
      <c r="TZT41" s="9"/>
      <c r="TZU41" s="9"/>
      <c r="TZV41" s="9"/>
      <c r="TZW41" s="9"/>
      <c r="TZX41" s="9"/>
      <c r="TZY41" s="9"/>
      <c r="TZZ41" s="9"/>
      <c r="UAA41" s="9"/>
      <c r="UAB41" s="9"/>
      <c r="UAC41" s="9"/>
      <c r="UAD41" s="9"/>
      <c r="UAE41" s="9"/>
      <c r="UAF41" s="9"/>
      <c r="UAG41" s="9"/>
      <c r="UAH41" s="9"/>
      <c r="UAI41" s="9"/>
      <c r="UAJ41" s="9"/>
      <c r="UAK41" s="9"/>
      <c r="UAL41" s="9"/>
      <c r="UAM41" s="9"/>
      <c r="UAN41" s="9"/>
      <c r="UAO41" s="9"/>
      <c r="UAP41" s="9"/>
      <c r="UAQ41" s="9"/>
      <c r="UAR41" s="9"/>
      <c r="UAS41" s="9"/>
      <c r="UAT41" s="9"/>
      <c r="UAU41" s="9"/>
      <c r="UAV41" s="9"/>
      <c r="UAW41" s="9"/>
      <c r="UAX41" s="9"/>
      <c r="UAY41" s="9"/>
      <c r="UAZ41" s="9"/>
      <c r="UBA41" s="9"/>
      <c r="UBB41" s="9"/>
      <c r="UBC41" s="9"/>
      <c r="UBD41" s="9"/>
      <c r="UBE41" s="9"/>
      <c r="UBF41" s="9"/>
      <c r="UBG41" s="9"/>
      <c r="UBH41" s="9"/>
      <c r="UBI41" s="9"/>
      <c r="UBJ41" s="9"/>
      <c r="UBK41" s="9"/>
      <c r="UBL41" s="9"/>
      <c r="UBM41" s="9"/>
      <c r="UBN41" s="9"/>
      <c r="UBO41" s="9"/>
      <c r="UBP41" s="9"/>
      <c r="UBQ41" s="9"/>
      <c r="UBR41" s="9"/>
      <c r="UBS41" s="9"/>
      <c r="UBT41" s="9"/>
      <c r="UBU41" s="9"/>
      <c r="UBV41" s="9"/>
      <c r="UBW41" s="9"/>
      <c r="UBX41" s="9"/>
      <c r="UBY41" s="9"/>
      <c r="UBZ41" s="9"/>
      <c r="UCA41" s="9"/>
      <c r="UCB41" s="9"/>
      <c r="UCC41" s="9"/>
      <c r="UCD41" s="9"/>
      <c r="UCE41" s="9"/>
      <c r="UCF41" s="9"/>
      <c r="UCG41" s="9"/>
      <c r="UCH41" s="9"/>
      <c r="UCI41" s="9"/>
      <c r="UCJ41" s="9"/>
      <c r="UCK41" s="9"/>
      <c r="UCL41" s="9"/>
      <c r="UCM41" s="9"/>
      <c r="UCN41" s="9"/>
      <c r="UCO41" s="9"/>
      <c r="UCP41" s="9"/>
      <c r="UCQ41" s="9"/>
      <c r="UCR41" s="9"/>
      <c r="UCS41" s="9"/>
      <c r="UCT41" s="9"/>
      <c r="UCU41" s="9"/>
      <c r="UCV41" s="9"/>
      <c r="UCW41" s="9"/>
      <c r="UCX41" s="9"/>
      <c r="UCY41" s="9"/>
      <c r="UCZ41" s="9"/>
      <c r="UDA41" s="9"/>
      <c r="UDB41" s="9"/>
      <c r="UDC41" s="9"/>
      <c r="UDD41" s="9"/>
      <c r="UDE41" s="9"/>
      <c r="UDF41" s="9"/>
      <c r="UDG41" s="9"/>
      <c r="UDH41" s="9"/>
      <c r="UDI41" s="9"/>
      <c r="UDJ41" s="9"/>
      <c r="UDK41" s="9"/>
      <c r="UDL41" s="9"/>
      <c r="UDM41" s="9"/>
      <c r="UDN41" s="9"/>
      <c r="UDO41" s="9"/>
      <c r="UDP41" s="9"/>
      <c r="UDQ41" s="9"/>
      <c r="UDR41" s="9"/>
      <c r="UDS41" s="9"/>
      <c r="UDT41" s="9"/>
      <c r="UDU41" s="9"/>
      <c r="UDV41" s="9"/>
      <c r="UDW41" s="9"/>
      <c r="UDX41" s="9"/>
      <c r="UDY41" s="9"/>
      <c r="UDZ41" s="9"/>
      <c r="UEA41" s="9"/>
      <c r="UEB41" s="9"/>
      <c r="UEC41" s="9"/>
      <c r="UED41" s="9"/>
      <c r="UEE41" s="9"/>
      <c r="UEF41" s="9"/>
      <c r="UEG41" s="9"/>
      <c r="UEH41" s="9"/>
      <c r="UEI41" s="9"/>
      <c r="UEJ41" s="9"/>
      <c r="UEK41" s="9"/>
      <c r="UEL41" s="9"/>
      <c r="UEM41" s="9"/>
      <c r="UEN41" s="9"/>
      <c r="UEO41" s="9"/>
      <c r="UEP41" s="9"/>
      <c r="UEQ41" s="9"/>
      <c r="UER41" s="9"/>
      <c r="UES41" s="9"/>
      <c r="UET41" s="9"/>
      <c r="UEU41" s="9"/>
      <c r="UEV41" s="9"/>
      <c r="UEW41" s="9"/>
      <c r="UEX41" s="9"/>
      <c r="UEY41" s="9"/>
      <c r="UEZ41" s="9"/>
      <c r="UFA41" s="9"/>
      <c r="UFB41" s="9"/>
      <c r="UFC41" s="9"/>
      <c r="UFD41" s="9"/>
      <c r="UFE41" s="9"/>
      <c r="UFF41" s="9"/>
      <c r="UFG41" s="9"/>
      <c r="UFH41" s="9"/>
      <c r="UFI41" s="9"/>
      <c r="UFJ41" s="9"/>
      <c r="UFK41" s="9"/>
      <c r="UFL41" s="9"/>
      <c r="UFM41" s="9"/>
      <c r="UFN41" s="9"/>
      <c r="UFO41" s="9"/>
      <c r="UFP41" s="9"/>
      <c r="UFQ41" s="9"/>
      <c r="UFR41" s="9"/>
      <c r="UFS41" s="9"/>
      <c r="UFT41" s="9"/>
      <c r="UFU41" s="9"/>
      <c r="UFV41" s="9"/>
      <c r="UFW41" s="9"/>
      <c r="UFX41" s="9"/>
      <c r="UFY41" s="9"/>
      <c r="UFZ41" s="9"/>
      <c r="UGA41" s="9"/>
      <c r="UGB41" s="9"/>
      <c r="UGC41" s="9"/>
      <c r="UGD41" s="9"/>
      <c r="UGE41" s="9"/>
      <c r="UGF41" s="9"/>
      <c r="UGG41" s="9"/>
      <c r="UGH41" s="9"/>
      <c r="UGI41" s="9"/>
      <c r="UGJ41" s="9"/>
      <c r="UGK41" s="9"/>
      <c r="UGL41" s="9"/>
      <c r="UGM41" s="9"/>
      <c r="UGN41" s="9"/>
      <c r="UGO41" s="9"/>
      <c r="UGP41" s="9"/>
      <c r="UGQ41" s="9"/>
      <c r="UGR41" s="9"/>
      <c r="UGS41" s="9"/>
      <c r="UGT41" s="9"/>
      <c r="UGU41" s="9"/>
      <c r="UGV41" s="9"/>
      <c r="UGW41" s="9"/>
      <c r="UGX41" s="9"/>
      <c r="UGY41" s="9"/>
      <c r="UGZ41" s="9"/>
      <c r="UHA41" s="9"/>
      <c r="UHB41" s="9"/>
      <c r="UHC41" s="9"/>
      <c r="UHD41" s="9"/>
      <c r="UHE41" s="9"/>
      <c r="UHF41" s="9"/>
      <c r="UHG41" s="9"/>
      <c r="UHH41" s="9"/>
      <c r="UHI41" s="9"/>
      <c r="UHJ41" s="9"/>
      <c r="UHK41" s="9"/>
      <c r="UHL41" s="9"/>
      <c r="UHM41" s="9"/>
      <c r="UHN41" s="9"/>
      <c r="UHO41" s="9"/>
      <c r="UHP41" s="9"/>
      <c r="UHQ41" s="9"/>
      <c r="UHR41" s="9"/>
      <c r="UHS41" s="9"/>
      <c r="UHT41" s="9"/>
      <c r="UHU41" s="9"/>
      <c r="UHV41" s="9"/>
      <c r="UHW41" s="9"/>
      <c r="UHX41" s="9"/>
      <c r="UHY41" s="9"/>
      <c r="UHZ41" s="9"/>
      <c r="UIA41" s="9"/>
      <c r="UIB41" s="9"/>
      <c r="UIC41" s="9"/>
      <c r="UID41" s="9"/>
      <c r="UIE41" s="9"/>
      <c r="UIF41" s="9"/>
      <c r="UIG41" s="9"/>
      <c r="UIH41" s="9"/>
      <c r="UII41" s="9"/>
      <c r="UIJ41" s="9"/>
      <c r="UIK41" s="9"/>
      <c r="UIL41" s="9"/>
      <c r="UIM41" s="9"/>
      <c r="UIN41" s="9"/>
      <c r="UIO41" s="9"/>
      <c r="UIP41" s="9"/>
      <c r="UIQ41" s="9"/>
      <c r="UIR41" s="9"/>
      <c r="UIS41" s="9"/>
      <c r="UIT41" s="9"/>
      <c r="UIU41" s="9"/>
      <c r="UIV41" s="9"/>
      <c r="UIW41" s="9"/>
      <c r="UIX41" s="9"/>
      <c r="UIY41" s="9"/>
      <c r="UIZ41" s="9"/>
      <c r="UJA41" s="9"/>
      <c r="UJB41" s="9"/>
      <c r="UJC41" s="9"/>
      <c r="UJD41" s="9"/>
      <c r="UJE41" s="9"/>
      <c r="UJF41" s="9"/>
      <c r="UJG41" s="9"/>
      <c r="UJH41" s="9"/>
      <c r="UJI41" s="9"/>
      <c r="UJJ41" s="9"/>
      <c r="UJK41" s="9"/>
      <c r="UJL41" s="9"/>
      <c r="UJM41" s="9"/>
      <c r="UJN41" s="9"/>
      <c r="UJO41" s="9"/>
      <c r="UJP41" s="9"/>
      <c r="UJQ41" s="9"/>
      <c r="UJR41" s="9"/>
      <c r="UJS41" s="9"/>
      <c r="UJT41" s="9"/>
      <c r="UJU41" s="9"/>
      <c r="UJV41" s="9"/>
      <c r="UJW41" s="9"/>
      <c r="UJX41" s="9"/>
      <c r="UJY41" s="9"/>
      <c r="UJZ41" s="9"/>
      <c r="UKA41" s="9"/>
      <c r="UKB41" s="9"/>
      <c r="UKC41" s="9"/>
      <c r="UKD41" s="9"/>
      <c r="UKE41" s="9"/>
      <c r="UKF41" s="9"/>
      <c r="UKG41" s="9"/>
      <c r="UKH41" s="9"/>
      <c r="UKI41" s="9"/>
      <c r="UKJ41" s="9"/>
      <c r="UKK41" s="9"/>
      <c r="UKL41" s="9"/>
      <c r="UKM41" s="9"/>
      <c r="UKN41" s="9"/>
      <c r="UKO41" s="9"/>
      <c r="UKP41" s="9"/>
      <c r="UKQ41" s="9"/>
      <c r="UKR41" s="9"/>
      <c r="UKS41" s="9"/>
      <c r="UKT41" s="9"/>
      <c r="UKU41" s="9"/>
      <c r="UKV41" s="9"/>
      <c r="UKW41" s="9"/>
      <c r="UKX41" s="9"/>
      <c r="UKY41" s="9"/>
      <c r="UKZ41" s="9"/>
      <c r="ULA41" s="9"/>
      <c r="ULB41" s="9"/>
      <c r="ULC41" s="9"/>
      <c r="ULD41" s="9"/>
      <c r="ULE41" s="9"/>
      <c r="ULF41" s="9"/>
      <c r="ULG41" s="9"/>
      <c r="ULH41" s="9"/>
      <c r="ULI41" s="9"/>
      <c r="ULJ41" s="9"/>
      <c r="ULK41" s="9"/>
      <c r="ULL41" s="9"/>
      <c r="ULM41" s="9"/>
      <c r="ULN41" s="9"/>
      <c r="ULO41" s="9"/>
      <c r="ULP41" s="9"/>
      <c r="ULQ41" s="9"/>
      <c r="ULR41" s="9"/>
      <c r="ULS41" s="9"/>
      <c r="ULT41" s="9"/>
      <c r="ULU41" s="9"/>
      <c r="ULV41" s="9"/>
      <c r="ULW41" s="9"/>
      <c r="ULX41" s="9"/>
      <c r="ULY41" s="9"/>
      <c r="ULZ41" s="9"/>
      <c r="UMA41" s="9"/>
      <c r="UMB41" s="9"/>
      <c r="UMC41" s="9"/>
      <c r="UMD41" s="9"/>
      <c r="UME41" s="9"/>
      <c r="UMF41" s="9"/>
      <c r="UMG41" s="9"/>
      <c r="UMH41" s="9"/>
      <c r="UMI41" s="9"/>
      <c r="UMJ41" s="9"/>
      <c r="UMK41" s="9"/>
      <c r="UML41" s="9"/>
      <c r="UMM41" s="9"/>
      <c r="UMN41" s="9"/>
      <c r="UMO41" s="9"/>
      <c r="UMP41" s="9"/>
      <c r="UMQ41" s="9"/>
      <c r="UMR41" s="9"/>
      <c r="UMS41" s="9"/>
      <c r="UMT41" s="9"/>
      <c r="UMU41" s="9"/>
      <c r="UMV41" s="9"/>
      <c r="UMW41" s="9"/>
      <c r="UMX41" s="9"/>
      <c r="UMY41" s="9"/>
      <c r="UMZ41" s="9"/>
      <c r="UNA41" s="9"/>
      <c r="UNB41" s="9"/>
      <c r="UNC41" s="9"/>
      <c r="UND41" s="9"/>
      <c r="UNE41" s="9"/>
      <c r="UNF41" s="9"/>
      <c r="UNG41" s="9"/>
      <c r="UNH41" s="9"/>
      <c r="UNI41" s="9"/>
      <c r="UNJ41" s="9"/>
      <c r="UNK41" s="9"/>
      <c r="UNL41" s="9"/>
      <c r="UNM41" s="9"/>
      <c r="UNN41" s="9"/>
      <c r="UNO41" s="9"/>
      <c r="UNP41" s="9"/>
      <c r="UNQ41" s="9"/>
      <c r="UNR41" s="9"/>
      <c r="UNS41" s="9"/>
      <c r="UNT41" s="9"/>
      <c r="UNU41" s="9"/>
      <c r="UNV41" s="9"/>
      <c r="UNW41" s="9"/>
      <c r="UNX41" s="9"/>
      <c r="UNY41" s="9"/>
      <c r="UNZ41" s="9"/>
      <c r="UOA41" s="9"/>
      <c r="UOB41" s="9"/>
      <c r="UOC41" s="9"/>
      <c r="UOD41" s="9"/>
      <c r="UOE41" s="9"/>
      <c r="UOF41" s="9"/>
      <c r="UOG41" s="9"/>
      <c r="UOH41" s="9"/>
      <c r="UOI41" s="9"/>
      <c r="UOJ41" s="9"/>
      <c r="UOK41" s="9"/>
      <c r="UOL41" s="9"/>
      <c r="UOM41" s="9"/>
      <c r="UON41" s="9"/>
      <c r="UOO41" s="9"/>
      <c r="UOP41" s="9"/>
      <c r="UOQ41" s="9"/>
      <c r="UOR41" s="9"/>
      <c r="UOS41" s="9"/>
      <c r="UOT41" s="9"/>
      <c r="UOU41" s="9"/>
      <c r="UOV41" s="9"/>
      <c r="UOW41" s="9"/>
      <c r="UOX41" s="9"/>
      <c r="UOY41" s="9"/>
      <c r="UOZ41" s="9"/>
      <c r="UPA41" s="9"/>
      <c r="UPB41" s="9"/>
      <c r="UPC41" s="9"/>
      <c r="UPD41" s="9"/>
      <c r="UPE41" s="9"/>
      <c r="UPF41" s="9"/>
      <c r="UPG41" s="9"/>
      <c r="UPH41" s="9"/>
      <c r="UPI41" s="9"/>
      <c r="UPJ41" s="9"/>
      <c r="UPK41" s="9"/>
      <c r="UPL41" s="9"/>
      <c r="UPM41" s="9"/>
      <c r="UPN41" s="9"/>
      <c r="UPO41" s="9"/>
      <c r="UPP41" s="9"/>
      <c r="UPQ41" s="9"/>
      <c r="UPR41" s="9"/>
      <c r="UPS41" s="9"/>
      <c r="UPT41" s="9"/>
      <c r="UPU41" s="9"/>
      <c r="UPV41" s="9"/>
      <c r="UPW41" s="9"/>
      <c r="UPX41" s="9"/>
      <c r="UPY41" s="9"/>
      <c r="UPZ41" s="9"/>
      <c r="UQA41" s="9"/>
      <c r="UQB41" s="9"/>
      <c r="UQC41" s="9"/>
      <c r="UQD41" s="9"/>
      <c r="UQE41" s="9"/>
      <c r="UQF41" s="9"/>
      <c r="UQG41" s="9"/>
      <c r="UQH41" s="9"/>
      <c r="UQI41" s="9"/>
      <c r="UQJ41" s="9"/>
      <c r="UQK41" s="9"/>
      <c r="UQL41" s="9"/>
      <c r="UQM41" s="9"/>
      <c r="UQN41" s="9"/>
      <c r="UQO41" s="9"/>
      <c r="UQP41" s="9"/>
      <c r="UQQ41" s="9"/>
      <c r="UQR41" s="9"/>
      <c r="UQS41" s="9"/>
      <c r="UQT41" s="9"/>
      <c r="UQU41" s="9"/>
      <c r="UQV41" s="9"/>
      <c r="UQW41" s="9"/>
      <c r="UQX41" s="9"/>
      <c r="UQY41" s="9"/>
      <c r="UQZ41" s="9"/>
      <c r="URA41" s="9"/>
      <c r="URB41" s="9"/>
      <c r="URC41" s="9"/>
      <c r="URD41" s="9"/>
      <c r="URE41" s="9"/>
      <c r="URF41" s="9"/>
      <c r="URG41" s="9"/>
      <c r="URH41" s="9"/>
      <c r="URI41" s="9"/>
      <c r="URJ41" s="9"/>
      <c r="URK41" s="9"/>
      <c r="URL41" s="9"/>
      <c r="URM41" s="9"/>
      <c r="URN41" s="9"/>
      <c r="URO41" s="9"/>
      <c r="URP41" s="9"/>
      <c r="URQ41" s="9"/>
      <c r="URR41" s="9"/>
      <c r="URS41" s="9"/>
      <c r="URT41" s="9"/>
      <c r="URU41" s="9"/>
      <c r="URV41" s="9"/>
      <c r="URW41" s="9"/>
      <c r="URX41" s="9"/>
      <c r="URY41" s="9"/>
      <c r="URZ41" s="9"/>
      <c r="USA41" s="9"/>
      <c r="USB41" s="9"/>
      <c r="USC41" s="9"/>
      <c r="USD41" s="9"/>
      <c r="USE41" s="9"/>
      <c r="USF41" s="9"/>
      <c r="USG41" s="9"/>
      <c r="USH41" s="9"/>
      <c r="USI41" s="9"/>
      <c r="USJ41" s="9"/>
      <c r="USK41" s="9"/>
      <c r="USL41" s="9"/>
      <c r="USM41" s="9"/>
      <c r="USN41" s="9"/>
      <c r="USO41" s="9"/>
      <c r="USP41" s="9"/>
      <c r="USQ41" s="9"/>
      <c r="USR41" s="9"/>
      <c r="USS41" s="9"/>
      <c r="UST41" s="9"/>
      <c r="USU41" s="9"/>
      <c r="USV41" s="9"/>
      <c r="USW41" s="9"/>
      <c r="USX41" s="9"/>
      <c r="USY41" s="9"/>
      <c r="USZ41" s="9"/>
      <c r="UTA41" s="9"/>
      <c r="UTB41" s="9"/>
      <c r="UTC41" s="9"/>
      <c r="UTD41" s="9"/>
      <c r="UTE41" s="9"/>
      <c r="UTF41" s="9"/>
      <c r="UTG41" s="9"/>
      <c r="UTH41" s="9"/>
      <c r="UTI41" s="9"/>
      <c r="UTJ41" s="9"/>
      <c r="UTK41" s="9"/>
      <c r="UTL41" s="9"/>
      <c r="UTM41" s="9"/>
      <c r="UTN41" s="9"/>
      <c r="UTO41" s="9"/>
      <c r="UTP41" s="9"/>
      <c r="UTQ41" s="9"/>
      <c r="UTR41" s="9"/>
      <c r="UTS41" s="9"/>
      <c r="UTT41" s="9"/>
      <c r="UTU41" s="9"/>
      <c r="UTV41" s="9"/>
      <c r="UTW41" s="9"/>
      <c r="UTX41" s="9"/>
      <c r="UTY41" s="9"/>
      <c r="UTZ41" s="9"/>
      <c r="UUA41" s="9"/>
      <c r="UUB41" s="9"/>
      <c r="UUC41" s="9"/>
      <c r="UUD41" s="9"/>
      <c r="UUE41" s="9"/>
      <c r="UUF41" s="9"/>
      <c r="UUG41" s="9"/>
      <c r="UUH41" s="9"/>
      <c r="UUI41" s="9"/>
      <c r="UUJ41" s="9"/>
      <c r="UUK41" s="9"/>
      <c r="UUL41" s="9"/>
      <c r="UUM41" s="9"/>
      <c r="UUN41" s="9"/>
      <c r="UUO41" s="9"/>
      <c r="UUP41" s="9"/>
      <c r="UUQ41" s="9"/>
      <c r="UUR41" s="9"/>
      <c r="UUS41" s="9"/>
      <c r="UUT41" s="9"/>
      <c r="UUU41" s="9"/>
      <c r="UUV41" s="9"/>
      <c r="UUW41" s="9"/>
      <c r="UUX41" s="9"/>
      <c r="UUY41" s="9"/>
      <c r="UUZ41" s="9"/>
      <c r="UVA41" s="9"/>
      <c r="UVB41" s="9"/>
      <c r="UVC41" s="9"/>
      <c r="UVD41" s="9"/>
      <c r="UVE41" s="9"/>
      <c r="UVF41" s="9"/>
      <c r="UVG41" s="9"/>
      <c r="UVH41" s="9"/>
      <c r="UVI41" s="9"/>
      <c r="UVJ41" s="9"/>
      <c r="UVK41" s="9"/>
      <c r="UVL41" s="9"/>
      <c r="UVM41" s="9"/>
      <c r="UVN41" s="9"/>
      <c r="UVO41" s="9"/>
      <c r="UVP41" s="9"/>
      <c r="UVQ41" s="9"/>
      <c r="UVR41" s="9"/>
      <c r="UVS41" s="9"/>
      <c r="UVT41" s="9"/>
      <c r="UVU41" s="9"/>
      <c r="UVV41" s="9"/>
      <c r="UVW41" s="9"/>
      <c r="UVX41" s="9"/>
      <c r="UVY41" s="9"/>
      <c r="UVZ41" s="9"/>
      <c r="UWA41" s="9"/>
      <c r="UWB41" s="9"/>
      <c r="UWC41" s="9"/>
      <c r="UWD41" s="9"/>
      <c r="UWE41" s="9"/>
      <c r="UWF41" s="9"/>
      <c r="UWG41" s="9"/>
      <c r="UWH41" s="9"/>
      <c r="UWI41" s="9"/>
      <c r="UWJ41" s="9"/>
      <c r="UWK41" s="9"/>
      <c r="UWL41" s="9"/>
      <c r="UWM41" s="9"/>
      <c r="UWN41" s="9"/>
      <c r="UWO41" s="9"/>
      <c r="UWP41" s="9"/>
      <c r="UWQ41" s="9"/>
      <c r="UWR41" s="9"/>
      <c r="UWS41" s="9"/>
      <c r="UWT41" s="9"/>
      <c r="UWU41" s="9"/>
      <c r="UWV41" s="9"/>
      <c r="UWW41" s="9"/>
      <c r="UWX41" s="9"/>
      <c r="UWY41" s="9"/>
      <c r="UWZ41" s="9"/>
      <c r="UXA41" s="9"/>
      <c r="UXB41" s="9"/>
      <c r="UXC41" s="9"/>
      <c r="UXD41" s="9"/>
      <c r="UXE41" s="9"/>
      <c r="UXF41" s="9"/>
      <c r="UXG41" s="9"/>
      <c r="UXH41" s="9"/>
      <c r="UXI41" s="9"/>
      <c r="UXJ41" s="9"/>
      <c r="UXK41" s="9"/>
      <c r="UXL41" s="9"/>
      <c r="UXM41" s="9"/>
      <c r="UXN41" s="9"/>
      <c r="UXO41" s="9"/>
      <c r="UXP41" s="9"/>
      <c r="UXQ41" s="9"/>
      <c r="UXR41" s="9"/>
      <c r="UXS41" s="9"/>
      <c r="UXT41" s="9"/>
      <c r="UXU41" s="9"/>
      <c r="UXV41" s="9"/>
      <c r="UXW41" s="9"/>
      <c r="UXX41" s="9"/>
      <c r="UXY41" s="9"/>
      <c r="UXZ41" s="9"/>
      <c r="UYA41" s="9"/>
      <c r="UYB41" s="9"/>
      <c r="UYC41" s="9"/>
      <c r="UYD41" s="9"/>
      <c r="UYE41" s="9"/>
      <c r="UYF41" s="9"/>
      <c r="UYG41" s="9"/>
      <c r="UYH41" s="9"/>
      <c r="UYI41" s="9"/>
      <c r="UYJ41" s="9"/>
      <c r="UYK41" s="9"/>
      <c r="UYL41" s="9"/>
      <c r="UYM41" s="9"/>
      <c r="UYN41" s="9"/>
      <c r="UYO41" s="9"/>
      <c r="UYP41" s="9"/>
      <c r="UYQ41" s="9"/>
      <c r="UYR41" s="9"/>
      <c r="UYS41" s="9"/>
      <c r="UYT41" s="9"/>
      <c r="UYU41" s="9"/>
      <c r="UYV41" s="9"/>
      <c r="UYW41" s="9"/>
      <c r="UYX41" s="9"/>
      <c r="UYY41" s="9"/>
      <c r="UYZ41" s="9"/>
      <c r="UZA41" s="9"/>
      <c r="UZB41" s="9"/>
      <c r="UZC41" s="9"/>
      <c r="UZD41" s="9"/>
      <c r="UZE41" s="9"/>
      <c r="UZF41" s="9"/>
      <c r="UZG41" s="9"/>
      <c r="UZH41" s="9"/>
      <c r="UZI41" s="9"/>
      <c r="UZJ41" s="9"/>
      <c r="UZK41" s="9"/>
      <c r="UZL41" s="9"/>
      <c r="UZM41" s="9"/>
      <c r="UZN41" s="9"/>
      <c r="UZO41" s="9"/>
      <c r="UZP41" s="9"/>
      <c r="UZQ41" s="9"/>
      <c r="UZR41" s="9"/>
      <c r="UZS41" s="9"/>
      <c r="UZT41" s="9"/>
      <c r="UZU41" s="9"/>
      <c r="UZV41" s="9"/>
      <c r="UZW41" s="9"/>
      <c r="UZX41" s="9"/>
      <c r="UZY41" s="9"/>
      <c r="UZZ41" s="9"/>
      <c r="VAA41" s="9"/>
      <c r="VAB41" s="9"/>
      <c r="VAC41" s="9"/>
      <c r="VAD41" s="9"/>
      <c r="VAE41" s="9"/>
      <c r="VAF41" s="9"/>
      <c r="VAG41" s="9"/>
      <c r="VAH41" s="9"/>
      <c r="VAI41" s="9"/>
      <c r="VAJ41" s="9"/>
      <c r="VAK41" s="9"/>
      <c r="VAL41" s="9"/>
      <c r="VAM41" s="9"/>
      <c r="VAN41" s="9"/>
      <c r="VAO41" s="9"/>
      <c r="VAP41" s="9"/>
      <c r="VAQ41" s="9"/>
      <c r="VAR41" s="9"/>
      <c r="VAS41" s="9"/>
      <c r="VAT41" s="9"/>
      <c r="VAU41" s="9"/>
      <c r="VAV41" s="9"/>
      <c r="VAW41" s="9"/>
      <c r="VAX41" s="9"/>
      <c r="VAY41" s="9"/>
      <c r="VAZ41" s="9"/>
      <c r="VBA41" s="9"/>
      <c r="VBB41" s="9"/>
      <c r="VBC41" s="9"/>
      <c r="VBD41" s="9"/>
      <c r="VBE41" s="9"/>
      <c r="VBF41" s="9"/>
      <c r="VBG41" s="9"/>
      <c r="VBH41" s="9"/>
      <c r="VBI41" s="9"/>
      <c r="VBJ41" s="9"/>
      <c r="VBK41" s="9"/>
      <c r="VBL41" s="9"/>
      <c r="VBM41" s="9"/>
      <c r="VBN41" s="9"/>
      <c r="VBO41" s="9"/>
      <c r="VBP41" s="9"/>
      <c r="VBQ41" s="9"/>
      <c r="VBR41" s="9"/>
      <c r="VBS41" s="9"/>
      <c r="VBT41" s="9"/>
      <c r="VBU41" s="9"/>
      <c r="VBV41" s="9"/>
      <c r="VBW41" s="9"/>
      <c r="VBX41" s="9"/>
      <c r="VBY41" s="9"/>
      <c r="VBZ41" s="9"/>
      <c r="VCA41" s="9"/>
      <c r="VCB41" s="9"/>
      <c r="VCC41" s="9"/>
      <c r="VCD41" s="9"/>
      <c r="VCE41" s="9"/>
      <c r="VCF41" s="9"/>
      <c r="VCG41" s="9"/>
      <c r="VCH41" s="9"/>
      <c r="VCI41" s="9"/>
      <c r="VCJ41" s="9"/>
      <c r="VCK41" s="9"/>
      <c r="VCL41" s="9"/>
      <c r="VCM41" s="9"/>
      <c r="VCN41" s="9"/>
      <c r="VCO41" s="9"/>
      <c r="VCP41" s="9"/>
      <c r="VCQ41" s="9"/>
      <c r="VCR41" s="9"/>
      <c r="VCS41" s="9"/>
      <c r="VCT41" s="9"/>
      <c r="VCU41" s="9"/>
      <c r="VCV41" s="9"/>
      <c r="VCW41" s="9"/>
      <c r="VCX41" s="9"/>
      <c r="VCY41" s="9"/>
      <c r="VCZ41" s="9"/>
      <c r="VDA41" s="9"/>
      <c r="VDB41" s="9"/>
      <c r="VDC41" s="9"/>
      <c r="VDD41" s="9"/>
      <c r="VDE41" s="9"/>
      <c r="VDF41" s="9"/>
      <c r="VDG41" s="9"/>
      <c r="VDH41" s="9"/>
      <c r="VDI41" s="9"/>
      <c r="VDJ41" s="9"/>
      <c r="VDK41" s="9"/>
      <c r="VDL41" s="9"/>
      <c r="VDM41" s="9"/>
      <c r="VDN41" s="9"/>
      <c r="VDO41" s="9"/>
      <c r="VDP41" s="9"/>
      <c r="VDQ41" s="9"/>
      <c r="VDR41" s="9"/>
      <c r="VDS41" s="9"/>
      <c r="VDT41" s="9"/>
      <c r="VDU41" s="9"/>
      <c r="VDV41" s="9"/>
      <c r="VDW41" s="9"/>
      <c r="VDX41" s="9"/>
      <c r="VDY41" s="9"/>
      <c r="VDZ41" s="9"/>
      <c r="VEA41" s="9"/>
      <c r="VEB41" s="9"/>
      <c r="VEC41" s="9"/>
      <c r="VED41" s="9"/>
      <c r="VEE41" s="9"/>
      <c r="VEF41" s="9"/>
      <c r="VEG41" s="9"/>
      <c r="VEH41" s="9"/>
      <c r="VEI41" s="9"/>
      <c r="VEJ41" s="9"/>
      <c r="VEK41" s="9"/>
      <c r="VEL41" s="9"/>
      <c r="VEM41" s="9"/>
      <c r="VEN41" s="9"/>
      <c r="VEO41" s="9"/>
      <c r="VEP41" s="9"/>
      <c r="VEQ41" s="9"/>
      <c r="VER41" s="9"/>
      <c r="VES41" s="9"/>
      <c r="VET41" s="9"/>
      <c r="VEU41" s="9"/>
      <c r="VEV41" s="9"/>
      <c r="VEW41" s="9"/>
      <c r="VEX41" s="9"/>
      <c r="VEY41" s="9"/>
      <c r="VEZ41" s="9"/>
      <c r="VFA41" s="9"/>
      <c r="VFB41" s="9"/>
      <c r="VFC41" s="9"/>
      <c r="VFD41" s="9"/>
      <c r="VFE41" s="9"/>
      <c r="VFF41" s="9"/>
      <c r="VFG41" s="9"/>
      <c r="VFH41" s="9"/>
      <c r="VFI41" s="9"/>
      <c r="VFJ41" s="9"/>
      <c r="VFK41" s="9"/>
      <c r="VFL41" s="9"/>
      <c r="VFM41" s="9"/>
      <c r="VFN41" s="9"/>
      <c r="VFO41" s="9"/>
      <c r="VFP41" s="9"/>
      <c r="VFQ41" s="9"/>
      <c r="VFR41" s="9"/>
      <c r="VFS41" s="9"/>
      <c r="VFT41" s="9"/>
      <c r="VFU41" s="9"/>
      <c r="VFV41" s="9"/>
      <c r="VFW41" s="9"/>
      <c r="VFX41" s="9"/>
      <c r="VFY41" s="9"/>
      <c r="VFZ41" s="9"/>
      <c r="VGA41" s="9"/>
      <c r="VGB41" s="9"/>
      <c r="VGC41" s="9"/>
      <c r="VGD41" s="9"/>
      <c r="VGE41" s="9"/>
      <c r="VGF41" s="9"/>
      <c r="VGG41" s="9"/>
      <c r="VGH41" s="9"/>
      <c r="VGI41" s="9"/>
      <c r="VGJ41" s="9"/>
      <c r="VGK41" s="9"/>
      <c r="VGL41" s="9"/>
      <c r="VGM41" s="9"/>
      <c r="VGN41" s="9"/>
      <c r="VGO41" s="9"/>
      <c r="VGP41" s="9"/>
      <c r="VGQ41" s="9"/>
      <c r="VGR41" s="9"/>
      <c r="VGS41" s="9"/>
      <c r="VGT41" s="9"/>
      <c r="VGU41" s="9"/>
      <c r="VGV41" s="9"/>
      <c r="VGW41" s="9"/>
      <c r="VGX41" s="9"/>
      <c r="VGY41" s="9"/>
      <c r="VGZ41" s="9"/>
      <c r="VHA41" s="9"/>
      <c r="VHB41" s="9"/>
      <c r="VHC41" s="9"/>
      <c r="VHD41" s="9"/>
      <c r="VHE41" s="9"/>
      <c r="VHF41" s="9"/>
      <c r="VHG41" s="9"/>
      <c r="VHH41" s="9"/>
      <c r="VHI41" s="9"/>
      <c r="VHJ41" s="9"/>
      <c r="VHK41" s="9"/>
      <c r="VHL41" s="9"/>
      <c r="VHM41" s="9"/>
      <c r="VHN41" s="9"/>
      <c r="VHO41" s="9"/>
      <c r="VHP41" s="9"/>
      <c r="VHQ41" s="9"/>
      <c r="VHR41" s="9"/>
      <c r="VHS41" s="9"/>
      <c r="VHT41" s="9"/>
      <c r="VHU41" s="9"/>
      <c r="VHV41" s="9"/>
      <c r="VHW41" s="9"/>
      <c r="VHX41" s="9"/>
      <c r="VHY41" s="9"/>
      <c r="VHZ41" s="9"/>
      <c r="VIA41" s="9"/>
      <c r="VIB41" s="9"/>
      <c r="VIC41" s="9"/>
      <c r="VID41" s="9"/>
      <c r="VIE41" s="9"/>
      <c r="VIF41" s="9"/>
      <c r="VIG41" s="9"/>
      <c r="VIH41" s="9"/>
      <c r="VII41" s="9"/>
      <c r="VIJ41" s="9"/>
      <c r="VIK41" s="9"/>
      <c r="VIL41" s="9"/>
      <c r="VIM41" s="9"/>
      <c r="VIN41" s="9"/>
      <c r="VIO41" s="9"/>
      <c r="VIP41" s="9"/>
      <c r="VIQ41" s="9"/>
      <c r="VIR41" s="9"/>
      <c r="VIS41" s="9"/>
      <c r="VIT41" s="9"/>
      <c r="VIU41" s="9"/>
      <c r="VIV41" s="9"/>
      <c r="VIW41" s="9"/>
      <c r="VIX41" s="9"/>
      <c r="VIY41" s="9"/>
      <c r="VIZ41" s="9"/>
      <c r="VJA41" s="9"/>
      <c r="VJB41" s="9"/>
      <c r="VJC41" s="9"/>
      <c r="VJD41" s="9"/>
      <c r="VJE41" s="9"/>
      <c r="VJF41" s="9"/>
      <c r="VJG41" s="9"/>
      <c r="VJH41" s="9"/>
      <c r="VJI41" s="9"/>
      <c r="VJJ41" s="9"/>
      <c r="VJK41" s="9"/>
      <c r="VJL41" s="9"/>
      <c r="VJM41" s="9"/>
      <c r="VJN41" s="9"/>
      <c r="VJO41" s="9"/>
      <c r="VJP41" s="9"/>
      <c r="VJQ41" s="9"/>
      <c r="VJR41" s="9"/>
      <c r="VJS41" s="9"/>
      <c r="VJT41" s="9"/>
      <c r="VJU41" s="9"/>
      <c r="VJV41" s="9"/>
      <c r="VJW41" s="9"/>
      <c r="VJX41" s="9"/>
      <c r="VJY41" s="9"/>
      <c r="VJZ41" s="9"/>
      <c r="VKA41" s="9"/>
      <c r="VKB41" s="9"/>
      <c r="VKC41" s="9"/>
      <c r="VKD41" s="9"/>
      <c r="VKE41" s="9"/>
      <c r="VKF41" s="9"/>
      <c r="VKG41" s="9"/>
      <c r="VKH41" s="9"/>
      <c r="VKI41" s="9"/>
      <c r="VKJ41" s="9"/>
      <c r="VKK41" s="9"/>
      <c r="VKL41" s="9"/>
      <c r="VKM41" s="9"/>
      <c r="VKN41" s="9"/>
      <c r="VKO41" s="9"/>
      <c r="VKP41" s="9"/>
      <c r="VKQ41" s="9"/>
      <c r="VKR41" s="9"/>
      <c r="VKS41" s="9"/>
      <c r="VKT41" s="9"/>
      <c r="VKU41" s="9"/>
      <c r="VKV41" s="9"/>
      <c r="VKW41" s="9"/>
      <c r="VKX41" s="9"/>
      <c r="VKY41" s="9"/>
      <c r="VKZ41" s="9"/>
      <c r="VLA41" s="9"/>
      <c r="VLB41" s="9"/>
      <c r="VLC41" s="9"/>
      <c r="VLD41" s="9"/>
      <c r="VLE41" s="9"/>
      <c r="VLF41" s="9"/>
      <c r="VLG41" s="9"/>
      <c r="VLH41" s="9"/>
      <c r="VLI41" s="9"/>
      <c r="VLJ41" s="9"/>
      <c r="VLK41" s="9"/>
      <c r="VLL41" s="9"/>
      <c r="VLM41" s="9"/>
      <c r="VLN41" s="9"/>
      <c r="VLO41" s="9"/>
      <c r="VLP41" s="9"/>
      <c r="VLQ41" s="9"/>
      <c r="VLR41" s="9"/>
      <c r="VLS41" s="9"/>
      <c r="VLT41" s="9"/>
      <c r="VLU41" s="9"/>
      <c r="VLV41" s="9"/>
      <c r="VLW41" s="9"/>
      <c r="VLX41" s="9"/>
      <c r="VLY41" s="9"/>
      <c r="VLZ41" s="9"/>
      <c r="VMA41" s="9"/>
      <c r="VMB41" s="9"/>
      <c r="VMC41" s="9"/>
      <c r="VMD41" s="9"/>
      <c r="VME41" s="9"/>
      <c r="VMF41" s="9"/>
      <c r="VMG41" s="9"/>
      <c r="VMH41" s="9"/>
      <c r="VMI41" s="9"/>
      <c r="VMJ41" s="9"/>
      <c r="VMK41" s="9"/>
      <c r="VML41" s="9"/>
      <c r="VMM41" s="9"/>
      <c r="VMN41" s="9"/>
      <c r="VMO41" s="9"/>
      <c r="VMP41" s="9"/>
      <c r="VMQ41" s="9"/>
      <c r="VMR41" s="9"/>
      <c r="VMS41" s="9"/>
      <c r="VMT41" s="9"/>
      <c r="VMU41" s="9"/>
      <c r="VMV41" s="9"/>
      <c r="VMW41" s="9"/>
      <c r="VMX41" s="9"/>
      <c r="VMY41" s="9"/>
      <c r="VMZ41" s="9"/>
      <c r="VNA41" s="9"/>
      <c r="VNB41" s="9"/>
      <c r="VNC41" s="9"/>
      <c r="VND41" s="9"/>
      <c r="VNE41" s="9"/>
      <c r="VNF41" s="9"/>
      <c r="VNG41" s="9"/>
      <c r="VNH41" s="9"/>
      <c r="VNI41" s="9"/>
      <c r="VNJ41" s="9"/>
      <c r="VNK41" s="9"/>
      <c r="VNL41" s="9"/>
      <c r="VNM41" s="9"/>
      <c r="VNN41" s="9"/>
      <c r="VNO41" s="9"/>
      <c r="VNP41" s="9"/>
      <c r="VNQ41" s="9"/>
      <c r="VNR41" s="9"/>
      <c r="VNS41" s="9"/>
      <c r="VNT41" s="9"/>
      <c r="VNU41" s="9"/>
      <c r="VNV41" s="9"/>
      <c r="VNW41" s="9"/>
      <c r="VNX41" s="9"/>
      <c r="VNY41" s="9"/>
      <c r="VNZ41" s="9"/>
      <c r="VOA41" s="9"/>
      <c r="VOB41" s="9"/>
      <c r="VOC41" s="9"/>
      <c r="VOD41" s="9"/>
      <c r="VOE41" s="9"/>
      <c r="VOF41" s="9"/>
      <c r="VOG41" s="9"/>
      <c r="VOH41" s="9"/>
      <c r="VOI41" s="9"/>
      <c r="VOJ41" s="9"/>
      <c r="VOK41" s="9"/>
      <c r="VOL41" s="9"/>
      <c r="VOM41" s="9"/>
      <c r="VON41" s="9"/>
      <c r="VOO41" s="9"/>
      <c r="VOP41" s="9"/>
      <c r="VOQ41" s="9"/>
      <c r="VOR41" s="9"/>
      <c r="VOS41" s="9"/>
      <c r="VOT41" s="9"/>
      <c r="VOU41" s="9"/>
      <c r="VOV41" s="9"/>
      <c r="VOW41" s="9"/>
      <c r="VOX41" s="9"/>
      <c r="VOY41" s="9"/>
      <c r="VOZ41" s="9"/>
      <c r="VPA41" s="9"/>
      <c r="VPB41" s="9"/>
      <c r="VPC41" s="9"/>
      <c r="VPD41" s="9"/>
      <c r="VPE41" s="9"/>
      <c r="VPF41" s="9"/>
      <c r="VPG41" s="9"/>
      <c r="VPH41" s="9"/>
      <c r="VPI41" s="9"/>
      <c r="VPJ41" s="9"/>
      <c r="VPK41" s="9"/>
      <c r="VPL41" s="9"/>
      <c r="VPM41" s="9"/>
      <c r="VPN41" s="9"/>
      <c r="VPO41" s="9"/>
      <c r="VPP41" s="9"/>
      <c r="VPQ41" s="9"/>
      <c r="VPR41" s="9"/>
      <c r="VPS41" s="9"/>
      <c r="VPT41" s="9"/>
      <c r="VPU41" s="9"/>
      <c r="VPV41" s="9"/>
      <c r="VPW41" s="9"/>
      <c r="VPX41" s="9"/>
      <c r="VPY41" s="9"/>
      <c r="VPZ41" s="9"/>
      <c r="VQA41" s="9"/>
      <c r="VQB41" s="9"/>
      <c r="VQC41" s="9"/>
      <c r="VQD41" s="9"/>
      <c r="VQE41" s="9"/>
      <c r="VQF41" s="9"/>
      <c r="VQG41" s="9"/>
      <c r="VQH41" s="9"/>
      <c r="VQI41" s="9"/>
      <c r="VQJ41" s="9"/>
      <c r="VQK41" s="9"/>
      <c r="VQL41" s="9"/>
      <c r="VQM41" s="9"/>
      <c r="VQN41" s="9"/>
      <c r="VQO41" s="9"/>
      <c r="VQP41" s="9"/>
      <c r="VQQ41" s="9"/>
      <c r="VQR41" s="9"/>
      <c r="VQS41" s="9"/>
      <c r="VQT41" s="9"/>
      <c r="VQU41" s="9"/>
      <c r="VQV41" s="9"/>
      <c r="VQW41" s="9"/>
      <c r="VQX41" s="9"/>
      <c r="VQY41" s="9"/>
      <c r="VQZ41" s="9"/>
      <c r="VRA41" s="9"/>
      <c r="VRB41" s="9"/>
      <c r="VRC41" s="9"/>
      <c r="VRD41" s="9"/>
      <c r="VRE41" s="9"/>
      <c r="VRF41" s="9"/>
      <c r="VRG41" s="9"/>
      <c r="VRH41" s="9"/>
      <c r="VRI41" s="9"/>
      <c r="VRJ41" s="9"/>
      <c r="VRK41" s="9"/>
      <c r="VRL41" s="9"/>
      <c r="VRM41" s="9"/>
      <c r="VRN41" s="9"/>
      <c r="VRO41" s="9"/>
      <c r="VRP41" s="9"/>
      <c r="VRQ41" s="9"/>
      <c r="VRR41" s="9"/>
      <c r="VRS41" s="9"/>
      <c r="VRT41" s="9"/>
      <c r="VRU41" s="9"/>
      <c r="VRV41" s="9"/>
      <c r="VRW41" s="9"/>
      <c r="VRX41" s="9"/>
      <c r="VRY41" s="9"/>
      <c r="VRZ41" s="9"/>
      <c r="VSA41" s="9"/>
      <c r="VSB41" s="9"/>
      <c r="VSC41" s="9"/>
      <c r="VSD41" s="9"/>
      <c r="VSE41" s="9"/>
      <c r="VSF41" s="9"/>
      <c r="VSG41" s="9"/>
      <c r="VSH41" s="9"/>
      <c r="VSI41" s="9"/>
      <c r="VSJ41" s="9"/>
      <c r="VSK41" s="9"/>
      <c r="VSL41" s="9"/>
      <c r="VSM41" s="9"/>
      <c r="VSN41" s="9"/>
      <c r="VSO41" s="9"/>
      <c r="VSP41" s="9"/>
      <c r="VSQ41" s="9"/>
      <c r="VSR41" s="9"/>
      <c r="VSS41" s="9"/>
      <c r="VST41" s="9"/>
      <c r="VSU41" s="9"/>
      <c r="VSV41" s="9"/>
      <c r="VSW41" s="9"/>
      <c r="VSX41" s="9"/>
      <c r="VSY41" s="9"/>
      <c r="VSZ41" s="9"/>
      <c r="VTA41" s="9"/>
      <c r="VTB41" s="9"/>
      <c r="VTC41" s="9"/>
      <c r="VTD41" s="9"/>
      <c r="VTE41" s="9"/>
      <c r="VTF41" s="9"/>
      <c r="VTG41" s="9"/>
      <c r="VTH41" s="9"/>
      <c r="VTI41" s="9"/>
      <c r="VTJ41" s="9"/>
      <c r="VTK41" s="9"/>
      <c r="VTL41" s="9"/>
      <c r="VTM41" s="9"/>
      <c r="VTN41" s="9"/>
      <c r="VTO41" s="9"/>
      <c r="VTP41" s="9"/>
      <c r="VTQ41" s="9"/>
      <c r="VTR41" s="9"/>
      <c r="VTS41" s="9"/>
      <c r="VTT41" s="9"/>
      <c r="VTU41" s="9"/>
      <c r="VTV41" s="9"/>
      <c r="VTW41" s="9"/>
      <c r="VTX41" s="9"/>
      <c r="VTY41" s="9"/>
      <c r="VTZ41" s="9"/>
      <c r="VUA41" s="9"/>
      <c r="VUB41" s="9"/>
      <c r="VUC41" s="9"/>
      <c r="VUD41" s="9"/>
      <c r="VUE41" s="9"/>
      <c r="VUF41" s="9"/>
      <c r="VUG41" s="9"/>
      <c r="VUH41" s="9"/>
      <c r="VUI41" s="9"/>
      <c r="VUJ41" s="9"/>
      <c r="VUK41" s="9"/>
      <c r="VUL41" s="9"/>
      <c r="VUM41" s="9"/>
      <c r="VUN41" s="9"/>
      <c r="VUO41" s="9"/>
      <c r="VUP41" s="9"/>
      <c r="VUQ41" s="9"/>
      <c r="VUR41" s="9"/>
      <c r="VUS41" s="9"/>
      <c r="VUT41" s="9"/>
      <c r="VUU41" s="9"/>
      <c r="VUV41" s="9"/>
      <c r="VUW41" s="9"/>
      <c r="VUX41" s="9"/>
      <c r="VUY41" s="9"/>
      <c r="VUZ41" s="9"/>
      <c r="VVA41" s="9"/>
      <c r="VVB41" s="9"/>
      <c r="VVC41" s="9"/>
      <c r="VVD41" s="9"/>
      <c r="VVE41" s="9"/>
      <c r="VVF41" s="9"/>
      <c r="VVG41" s="9"/>
      <c r="VVH41" s="9"/>
      <c r="VVI41" s="9"/>
      <c r="VVJ41" s="9"/>
      <c r="VVK41" s="9"/>
      <c r="VVL41" s="9"/>
      <c r="VVM41" s="9"/>
      <c r="VVN41" s="9"/>
      <c r="VVO41" s="9"/>
      <c r="VVP41" s="9"/>
      <c r="VVQ41" s="9"/>
      <c r="VVR41" s="9"/>
      <c r="VVS41" s="9"/>
      <c r="VVT41" s="9"/>
      <c r="VVU41" s="9"/>
      <c r="VVV41" s="9"/>
      <c r="VVW41" s="9"/>
      <c r="VVX41" s="9"/>
      <c r="VVY41" s="9"/>
      <c r="VVZ41" s="9"/>
      <c r="VWA41" s="9"/>
      <c r="VWB41" s="9"/>
      <c r="VWC41" s="9"/>
      <c r="VWD41" s="9"/>
      <c r="VWE41" s="9"/>
      <c r="VWF41" s="9"/>
      <c r="VWG41" s="9"/>
      <c r="VWH41" s="9"/>
      <c r="VWI41" s="9"/>
      <c r="VWJ41" s="9"/>
      <c r="VWK41" s="9"/>
      <c r="VWL41" s="9"/>
      <c r="VWM41" s="9"/>
      <c r="VWN41" s="9"/>
      <c r="VWO41" s="9"/>
      <c r="VWP41" s="9"/>
      <c r="VWQ41" s="9"/>
      <c r="VWR41" s="9"/>
      <c r="VWS41" s="9"/>
      <c r="VWT41" s="9"/>
      <c r="VWU41" s="9"/>
      <c r="VWV41" s="9"/>
      <c r="VWW41" s="9"/>
      <c r="VWX41" s="9"/>
      <c r="VWY41" s="9"/>
      <c r="VWZ41" s="9"/>
      <c r="VXA41" s="9"/>
      <c r="VXB41" s="9"/>
      <c r="VXC41" s="9"/>
      <c r="VXD41" s="9"/>
      <c r="VXE41" s="9"/>
      <c r="VXF41" s="9"/>
      <c r="VXG41" s="9"/>
      <c r="VXH41" s="9"/>
      <c r="VXI41" s="9"/>
      <c r="VXJ41" s="9"/>
      <c r="VXK41" s="9"/>
      <c r="VXL41" s="9"/>
      <c r="VXM41" s="9"/>
      <c r="VXN41" s="9"/>
      <c r="VXO41" s="9"/>
      <c r="VXP41" s="9"/>
      <c r="VXQ41" s="9"/>
      <c r="VXR41" s="9"/>
      <c r="VXS41" s="9"/>
      <c r="VXT41" s="9"/>
      <c r="VXU41" s="9"/>
      <c r="VXV41" s="9"/>
      <c r="VXW41" s="9"/>
      <c r="VXX41" s="9"/>
      <c r="VXY41" s="9"/>
      <c r="VXZ41" s="9"/>
      <c r="VYA41" s="9"/>
      <c r="VYB41" s="9"/>
      <c r="VYC41" s="9"/>
      <c r="VYD41" s="9"/>
      <c r="VYE41" s="9"/>
      <c r="VYF41" s="9"/>
      <c r="VYG41" s="9"/>
      <c r="VYH41" s="9"/>
      <c r="VYI41" s="9"/>
      <c r="VYJ41" s="9"/>
      <c r="VYK41" s="9"/>
      <c r="VYL41" s="9"/>
      <c r="VYM41" s="9"/>
      <c r="VYN41" s="9"/>
      <c r="VYO41" s="9"/>
      <c r="VYP41" s="9"/>
      <c r="VYQ41" s="9"/>
      <c r="VYR41" s="9"/>
      <c r="VYS41" s="9"/>
      <c r="VYT41" s="9"/>
      <c r="VYU41" s="9"/>
      <c r="VYV41" s="9"/>
      <c r="VYW41" s="9"/>
      <c r="VYX41" s="9"/>
      <c r="VYY41" s="9"/>
      <c r="VYZ41" s="9"/>
      <c r="VZA41" s="9"/>
      <c r="VZB41" s="9"/>
      <c r="VZC41" s="9"/>
      <c r="VZD41" s="9"/>
      <c r="VZE41" s="9"/>
      <c r="VZF41" s="9"/>
      <c r="VZG41" s="9"/>
      <c r="VZH41" s="9"/>
      <c r="VZI41" s="9"/>
      <c r="VZJ41" s="9"/>
      <c r="VZK41" s="9"/>
      <c r="VZL41" s="9"/>
      <c r="VZM41" s="9"/>
      <c r="VZN41" s="9"/>
      <c r="VZO41" s="9"/>
      <c r="VZP41" s="9"/>
      <c r="VZQ41" s="9"/>
      <c r="VZR41" s="9"/>
      <c r="VZS41" s="9"/>
      <c r="VZT41" s="9"/>
      <c r="VZU41" s="9"/>
      <c r="VZV41" s="9"/>
      <c r="VZW41" s="9"/>
      <c r="VZX41" s="9"/>
      <c r="VZY41" s="9"/>
      <c r="VZZ41" s="9"/>
      <c r="WAA41" s="9"/>
      <c r="WAB41" s="9"/>
      <c r="WAC41" s="9"/>
      <c r="WAD41" s="9"/>
      <c r="WAE41" s="9"/>
      <c r="WAF41" s="9"/>
      <c r="WAG41" s="9"/>
      <c r="WAH41" s="9"/>
      <c r="WAI41" s="9"/>
      <c r="WAJ41" s="9"/>
      <c r="WAK41" s="9"/>
      <c r="WAL41" s="9"/>
      <c r="WAM41" s="9"/>
      <c r="WAN41" s="9"/>
      <c r="WAO41" s="9"/>
      <c r="WAP41" s="9"/>
      <c r="WAQ41" s="9"/>
      <c r="WAR41" s="9"/>
      <c r="WAS41" s="9"/>
      <c r="WAT41" s="9"/>
      <c r="WAU41" s="9"/>
      <c r="WAV41" s="9"/>
      <c r="WAW41" s="9"/>
      <c r="WAX41" s="9"/>
      <c r="WAY41" s="9"/>
      <c r="WAZ41" s="9"/>
      <c r="WBA41" s="9"/>
      <c r="WBB41" s="9"/>
      <c r="WBC41" s="9"/>
      <c r="WBD41" s="9"/>
      <c r="WBE41" s="9"/>
      <c r="WBF41" s="9"/>
      <c r="WBG41" s="9"/>
      <c r="WBH41" s="9"/>
      <c r="WBI41" s="9"/>
      <c r="WBJ41" s="9"/>
      <c r="WBK41" s="9"/>
      <c r="WBL41" s="9"/>
      <c r="WBM41" s="9"/>
      <c r="WBN41" s="9"/>
      <c r="WBO41" s="9"/>
      <c r="WBP41" s="9"/>
      <c r="WBQ41" s="9"/>
      <c r="WBR41" s="9"/>
      <c r="WBS41" s="9"/>
      <c r="WBT41" s="9"/>
      <c r="WBU41" s="9"/>
      <c r="WBV41" s="9"/>
      <c r="WBW41" s="9"/>
      <c r="WBX41" s="9"/>
      <c r="WBY41" s="9"/>
      <c r="WBZ41" s="9"/>
      <c r="WCA41" s="9"/>
      <c r="WCB41" s="9"/>
      <c r="WCC41" s="9"/>
      <c r="WCD41" s="9"/>
      <c r="WCE41" s="9"/>
      <c r="WCF41" s="9"/>
      <c r="WCG41" s="9"/>
      <c r="WCH41" s="9"/>
      <c r="WCI41" s="9"/>
      <c r="WCJ41" s="9"/>
      <c r="WCK41" s="9"/>
      <c r="WCL41" s="9"/>
      <c r="WCM41" s="9"/>
      <c r="WCN41" s="9"/>
      <c r="WCO41" s="9"/>
      <c r="WCP41" s="9"/>
      <c r="WCQ41" s="9"/>
      <c r="WCR41" s="9"/>
      <c r="WCS41" s="9"/>
      <c r="WCT41" s="9"/>
      <c r="WCU41" s="9"/>
      <c r="WCV41" s="9"/>
      <c r="WCW41" s="9"/>
      <c r="WCX41" s="9"/>
      <c r="WCY41" s="9"/>
      <c r="WCZ41" s="9"/>
      <c r="WDA41" s="9"/>
      <c r="WDB41" s="9"/>
      <c r="WDC41" s="9"/>
      <c r="WDD41" s="9"/>
      <c r="WDE41" s="9"/>
      <c r="WDF41" s="9"/>
      <c r="WDG41" s="9"/>
      <c r="WDH41" s="9"/>
      <c r="WDI41" s="9"/>
      <c r="WDJ41" s="9"/>
      <c r="WDK41" s="9"/>
      <c r="WDL41" s="9"/>
      <c r="WDM41" s="9"/>
      <c r="WDN41" s="9"/>
      <c r="WDO41" s="9"/>
      <c r="WDP41" s="9"/>
      <c r="WDQ41" s="9"/>
      <c r="WDR41" s="9"/>
      <c r="WDS41" s="9"/>
      <c r="WDT41" s="9"/>
      <c r="WDU41" s="9"/>
      <c r="WDV41" s="9"/>
      <c r="WDW41" s="9"/>
      <c r="WDX41" s="9"/>
      <c r="WDY41" s="9"/>
      <c r="WDZ41" s="9"/>
      <c r="WEA41" s="9"/>
      <c r="WEB41" s="9"/>
      <c r="WEC41" s="9"/>
      <c r="WED41" s="9"/>
      <c r="WEE41" s="9"/>
      <c r="WEF41" s="9"/>
      <c r="WEG41" s="9"/>
      <c r="WEH41" s="9"/>
      <c r="WEI41" s="9"/>
      <c r="WEJ41" s="9"/>
      <c r="WEK41" s="9"/>
      <c r="WEL41" s="9"/>
      <c r="WEM41" s="9"/>
      <c r="WEN41" s="9"/>
      <c r="WEO41" s="9"/>
      <c r="WEP41" s="9"/>
      <c r="WEQ41" s="9"/>
      <c r="WER41" s="9"/>
      <c r="WES41" s="9"/>
      <c r="WET41" s="9"/>
      <c r="WEU41" s="9"/>
      <c r="WEV41" s="9"/>
      <c r="WEW41" s="9"/>
      <c r="WEX41" s="9"/>
      <c r="WEY41" s="9"/>
      <c r="WEZ41" s="9"/>
      <c r="WFA41" s="9"/>
      <c r="WFB41" s="9"/>
      <c r="WFC41" s="9"/>
      <c r="WFD41" s="9"/>
      <c r="WFE41" s="9"/>
      <c r="WFF41" s="9"/>
      <c r="WFG41" s="9"/>
      <c r="WFH41" s="9"/>
      <c r="WFI41" s="9"/>
      <c r="WFJ41" s="9"/>
      <c r="WFK41" s="9"/>
      <c r="WFL41" s="9"/>
      <c r="WFM41" s="9"/>
      <c r="WFN41" s="9"/>
      <c r="WFO41" s="9"/>
      <c r="WFP41" s="9"/>
      <c r="WFQ41" s="9"/>
      <c r="WFR41" s="9"/>
      <c r="WFS41" s="9"/>
      <c r="WFT41" s="9"/>
      <c r="WFU41" s="9"/>
      <c r="WFV41" s="9"/>
      <c r="WFW41" s="9"/>
      <c r="WFX41" s="9"/>
      <c r="WFY41" s="9"/>
      <c r="WFZ41" s="9"/>
      <c r="WGA41" s="9"/>
      <c r="WGB41" s="9"/>
      <c r="WGC41" s="9"/>
      <c r="WGD41" s="9"/>
      <c r="WGE41" s="9"/>
      <c r="WGF41" s="9"/>
      <c r="WGG41" s="9"/>
      <c r="WGH41" s="9"/>
      <c r="WGI41" s="9"/>
      <c r="WGJ41" s="9"/>
      <c r="WGK41" s="9"/>
      <c r="WGL41" s="9"/>
      <c r="WGM41" s="9"/>
      <c r="WGN41" s="9"/>
      <c r="WGO41" s="9"/>
      <c r="WGP41" s="9"/>
      <c r="WGQ41" s="9"/>
      <c r="WGR41" s="9"/>
      <c r="WGS41" s="9"/>
      <c r="WGT41" s="9"/>
      <c r="WGU41" s="9"/>
      <c r="WGV41" s="9"/>
      <c r="WGW41" s="9"/>
      <c r="WGX41" s="9"/>
      <c r="WGY41" s="9"/>
      <c r="WGZ41" s="9"/>
      <c r="WHA41" s="9"/>
      <c r="WHB41" s="9"/>
      <c r="WHC41" s="9"/>
      <c r="WHD41" s="9"/>
      <c r="WHE41" s="9"/>
      <c r="WHF41" s="9"/>
      <c r="WHG41" s="9"/>
      <c r="WHH41" s="9"/>
      <c r="WHI41" s="9"/>
      <c r="WHJ41" s="9"/>
      <c r="WHK41" s="9"/>
      <c r="WHL41" s="9"/>
      <c r="WHM41" s="9"/>
      <c r="WHN41" s="9"/>
      <c r="WHO41" s="9"/>
      <c r="WHP41" s="9"/>
      <c r="WHQ41" s="9"/>
      <c r="WHR41" s="9"/>
      <c r="WHS41" s="9"/>
      <c r="WHT41" s="9"/>
      <c r="WHU41" s="9"/>
      <c r="WHV41" s="9"/>
      <c r="WHW41" s="9"/>
      <c r="WHX41" s="9"/>
      <c r="WHY41" s="9"/>
      <c r="WHZ41" s="9"/>
      <c r="WIA41" s="9"/>
      <c r="WIB41" s="9"/>
      <c r="WIC41" s="9"/>
      <c r="WID41" s="9"/>
      <c r="WIE41" s="9"/>
      <c r="WIF41" s="9"/>
      <c r="WIG41" s="9"/>
      <c r="WIH41" s="9"/>
      <c r="WII41" s="9"/>
      <c r="WIJ41" s="9"/>
      <c r="WIK41" s="9"/>
      <c r="WIL41" s="9"/>
      <c r="WIM41" s="9"/>
      <c r="WIN41" s="9"/>
      <c r="WIO41" s="9"/>
      <c r="WIP41" s="9"/>
      <c r="WIQ41" s="9"/>
      <c r="WIR41" s="9"/>
      <c r="WIS41" s="9"/>
      <c r="WIT41" s="9"/>
      <c r="WIU41" s="9"/>
      <c r="WIV41" s="9"/>
      <c r="WIW41" s="9"/>
      <c r="WIX41" s="9"/>
      <c r="WIY41" s="9"/>
      <c r="WIZ41" s="9"/>
      <c r="WJA41" s="9"/>
      <c r="WJB41" s="9"/>
      <c r="WJC41" s="9"/>
      <c r="WJD41" s="9"/>
      <c r="WJE41" s="9"/>
      <c r="WJF41" s="9"/>
      <c r="WJG41" s="9"/>
      <c r="WJH41" s="9"/>
      <c r="WJI41" s="9"/>
      <c r="WJJ41" s="9"/>
      <c r="WJK41" s="9"/>
      <c r="WJL41" s="9"/>
      <c r="WJM41" s="9"/>
      <c r="WJN41" s="9"/>
      <c r="WJO41" s="9"/>
      <c r="WJP41" s="9"/>
      <c r="WJQ41" s="9"/>
      <c r="WJR41" s="9"/>
      <c r="WJS41" s="9"/>
      <c r="WJT41" s="9"/>
      <c r="WJU41" s="9"/>
      <c r="WJV41" s="9"/>
      <c r="WJW41" s="9"/>
      <c r="WJX41" s="9"/>
      <c r="WJY41" s="9"/>
      <c r="WJZ41" s="9"/>
      <c r="WKA41" s="9"/>
      <c r="WKB41" s="9"/>
      <c r="WKC41" s="9"/>
      <c r="WKD41" s="9"/>
      <c r="WKE41" s="9"/>
      <c r="WKF41" s="9"/>
      <c r="WKG41" s="9"/>
      <c r="WKH41" s="9"/>
      <c r="WKI41" s="9"/>
      <c r="WKJ41" s="9"/>
      <c r="WKK41" s="9"/>
      <c r="WKL41" s="9"/>
      <c r="WKM41" s="9"/>
      <c r="WKN41" s="9"/>
      <c r="WKO41" s="9"/>
      <c r="WKP41" s="9"/>
      <c r="WKQ41" s="9"/>
      <c r="WKR41" s="9"/>
      <c r="WKS41" s="9"/>
      <c r="WKT41" s="9"/>
      <c r="WKU41" s="9"/>
      <c r="WKV41" s="9"/>
      <c r="WKW41" s="9"/>
      <c r="WKX41" s="9"/>
      <c r="WKY41" s="9"/>
      <c r="WKZ41" s="9"/>
      <c r="WLA41" s="9"/>
      <c r="WLB41" s="9"/>
      <c r="WLC41" s="9"/>
      <c r="WLD41" s="9"/>
      <c r="WLE41" s="9"/>
      <c r="WLF41" s="9"/>
      <c r="WLG41" s="9"/>
      <c r="WLH41" s="9"/>
      <c r="WLI41" s="9"/>
      <c r="WLJ41" s="9"/>
      <c r="WLK41" s="9"/>
      <c r="WLL41" s="9"/>
      <c r="WLM41" s="9"/>
      <c r="WLN41" s="9"/>
      <c r="WLO41" s="9"/>
      <c r="WLP41" s="9"/>
      <c r="WLQ41" s="9"/>
      <c r="WLR41" s="9"/>
      <c r="WLS41" s="9"/>
      <c r="WLT41" s="9"/>
      <c r="WLU41" s="9"/>
      <c r="WLV41" s="9"/>
      <c r="WLW41" s="9"/>
      <c r="WLX41" s="9"/>
      <c r="WLY41" s="9"/>
      <c r="WLZ41" s="9"/>
      <c r="WMA41" s="9"/>
      <c r="WMB41" s="9"/>
      <c r="WMC41" s="9"/>
      <c r="WMD41" s="9"/>
      <c r="WME41" s="9"/>
      <c r="WMF41" s="9"/>
      <c r="WMG41" s="9"/>
      <c r="WMH41" s="9"/>
      <c r="WMI41" s="9"/>
      <c r="WMJ41" s="9"/>
      <c r="WMK41" s="9"/>
      <c r="WML41" s="9"/>
      <c r="WMM41" s="9"/>
      <c r="WMN41" s="9"/>
      <c r="WMO41" s="9"/>
      <c r="WMP41" s="9"/>
      <c r="WMQ41" s="9"/>
      <c r="WMR41" s="9"/>
      <c r="WMS41" s="9"/>
      <c r="WMT41" s="9"/>
      <c r="WMU41" s="9"/>
      <c r="WMV41" s="9"/>
      <c r="WMW41" s="9"/>
      <c r="WMX41" s="9"/>
      <c r="WMY41" s="9"/>
      <c r="WMZ41" s="9"/>
      <c r="WNA41" s="9"/>
      <c r="WNB41" s="9"/>
      <c r="WNC41" s="9"/>
      <c r="WND41" s="9"/>
      <c r="WNE41" s="9"/>
      <c r="WNF41" s="9"/>
      <c r="WNG41" s="9"/>
      <c r="WNH41" s="9"/>
      <c r="WNI41" s="9"/>
      <c r="WNJ41" s="9"/>
      <c r="WNK41" s="9"/>
      <c r="WNL41" s="9"/>
      <c r="WNM41" s="9"/>
      <c r="WNN41" s="9"/>
      <c r="WNO41" s="9"/>
      <c r="WNP41" s="9"/>
      <c r="WNQ41" s="9"/>
      <c r="WNR41" s="9"/>
      <c r="WNS41" s="9"/>
      <c r="WNT41" s="9"/>
      <c r="WNU41" s="9"/>
      <c r="WNV41" s="9"/>
      <c r="WNW41" s="9"/>
      <c r="WNX41" s="9"/>
      <c r="WNY41" s="9"/>
      <c r="WNZ41" s="9"/>
      <c r="WOA41" s="9"/>
      <c r="WOB41" s="9"/>
      <c r="WOC41" s="9"/>
      <c r="WOD41" s="9"/>
      <c r="WOE41" s="9"/>
      <c r="WOF41" s="9"/>
      <c r="WOG41" s="9"/>
      <c r="WOH41" s="9"/>
      <c r="WOI41" s="9"/>
      <c r="WOJ41" s="9"/>
      <c r="WOK41" s="9"/>
      <c r="WOL41" s="9"/>
      <c r="WOM41" s="9"/>
      <c r="WON41" s="9"/>
      <c r="WOO41" s="9"/>
      <c r="WOP41" s="9"/>
      <c r="WOQ41" s="9"/>
      <c r="WOR41" s="9"/>
      <c r="WOS41" s="9"/>
      <c r="WOT41" s="9"/>
      <c r="WOU41" s="9"/>
      <c r="WOV41" s="9"/>
      <c r="WOW41" s="9"/>
      <c r="WOX41" s="9"/>
      <c r="WOY41" s="9"/>
      <c r="WOZ41" s="9"/>
      <c r="WPA41" s="9"/>
      <c r="WPB41" s="9"/>
      <c r="WPC41" s="9"/>
      <c r="WPD41" s="9"/>
      <c r="WPE41" s="9"/>
      <c r="WPF41" s="9"/>
      <c r="WPG41" s="9"/>
      <c r="WPH41" s="9"/>
      <c r="WPI41" s="9"/>
      <c r="WPJ41" s="9"/>
      <c r="WPK41" s="9"/>
      <c r="WPL41" s="9"/>
      <c r="WPM41" s="9"/>
      <c r="WPN41" s="9"/>
      <c r="WPO41" s="9"/>
      <c r="WPP41" s="9"/>
      <c r="WPQ41" s="9"/>
      <c r="WPR41" s="9"/>
      <c r="WPS41" s="9"/>
      <c r="WPT41" s="9"/>
      <c r="WPU41" s="9"/>
      <c r="WPV41" s="9"/>
      <c r="WPW41" s="9"/>
      <c r="WPX41" s="9"/>
      <c r="WPY41" s="9"/>
      <c r="WPZ41" s="9"/>
      <c r="WQA41" s="9"/>
      <c r="WQB41" s="9"/>
      <c r="WQC41" s="9"/>
      <c r="WQD41" s="9"/>
      <c r="WQE41" s="9"/>
      <c r="WQF41" s="9"/>
      <c r="WQG41" s="9"/>
      <c r="WQH41" s="9"/>
      <c r="WQI41" s="9"/>
      <c r="WQJ41" s="9"/>
      <c r="WQK41" s="9"/>
      <c r="WQL41" s="9"/>
      <c r="WQM41" s="9"/>
      <c r="WQN41" s="9"/>
      <c r="WQO41" s="9"/>
      <c r="WQP41" s="9"/>
      <c r="WQQ41" s="9"/>
      <c r="WQR41" s="9"/>
      <c r="WQS41" s="9"/>
      <c r="WQT41" s="9"/>
      <c r="WQU41" s="9"/>
      <c r="WQV41" s="9"/>
      <c r="WQW41" s="9"/>
      <c r="WQX41" s="9"/>
      <c r="WQY41" s="9"/>
      <c r="WQZ41" s="9"/>
      <c r="WRA41" s="9"/>
      <c r="WRB41" s="9"/>
      <c r="WRC41" s="9"/>
      <c r="WRD41" s="9"/>
      <c r="WRE41" s="9"/>
      <c r="WRF41" s="9"/>
      <c r="WRG41" s="9"/>
      <c r="WRH41" s="9"/>
      <c r="WRI41" s="9"/>
      <c r="WRJ41" s="9"/>
      <c r="WRK41" s="9"/>
      <c r="WRL41" s="9"/>
      <c r="WRM41" s="9"/>
      <c r="WRN41" s="9"/>
      <c r="WRO41" s="9"/>
      <c r="WRP41" s="9"/>
      <c r="WRQ41" s="9"/>
      <c r="WRR41" s="9"/>
      <c r="WRS41" s="9"/>
      <c r="WRT41" s="9"/>
      <c r="WRU41" s="9"/>
      <c r="WRV41" s="9"/>
      <c r="WRW41" s="9"/>
      <c r="WRX41" s="9"/>
      <c r="WRY41" s="9"/>
      <c r="WRZ41" s="9"/>
      <c r="WSA41" s="9"/>
      <c r="WSB41" s="9"/>
      <c r="WSC41" s="9"/>
      <c r="WSD41" s="9"/>
      <c r="WSE41" s="9"/>
      <c r="WSF41" s="9"/>
      <c r="WSG41" s="9"/>
      <c r="WSH41" s="9"/>
      <c r="WSI41" s="9"/>
      <c r="WSJ41" s="9"/>
      <c r="WSK41" s="9"/>
      <c r="WSL41" s="9"/>
      <c r="WSM41" s="9"/>
      <c r="WSN41" s="9"/>
      <c r="WSO41" s="9"/>
      <c r="WSP41" s="9"/>
      <c r="WSQ41" s="9"/>
      <c r="WSR41" s="9"/>
      <c r="WSS41" s="9"/>
      <c r="WST41" s="9"/>
      <c r="WSU41" s="9"/>
      <c r="WSV41" s="9"/>
      <c r="WSW41" s="9"/>
      <c r="WSX41" s="9"/>
      <c r="WSY41" s="9"/>
      <c r="WSZ41" s="9"/>
      <c r="WTA41" s="9"/>
      <c r="WTB41" s="9"/>
      <c r="WTC41" s="9"/>
      <c r="WTD41" s="9"/>
      <c r="WTE41" s="9"/>
      <c r="WTF41" s="9"/>
      <c r="WTG41" s="9"/>
      <c r="WTH41" s="9"/>
      <c r="WTI41" s="9"/>
      <c r="WTJ41" s="9"/>
      <c r="WTK41" s="9"/>
      <c r="WTL41" s="9"/>
      <c r="WTM41" s="9"/>
      <c r="WTN41" s="9"/>
      <c r="WTO41" s="9"/>
      <c r="WTP41" s="9"/>
      <c r="WTQ41" s="9"/>
      <c r="WTR41" s="9"/>
      <c r="WTS41" s="9"/>
      <c r="WTT41" s="9"/>
      <c r="WTU41" s="9"/>
      <c r="WTV41" s="9"/>
      <c r="WTW41" s="9"/>
      <c r="WTX41" s="9"/>
      <c r="WTY41" s="9"/>
      <c r="WTZ41" s="9"/>
      <c r="WUA41" s="9"/>
      <c r="WUB41" s="9"/>
      <c r="WUC41" s="9"/>
      <c r="WUD41" s="9"/>
      <c r="WUE41" s="9"/>
      <c r="WUF41" s="9"/>
      <c r="WUG41" s="9"/>
      <c r="WUH41" s="9"/>
      <c r="WUI41" s="9"/>
      <c r="WUJ41" s="9"/>
    </row>
    <row r="42" spans="1:16104" s="10" customFormat="1" ht="15.75" customHeight="1" x14ac:dyDescent="0.2">
      <c r="A42" s="22">
        <v>210029</v>
      </c>
      <c r="B42" s="22" t="s">
        <v>110</v>
      </c>
      <c r="C42" s="118">
        <f>VLOOKUP(A42,'[5]FY24 Revenue Split'!$A$4:$F$57,4,FALSE)</f>
        <v>802740031.72143054</v>
      </c>
      <c r="D42" s="71">
        <f>IFERROR(VLOOKUP($A42,'PAU Performance'!$A:$F,6,FALSE),"")</f>
        <v>22.582550032559958</v>
      </c>
      <c r="E42" s="51">
        <f>IFERROR(D42/$D$53*Savings!$C$8*Savings!$C$16,"")</f>
        <v>-3.0773488752823168E-3</v>
      </c>
      <c r="F42" s="88">
        <f t="shared" si="11"/>
        <v>-2470311.1337620355</v>
      </c>
      <c r="G42" s="53">
        <f>IFERROR(F42*Savings!$C$9*Savings!$C$16/$F$53,"")</f>
        <v>-1855309.3969103985</v>
      </c>
      <c r="H42" s="20">
        <f>IFERROR(VLOOKUP(A42,'PAU Performance'!A:C,3,FALSE),"")</f>
        <v>5.4051099999999998E-2</v>
      </c>
      <c r="I42" s="21">
        <f>H42/$H$53*Savings!$C$8*Savings!$C$17</f>
        <v>-2.0478720798827936E-3</v>
      </c>
      <c r="J42" s="88">
        <f t="shared" si="1"/>
        <v>-1643908.8983665456</v>
      </c>
      <c r="K42" s="53">
        <f>IFERROR(J42*Savings!$C$9*Savings!$C$17/$J$53,"")</f>
        <v>-1659429.8478748084</v>
      </c>
      <c r="L42" s="88">
        <f t="shared" si="2"/>
        <v>-3514739.2447852069</v>
      </c>
      <c r="M42" s="70">
        <f t="shared" si="10"/>
        <v>-4.3784277672661315E-3</v>
      </c>
      <c r="N42" s="128">
        <f t="shared" si="12"/>
        <v>-5.7842776726613155E-4</v>
      </c>
      <c r="O42" s="129">
        <f t="shared" si="13"/>
        <v>-464327.12424377067</v>
      </c>
      <c r="P42" s="129">
        <f t="shared" si="9"/>
        <v>-415274.52540300379</v>
      </c>
      <c r="Q42" s="130">
        <f t="shared" si="6"/>
        <v>-5.1732131075171511E-4</v>
      </c>
      <c r="R42" s="129">
        <f t="shared" si="7"/>
        <v>3099464.7193822032</v>
      </c>
      <c r="S42" s="128">
        <f t="shared" si="8"/>
        <v>3.8611064565144165E-3</v>
      </c>
      <c r="T42" s="121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  <c r="AMK42" s="9"/>
      <c r="AML42" s="9"/>
      <c r="AMM42" s="9"/>
      <c r="AMN42" s="9"/>
      <c r="AMO42" s="9"/>
      <c r="AMP42" s="9"/>
      <c r="AMQ42" s="9"/>
      <c r="AMR42" s="9"/>
      <c r="AMS42" s="9"/>
      <c r="AMT42" s="9"/>
      <c r="AMU42" s="9"/>
      <c r="AMV42" s="9"/>
      <c r="AMW42" s="9"/>
      <c r="AMX42" s="9"/>
      <c r="AMY42" s="9"/>
      <c r="AMZ42" s="9"/>
      <c r="ANA42" s="9"/>
      <c r="ANB42" s="9"/>
      <c r="ANC42" s="9"/>
      <c r="AND42" s="9"/>
      <c r="ANE42" s="9"/>
      <c r="ANF42" s="9"/>
      <c r="ANG42" s="9"/>
      <c r="ANH42" s="9"/>
      <c r="ANI42" s="9"/>
      <c r="ANJ42" s="9"/>
      <c r="ANK42" s="9"/>
      <c r="ANL42" s="9"/>
      <c r="ANM42" s="9"/>
      <c r="ANN42" s="9"/>
      <c r="ANO42" s="9"/>
      <c r="ANP42" s="9"/>
      <c r="ANQ42" s="9"/>
      <c r="ANR42" s="9"/>
      <c r="ANS42" s="9"/>
      <c r="ANT42" s="9"/>
      <c r="ANU42" s="9"/>
      <c r="ANV42" s="9"/>
      <c r="ANW42" s="9"/>
      <c r="ANX42" s="9"/>
      <c r="ANY42" s="9"/>
      <c r="ANZ42" s="9"/>
      <c r="AOA42" s="9"/>
      <c r="AOB42" s="9"/>
      <c r="AOC42" s="9"/>
      <c r="AOD42" s="9"/>
      <c r="AOE42" s="9"/>
      <c r="AOF42" s="9"/>
      <c r="AOG42" s="9"/>
      <c r="AOH42" s="9"/>
      <c r="AOI42" s="9"/>
      <c r="AOJ42" s="9"/>
      <c r="AOK42" s="9"/>
      <c r="AOL42" s="9"/>
      <c r="AOM42" s="9"/>
      <c r="AON42" s="9"/>
      <c r="AOO42" s="9"/>
      <c r="AOP42" s="9"/>
      <c r="AOQ42" s="9"/>
      <c r="AOR42" s="9"/>
      <c r="AOS42" s="9"/>
      <c r="AOT42" s="9"/>
      <c r="AOU42" s="9"/>
      <c r="AOV42" s="9"/>
      <c r="AOW42" s="9"/>
      <c r="AOX42" s="9"/>
      <c r="AOY42" s="9"/>
      <c r="AOZ42" s="9"/>
      <c r="APA42" s="9"/>
      <c r="APB42" s="9"/>
      <c r="APC42" s="9"/>
      <c r="APD42" s="9"/>
      <c r="APE42" s="9"/>
      <c r="APF42" s="9"/>
      <c r="APG42" s="9"/>
      <c r="APH42" s="9"/>
      <c r="API42" s="9"/>
      <c r="APJ42" s="9"/>
      <c r="APK42" s="9"/>
      <c r="APL42" s="9"/>
      <c r="APM42" s="9"/>
      <c r="APN42" s="9"/>
      <c r="APO42" s="9"/>
      <c r="APP42" s="9"/>
      <c r="APQ42" s="9"/>
      <c r="APR42" s="9"/>
      <c r="APS42" s="9"/>
      <c r="APT42" s="9"/>
      <c r="APU42" s="9"/>
      <c r="APV42" s="9"/>
      <c r="APW42" s="9"/>
      <c r="APX42" s="9"/>
      <c r="APY42" s="9"/>
      <c r="APZ42" s="9"/>
      <c r="AQA42" s="9"/>
      <c r="AQB42" s="9"/>
      <c r="AQC42" s="9"/>
      <c r="AQD42" s="9"/>
      <c r="AQE42" s="9"/>
      <c r="AQF42" s="9"/>
      <c r="AQG42" s="9"/>
      <c r="AQH42" s="9"/>
      <c r="AQI42" s="9"/>
      <c r="AQJ42" s="9"/>
      <c r="AQK42" s="9"/>
      <c r="AQL42" s="9"/>
      <c r="AQM42" s="9"/>
      <c r="AQN42" s="9"/>
      <c r="AQO42" s="9"/>
      <c r="AQP42" s="9"/>
      <c r="AQQ42" s="9"/>
      <c r="AQR42" s="9"/>
      <c r="AQS42" s="9"/>
      <c r="AQT42" s="9"/>
      <c r="AQU42" s="9"/>
      <c r="AQV42" s="9"/>
      <c r="AQW42" s="9"/>
      <c r="AQX42" s="9"/>
      <c r="AQY42" s="9"/>
      <c r="AQZ42" s="9"/>
      <c r="ARA42" s="9"/>
      <c r="ARB42" s="9"/>
      <c r="ARC42" s="9"/>
      <c r="ARD42" s="9"/>
      <c r="ARE42" s="9"/>
      <c r="ARF42" s="9"/>
      <c r="ARG42" s="9"/>
      <c r="ARH42" s="9"/>
      <c r="ARI42" s="9"/>
      <c r="ARJ42" s="9"/>
      <c r="ARK42" s="9"/>
      <c r="ARL42" s="9"/>
      <c r="ARM42" s="9"/>
      <c r="ARN42" s="9"/>
      <c r="ARO42" s="9"/>
      <c r="ARP42" s="9"/>
      <c r="ARQ42" s="9"/>
      <c r="ARR42" s="9"/>
      <c r="ARS42" s="9"/>
      <c r="ART42" s="9"/>
      <c r="ARU42" s="9"/>
      <c r="ARV42" s="9"/>
      <c r="ARW42" s="9"/>
      <c r="ARX42" s="9"/>
      <c r="ARY42" s="9"/>
      <c r="ARZ42" s="9"/>
      <c r="ASA42" s="9"/>
      <c r="ASB42" s="9"/>
      <c r="ASC42" s="9"/>
      <c r="ASD42" s="9"/>
      <c r="ASE42" s="9"/>
      <c r="ASF42" s="9"/>
      <c r="ASG42" s="9"/>
      <c r="ASH42" s="9"/>
      <c r="ASI42" s="9"/>
      <c r="ASJ42" s="9"/>
      <c r="ASK42" s="9"/>
      <c r="ASL42" s="9"/>
      <c r="ASM42" s="9"/>
      <c r="ASN42" s="9"/>
      <c r="ASO42" s="9"/>
      <c r="ASP42" s="9"/>
      <c r="ASQ42" s="9"/>
      <c r="ASR42" s="9"/>
      <c r="ASS42" s="9"/>
      <c r="AST42" s="9"/>
      <c r="ASU42" s="9"/>
      <c r="ASV42" s="9"/>
      <c r="ASW42" s="9"/>
      <c r="ASX42" s="9"/>
      <c r="ASY42" s="9"/>
      <c r="ASZ42" s="9"/>
      <c r="ATA42" s="9"/>
      <c r="ATB42" s="9"/>
      <c r="ATC42" s="9"/>
      <c r="ATD42" s="9"/>
      <c r="ATE42" s="9"/>
      <c r="ATF42" s="9"/>
      <c r="ATG42" s="9"/>
      <c r="ATH42" s="9"/>
      <c r="ATI42" s="9"/>
      <c r="ATJ42" s="9"/>
      <c r="ATK42" s="9"/>
      <c r="ATL42" s="9"/>
      <c r="ATM42" s="9"/>
      <c r="ATN42" s="9"/>
      <c r="ATO42" s="9"/>
      <c r="ATP42" s="9"/>
      <c r="ATQ42" s="9"/>
      <c r="ATR42" s="9"/>
      <c r="ATS42" s="9"/>
      <c r="ATT42" s="9"/>
      <c r="ATU42" s="9"/>
      <c r="ATV42" s="9"/>
      <c r="ATW42" s="9"/>
      <c r="ATX42" s="9"/>
      <c r="ATY42" s="9"/>
      <c r="ATZ42" s="9"/>
      <c r="AUA42" s="9"/>
      <c r="AUB42" s="9"/>
      <c r="AUC42" s="9"/>
      <c r="AUD42" s="9"/>
      <c r="AUE42" s="9"/>
      <c r="AUF42" s="9"/>
      <c r="AUG42" s="9"/>
      <c r="AUH42" s="9"/>
      <c r="AUI42" s="9"/>
      <c r="AUJ42" s="9"/>
      <c r="AUK42" s="9"/>
      <c r="AUL42" s="9"/>
      <c r="AUM42" s="9"/>
      <c r="AUN42" s="9"/>
      <c r="AUO42" s="9"/>
      <c r="AUP42" s="9"/>
      <c r="AUQ42" s="9"/>
      <c r="AUR42" s="9"/>
      <c r="AUS42" s="9"/>
      <c r="AUT42" s="9"/>
      <c r="AUU42" s="9"/>
      <c r="AUV42" s="9"/>
      <c r="AUW42" s="9"/>
      <c r="AUX42" s="9"/>
      <c r="AUY42" s="9"/>
      <c r="AUZ42" s="9"/>
      <c r="AVA42" s="9"/>
      <c r="AVB42" s="9"/>
      <c r="AVC42" s="9"/>
      <c r="AVD42" s="9"/>
      <c r="AVE42" s="9"/>
      <c r="AVF42" s="9"/>
      <c r="AVG42" s="9"/>
      <c r="AVH42" s="9"/>
      <c r="AVI42" s="9"/>
      <c r="AVJ42" s="9"/>
      <c r="AVK42" s="9"/>
      <c r="AVL42" s="9"/>
      <c r="AVM42" s="9"/>
      <c r="AVN42" s="9"/>
      <c r="AVO42" s="9"/>
      <c r="AVP42" s="9"/>
      <c r="AVQ42" s="9"/>
      <c r="AVR42" s="9"/>
      <c r="AVS42" s="9"/>
      <c r="AVT42" s="9"/>
      <c r="AVU42" s="9"/>
      <c r="AVV42" s="9"/>
      <c r="AVW42" s="9"/>
      <c r="AVX42" s="9"/>
      <c r="AVY42" s="9"/>
      <c r="AVZ42" s="9"/>
      <c r="AWA42" s="9"/>
      <c r="AWB42" s="9"/>
      <c r="AWC42" s="9"/>
      <c r="AWD42" s="9"/>
      <c r="AWE42" s="9"/>
      <c r="AWF42" s="9"/>
      <c r="AWG42" s="9"/>
      <c r="AWH42" s="9"/>
      <c r="AWI42" s="9"/>
      <c r="AWJ42" s="9"/>
      <c r="AWK42" s="9"/>
      <c r="AWL42" s="9"/>
      <c r="AWM42" s="9"/>
      <c r="AWN42" s="9"/>
      <c r="AWO42" s="9"/>
      <c r="AWP42" s="9"/>
      <c r="AWQ42" s="9"/>
      <c r="AWR42" s="9"/>
      <c r="AWS42" s="9"/>
      <c r="AWT42" s="9"/>
      <c r="AWU42" s="9"/>
      <c r="AWV42" s="9"/>
      <c r="AWW42" s="9"/>
      <c r="AWX42" s="9"/>
      <c r="AWY42" s="9"/>
      <c r="AWZ42" s="9"/>
      <c r="AXA42" s="9"/>
      <c r="AXB42" s="9"/>
      <c r="AXC42" s="9"/>
      <c r="AXD42" s="9"/>
      <c r="AXE42" s="9"/>
      <c r="AXF42" s="9"/>
      <c r="AXG42" s="9"/>
      <c r="AXH42" s="9"/>
      <c r="AXI42" s="9"/>
      <c r="AXJ42" s="9"/>
      <c r="AXK42" s="9"/>
      <c r="AXL42" s="9"/>
      <c r="AXM42" s="9"/>
      <c r="AXN42" s="9"/>
      <c r="AXO42" s="9"/>
      <c r="AXP42" s="9"/>
      <c r="AXQ42" s="9"/>
      <c r="AXR42" s="9"/>
      <c r="AXS42" s="9"/>
      <c r="AXT42" s="9"/>
      <c r="AXU42" s="9"/>
      <c r="AXV42" s="9"/>
      <c r="AXW42" s="9"/>
      <c r="AXX42" s="9"/>
      <c r="AXY42" s="9"/>
      <c r="AXZ42" s="9"/>
      <c r="AYA42" s="9"/>
      <c r="AYB42" s="9"/>
      <c r="AYC42" s="9"/>
      <c r="AYD42" s="9"/>
      <c r="AYE42" s="9"/>
      <c r="AYF42" s="9"/>
      <c r="AYG42" s="9"/>
      <c r="AYH42" s="9"/>
      <c r="AYI42" s="9"/>
      <c r="AYJ42" s="9"/>
      <c r="AYK42" s="9"/>
      <c r="AYL42" s="9"/>
      <c r="AYM42" s="9"/>
      <c r="AYN42" s="9"/>
      <c r="AYO42" s="9"/>
      <c r="AYP42" s="9"/>
      <c r="AYQ42" s="9"/>
      <c r="AYR42" s="9"/>
      <c r="AYS42" s="9"/>
      <c r="AYT42" s="9"/>
      <c r="AYU42" s="9"/>
      <c r="AYV42" s="9"/>
      <c r="AYW42" s="9"/>
      <c r="AYX42" s="9"/>
      <c r="AYY42" s="9"/>
      <c r="AYZ42" s="9"/>
      <c r="AZA42" s="9"/>
      <c r="AZB42" s="9"/>
      <c r="AZC42" s="9"/>
      <c r="AZD42" s="9"/>
      <c r="AZE42" s="9"/>
      <c r="AZF42" s="9"/>
      <c r="AZG42" s="9"/>
      <c r="AZH42" s="9"/>
      <c r="AZI42" s="9"/>
      <c r="AZJ42" s="9"/>
      <c r="AZK42" s="9"/>
      <c r="AZL42" s="9"/>
      <c r="AZM42" s="9"/>
      <c r="AZN42" s="9"/>
      <c r="AZO42" s="9"/>
      <c r="AZP42" s="9"/>
      <c r="AZQ42" s="9"/>
      <c r="AZR42" s="9"/>
      <c r="AZS42" s="9"/>
      <c r="AZT42" s="9"/>
      <c r="AZU42" s="9"/>
      <c r="AZV42" s="9"/>
      <c r="AZW42" s="9"/>
      <c r="AZX42" s="9"/>
      <c r="AZY42" s="9"/>
      <c r="AZZ42" s="9"/>
      <c r="BAA42" s="9"/>
      <c r="BAB42" s="9"/>
      <c r="BAC42" s="9"/>
      <c r="BAD42" s="9"/>
      <c r="BAE42" s="9"/>
      <c r="BAF42" s="9"/>
      <c r="BAG42" s="9"/>
      <c r="BAH42" s="9"/>
      <c r="BAI42" s="9"/>
      <c r="BAJ42" s="9"/>
      <c r="BAK42" s="9"/>
      <c r="BAL42" s="9"/>
      <c r="BAM42" s="9"/>
      <c r="BAN42" s="9"/>
      <c r="BAO42" s="9"/>
      <c r="BAP42" s="9"/>
      <c r="BAQ42" s="9"/>
      <c r="BAR42" s="9"/>
      <c r="BAS42" s="9"/>
      <c r="BAT42" s="9"/>
      <c r="BAU42" s="9"/>
      <c r="BAV42" s="9"/>
      <c r="BAW42" s="9"/>
      <c r="BAX42" s="9"/>
      <c r="BAY42" s="9"/>
      <c r="BAZ42" s="9"/>
      <c r="BBA42" s="9"/>
      <c r="BBB42" s="9"/>
      <c r="BBC42" s="9"/>
      <c r="BBD42" s="9"/>
      <c r="BBE42" s="9"/>
      <c r="BBF42" s="9"/>
      <c r="BBG42" s="9"/>
      <c r="BBH42" s="9"/>
      <c r="BBI42" s="9"/>
      <c r="BBJ42" s="9"/>
      <c r="BBK42" s="9"/>
      <c r="BBL42" s="9"/>
      <c r="BBM42" s="9"/>
      <c r="BBN42" s="9"/>
      <c r="BBO42" s="9"/>
      <c r="BBP42" s="9"/>
      <c r="BBQ42" s="9"/>
      <c r="BBR42" s="9"/>
      <c r="BBS42" s="9"/>
      <c r="BBT42" s="9"/>
      <c r="BBU42" s="9"/>
      <c r="BBV42" s="9"/>
      <c r="BBW42" s="9"/>
      <c r="BBX42" s="9"/>
      <c r="BBY42" s="9"/>
      <c r="BBZ42" s="9"/>
      <c r="BCA42" s="9"/>
      <c r="BCB42" s="9"/>
      <c r="BCC42" s="9"/>
      <c r="BCD42" s="9"/>
      <c r="BCE42" s="9"/>
      <c r="BCF42" s="9"/>
      <c r="BCG42" s="9"/>
      <c r="BCH42" s="9"/>
      <c r="BCI42" s="9"/>
      <c r="BCJ42" s="9"/>
      <c r="BCK42" s="9"/>
      <c r="BCL42" s="9"/>
      <c r="BCM42" s="9"/>
      <c r="BCN42" s="9"/>
      <c r="BCO42" s="9"/>
      <c r="BCP42" s="9"/>
      <c r="BCQ42" s="9"/>
      <c r="BCR42" s="9"/>
      <c r="BCS42" s="9"/>
      <c r="BCT42" s="9"/>
      <c r="BCU42" s="9"/>
      <c r="BCV42" s="9"/>
      <c r="BCW42" s="9"/>
      <c r="BCX42" s="9"/>
      <c r="BCY42" s="9"/>
      <c r="BCZ42" s="9"/>
      <c r="BDA42" s="9"/>
      <c r="BDB42" s="9"/>
      <c r="BDC42" s="9"/>
      <c r="BDD42" s="9"/>
      <c r="BDE42" s="9"/>
      <c r="BDF42" s="9"/>
      <c r="BDG42" s="9"/>
      <c r="BDH42" s="9"/>
      <c r="BDI42" s="9"/>
      <c r="BDJ42" s="9"/>
      <c r="BDK42" s="9"/>
      <c r="BDL42" s="9"/>
      <c r="BDM42" s="9"/>
      <c r="BDN42" s="9"/>
      <c r="BDO42" s="9"/>
      <c r="BDP42" s="9"/>
      <c r="BDQ42" s="9"/>
      <c r="BDR42" s="9"/>
      <c r="BDS42" s="9"/>
      <c r="BDT42" s="9"/>
      <c r="BDU42" s="9"/>
      <c r="BDV42" s="9"/>
      <c r="BDW42" s="9"/>
      <c r="BDX42" s="9"/>
      <c r="BDY42" s="9"/>
      <c r="BDZ42" s="9"/>
      <c r="BEA42" s="9"/>
      <c r="BEB42" s="9"/>
      <c r="BEC42" s="9"/>
      <c r="BED42" s="9"/>
      <c r="BEE42" s="9"/>
      <c r="BEF42" s="9"/>
      <c r="BEG42" s="9"/>
      <c r="BEH42" s="9"/>
      <c r="BEI42" s="9"/>
      <c r="BEJ42" s="9"/>
      <c r="BEK42" s="9"/>
      <c r="BEL42" s="9"/>
      <c r="BEM42" s="9"/>
      <c r="BEN42" s="9"/>
      <c r="BEO42" s="9"/>
      <c r="BEP42" s="9"/>
      <c r="BEQ42" s="9"/>
      <c r="BER42" s="9"/>
      <c r="BES42" s="9"/>
      <c r="BET42" s="9"/>
      <c r="BEU42" s="9"/>
      <c r="BEV42" s="9"/>
      <c r="BEW42" s="9"/>
      <c r="BEX42" s="9"/>
      <c r="BEY42" s="9"/>
      <c r="BEZ42" s="9"/>
      <c r="BFA42" s="9"/>
      <c r="BFB42" s="9"/>
      <c r="BFC42" s="9"/>
      <c r="BFD42" s="9"/>
      <c r="BFE42" s="9"/>
      <c r="BFF42" s="9"/>
      <c r="BFG42" s="9"/>
      <c r="BFH42" s="9"/>
      <c r="BFI42" s="9"/>
      <c r="BFJ42" s="9"/>
      <c r="BFK42" s="9"/>
      <c r="BFL42" s="9"/>
      <c r="BFM42" s="9"/>
      <c r="BFN42" s="9"/>
      <c r="BFO42" s="9"/>
      <c r="BFP42" s="9"/>
      <c r="BFQ42" s="9"/>
      <c r="BFR42" s="9"/>
      <c r="BFS42" s="9"/>
      <c r="BFT42" s="9"/>
      <c r="BFU42" s="9"/>
      <c r="BFV42" s="9"/>
      <c r="BFW42" s="9"/>
      <c r="BFX42" s="9"/>
      <c r="BFY42" s="9"/>
      <c r="BFZ42" s="9"/>
      <c r="BGA42" s="9"/>
      <c r="BGB42" s="9"/>
      <c r="BGC42" s="9"/>
      <c r="BGD42" s="9"/>
      <c r="BGE42" s="9"/>
      <c r="BGF42" s="9"/>
      <c r="BGG42" s="9"/>
      <c r="BGH42" s="9"/>
      <c r="BGI42" s="9"/>
      <c r="BGJ42" s="9"/>
      <c r="BGK42" s="9"/>
      <c r="BGL42" s="9"/>
      <c r="BGM42" s="9"/>
      <c r="BGN42" s="9"/>
      <c r="BGO42" s="9"/>
      <c r="BGP42" s="9"/>
      <c r="BGQ42" s="9"/>
      <c r="BGR42" s="9"/>
      <c r="BGS42" s="9"/>
      <c r="BGT42" s="9"/>
      <c r="BGU42" s="9"/>
      <c r="BGV42" s="9"/>
      <c r="BGW42" s="9"/>
      <c r="BGX42" s="9"/>
      <c r="BGY42" s="9"/>
      <c r="BGZ42" s="9"/>
      <c r="BHA42" s="9"/>
      <c r="BHB42" s="9"/>
      <c r="BHC42" s="9"/>
      <c r="BHD42" s="9"/>
      <c r="BHE42" s="9"/>
      <c r="BHF42" s="9"/>
      <c r="BHG42" s="9"/>
      <c r="BHH42" s="9"/>
      <c r="BHI42" s="9"/>
      <c r="BHJ42" s="9"/>
      <c r="BHK42" s="9"/>
      <c r="BHL42" s="9"/>
      <c r="BHM42" s="9"/>
      <c r="BHN42" s="9"/>
      <c r="BHO42" s="9"/>
      <c r="BHP42" s="9"/>
      <c r="BHQ42" s="9"/>
      <c r="BHR42" s="9"/>
      <c r="BHS42" s="9"/>
      <c r="BHT42" s="9"/>
      <c r="BHU42" s="9"/>
      <c r="BHV42" s="9"/>
      <c r="BHW42" s="9"/>
      <c r="BHX42" s="9"/>
      <c r="BHY42" s="9"/>
      <c r="BHZ42" s="9"/>
      <c r="BIA42" s="9"/>
      <c r="BIB42" s="9"/>
      <c r="BIC42" s="9"/>
      <c r="BID42" s="9"/>
      <c r="BIE42" s="9"/>
      <c r="BIF42" s="9"/>
      <c r="BIG42" s="9"/>
      <c r="BIH42" s="9"/>
      <c r="BII42" s="9"/>
      <c r="BIJ42" s="9"/>
      <c r="BIK42" s="9"/>
      <c r="BIL42" s="9"/>
      <c r="BIM42" s="9"/>
      <c r="BIN42" s="9"/>
      <c r="BIO42" s="9"/>
      <c r="BIP42" s="9"/>
      <c r="BIQ42" s="9"/>
      <c r="BIR42" s="9"/>
      <c r="BIS42" s="9"/>
      <c r="BIT42" s="9"/>
      <c r="BIU42" s="9"/>
      <c r="BIV42" s="9"/>
      <c r="BIW42" s="9"/>
      <c r="BIX42" s="9"/>
      <c r="BIY42" s="9"/>
      <c r="BIZ42" s="9"/>
      <c r="BJA42" s="9"/>
      <c r="BJB42" s="9"/>
      <c r="BJC42" s="9"/>
      <c r="BJD42" s="9"/>
      <c r="BJE42" s="9"/>
      <c r="BJF42" s="9"/>
      <c r="BJG42" s="9"/>
      <c r="BJH42" s="9"/>
      <c r="BJI42" s="9"/>
      <c r="BJJ42" s="9"/>
      <c r="BJK42" s="9"/>
      <c r="BJL42" s="9"/>
      <c r="BJM42" s="9"/>
      <c r="BJN42" s="9"/>
      <c r="BJO42" s="9"/>
      <c r="BJP42" s="9"/>
      <c r="BJQ42" s="9"/>
      <c r="BJR42" s="9"/>
      <c r="BJS42" s="9"/>
      <c r="BJT42" s="9"/>
      <c r="BJU42" s="9"/>
      <c r="BJV42" s="9"/>
      <c r="BJW42" s="9"/>
      <c r="BJX42" s="9"/>
      <c r="BJY42" s="9"/>
      <c r="BJZ42" s="9"/>
      <c r="BKA42" s="9"/>
      <c r="BKB42" s="9"/>
      <c r="BKC42" s="9"/>
      <c r="BKD42" s="9"/>
      <c r="BKE42" s="9"/>
      <c r="BKF42" s="9"/>
      <c r="BKG42" s="9"/>
      <c r="BKH42" s="9"/>
      <c r="BKI42" s="9"/>
      <c r="BKJ42" s="9"/>
      <c r="BKK42" s="9"/>
      <c r="BKL42" s="9"/>
      <c r="BKM42" s="9"/>
      <c r="BKN42" s="9"/>
      <c r="BKO42" s="9"/>
      <c r="BKP42" s="9"/>
      <c r="BKQ42" s="9"/>
      <c r="BKR42" s="9"/>
      <c r="BKS42" s="9"/>
      <c r="BKT42" s="9"/>
      <c r="BKU42" s="9"/>
      <c r="BKV42" s="9"/>
      <c r="BKW42" s="9"/>
      <c r="BKX42" s="9"/>
      <c r="BKY42" s="9"/>
      <c r="BKZ42" s="9"/>
      <c r="BLA42" s="9"/>
      <c r="BLB42" s="9"/>
      <c r="BLC42" s="9"/>
      <c r="BLD42" s="9"/>
      <c r="BLE42" s="9"/>
      <c r="BLF42" s="9"/>
      <c r="BLG42" s="9"/>
      <c r="BLH42" s="9"/>
      <c r="BLI42" s="9"/>
      <c r="BLJ42" s="9"/>
      <c r="BLK42" s="9"/>
      <c r="BLL42" s="9"/>
      <c r="BLM42" s="9"/>
      <c r="BLN42" s="9"/>
      <c r="BLO42" s="9"/>
      <c r="BLP42" s="9"/>
      <c r="BLQ42" s="9"/>
      <c r="BLR42" s="9"/>
      <c r="BLS42" s="9"/>
      <c r="BLT42" s="9"/>
      <c r="BLU42" s="9"/>
      <c r="BLV42" s="9"/>
      <c r="BLW42" s="9"/>
      <c r="BLX42" s="9"/>
      <c r="BLY42" s="9"/>
      <c r="BLZ42" s="9"/>
      <c r="BMA42" s="9"/>
      <c r="BMB42" s="9"/>
      <c r="BMC42" s="9"/>
      <c r="BMD42" s="9"/>
      <c r="BME42" s="9"/>
      <c r="BMF42" s="9"/>
      <c r="BMG42" s="9"/>
      <c r="BMH42" s="9"/>
      <c r="BMI42" s="9"/>
      <c r="BMJ42" s="9"/>
      <c r="BMK42" s="9"/>
      <c r="BML42" s="9"/>
      <c r="BMM42" s="9"/>
      <c r="BMN42" s="9"/>
      <c r="BMO42" s="9"/>
      <c r="BMP42" s="9"/>
      <c r="BMQ42" s="9"/>
      <c r="BMR42" s="9"/>
      <c r="BMS42" s="9"/>
      <c r="BMT42" s="9"/>
      <c r="BMU42" s="9"/>
      <c r="BMV42" s="9"/>
      <c r="BMW42" s="9"/>
      <c r="BMX42" s="9"/>
      <c r="BMY42" s="9"/>
      <c r="BMZ42" s="9"/>
      <c r="BNA42" s="9"/>
      <c r="BNB42" s="9"/>
      <c r="BNC42" s="9"/>
      <c r="BND42" s="9"/>
      <c r="BNE42" s="9"/>
      <c r="BNF42" s="9"/>
      <c r="BNG42" s="9"/>
      <c r="BNH42" s="9"/>
      <c r="BNI42" s="9"/>
      <c r="BNJ42" s="9"/>
      <c r="BNK42" s="9"/>
      <c r="BNL42" s="9"/>
      <c r="BNM42" s="9"/>
      <c r="BNN42" s="9"/>
      <c r="BNO42" s="9"/>
      <c r="BNP42" s="9"/>
      <c r="BNQ42" s="9"/>
      <c r="BNR42" s="9"/>
      <c r="BNS42" s="9"/>
      <c r="BNT42" s="9"/>
      <c r="BNU42" s="9"/>
      <c r="BNV42" s="9"/>
      <c r="BNW42" s="9"/>
      <c r="BNX42" s="9"/>
      <c r="BNY42" s="9"/>
      <c r="BNZ42" s="9"/>
      <c r="BOA42" s="9"/>
      <c r="BOB42" s="9"/>
      <c r="BOC42" s="9"/>
      <c r="BOD42" s="9"/>
      <c r="BOE42" s="9"/>
      <c r="BOF42" s="9"/>
      <c r="BOG42" s="9"/>
      <c r="BOH42" s="9"/>
      <c r="BOI42" s="9"/>
      <c r="BOJ42" s="9"/>
      <c r="BOK42" s="9"/>
      <c r="BOL42" s="9"/>
      <c r="BOM42" s="9"/>
      <c r="BON42" s="9"/>
      <c r="BOO42" s="9"/>
      <c r="BOP42" s="9"/>
      <c r="BOQ42" s="9"/>
      <c r="BOR42" s="9"/>
      <c r="BOS42" s="9"/>
      <c r="BOT42" s="9"/>
      <c r="BOU42" s="9"/>
      <c r="BOV42" s="9"/>
      <c r="BOW42" s="9"/>
      <c r="BOX42" s="9"/>
      <c r="BOY42" s="9"/>
      <c r="BOZ42" s="9"/>
      <c r="BPA42" s="9"/>
      <c r="BPB42" s="9"/>
      <c r="BPC42" s="9"/>
      <c r="BPD42" s="9"/>
      <c r="BPE42" s="9"/>
      <c r="BPF42" s="9"/>
      <c r="BPG42" s="9"/>
      <c r="BPH42" s="9"/>
      <c r="BPI42" s="9"/>
      <c r="BPJ42" s="9"/>
      <c r="BPK42" s="9"/>
      <c r="BPL42" s="9"/>
      <c r="BPM42" s="9"/>
      <c r="BPN42" s="9"/>
      <c r="BPO42" s="9"/>
      <c r="BPP42" s="9"/>
      <c r="BPQ42" s="9"/>
      <c r="BPR42" s="9"/>
      <c r="BPS42" s="9"/>
      <c r="BPT42" s="9"/>
      <c r="BPU42" s="9"/>
      <c r="BPV42" s="9"/>
      <c r="BPW42" s="9"/>
      <c r="BPX42" s="9"/>
      <c r="BPY42" s="9"/>
      <c r="BPZ42" s="9"/>
      <c r="BQA42" s="9"/>
      <c r="BQB42" s="9"/>
      <c r="BQC42" s="9"/>
      <c r="BQD42" s="9"/>
      <c r="BQE42" s="9"/>
      <c r="BQF42" s="9"/>
      <c r="BQG42" s="9"/>
      <c r="BQH42" s="9"/>
      <c r="BQI42" s="9"/>
      <c r="BQJ42" s="9"/>
      <c r="BQK42" s="9"/>
      <c r="BQL42" s="9"/>
      <c r="BQM42" s="9"/>
      <c r="BQN42" s="9"/>
      <c r="BQO42" s="9"/>
      <c r="BQP42" s="9"/>
      <c r="BQQ42" s="9"/>
      <c r="BQR42" s="9"/>
      <c r="BQS42" s="9"/>
      <c r="BQT42" s="9"/>
      <c r="BQU42" s="9"/>
      <c r="BQV42" s="9"/>
      <c r="BQW42" s="9"/>
      <c r="BQX42" s="9"/>
      <c r="BQY42" s="9"/>
      <c r="BQZ42" s="9"/>
      <c r="BRA42" s="9"/>
      <c r="BRB42" s="9"/>
      <c r="BRC42" s="9"/>
      <c r="BRD42" s="9"/>
      <c r="BRE42" s="9"/>
      <c r="BRF42" s="9"/>
      <c r="BRG42" s="9"/>
      <c r="BRH42" s="9"/>
      <c r="BRI42" s="9"/>
      <c r="BRJ42" s="9"/>
      <c r="BRK42" s="9"/>
      <c r="BRL42" s="9"/>
      <c r="BRM42" s="9"/>
      <c r="BRN42" s="9"/>
      <c r="BRO42" s="9"/>
      <c r="BRP42" s="9"/>
      <c r="BRQ42" s="9"/>
      <c r="BRR42" s="9"/>
      <c r="BRS42" s="9"/>
      <c r="BRT42" s="9"/>
      <c r="BRU42" s="9"/>
      <c r="BRV42" s="9"/>
      <c r="BRW42" s="9"/>
      <c r="BRX42" s="9"/>
      <c r="BRY42" s="9"/>
      <c r="BRZ42" s="9"/>
      <c r="BSA42" s="9"/>
      <c r="BSB42" s="9"/>
      <c r="BSC42" s="9"/>
      <c r="BSD42" s="9"/>
      <c r="BSE42" s="9"/>
      <c r="BSF42" s="9"/>
      <c r="BSG42" s="9"/>
      <c r="BSH42" s="9"/>
      <c r="BSI42" s="9"/>
      <c r="BSJ42" s="9"/>
      <c r="BSK42" s="9"/>
      <c r="BSL42" s="9"/>
      <c r="BSM42" s="9"/>
      <c r="BSN42" s="9"/>
      <c r="BSO42" s="9"/>
      <c r="BSP42" s="9"/>
      <c r="BSQ42" s="9"/>
      <c r="BSR42" s="9"/>
      <c r="BSS42" s="9"/>
      <c r="BST42" s="9"/>
      <c r="BSU42" s="9"/>
      <c r="BSV42" s="9"/>
      <c r="BSW42" s="9"/>
      <c r="BSX42" s="9"/>
      <c r="BSY42" s="9"/>
      <c r="BSZ42" s="9"/>
      <c r="BTA42" s="9"/>
      <c r="BTB42" s="9"/>
      <c r="BTC42" s="9"/>
      <c r="BTD42" s="9"/>
      <c r="BTE42" s="9"/>
      <c r="BTF42" s="9"/>
      <c r="BTG42" s="9"/>
      <c r="BTH42" s="9"/>
      <c r="BTI42" s="9"/>
      <c r="BTJ42" s="9"/>
      <c r="BTK42" s="9"/>
      <c r="BTL42" s="9"/>
      <c r="BTM42" s="9"/>
      <c r="BTN42" s="9"/>
      <c r="BTO42" s="9"/>
      <c r="BTP42" s="9"/>
      <c r="BTQ42" s="9"/>
      <c r="BTR42" s="9"/>
      <c r="BTS42" s="9"/>
      <c r="BTT42" s="9"/>
      <c r="BTU42" s="9"/>
      <c r="BTV42" s="9"/>
      <c r="BTW42" s="9"/>
      <c r="BTX42" s="9"/>
      <c r="BTY42" s="9"/>
      <c r="BTZ42" s="9"/>
      <c r="BUA42" s="9"/>
      <c r="BUB42" s="9"/>
      <c r="BUC42" s="9"/>
      <c r="BUD42" s="9"/>
      <c r="BUE42" s="9"/>
      <c r="BUF42" s="9"/>
      <c r="BUG42" s="9"/>
      <c r="BUH42" s="9"/>
      <c r="BUI42" s="9"/>
      <c r="BUJ42" s="9"/>
      <c r="BUK42" s="9"/>
      <c r="BUL42" s="9"/>
      <c r="BUM42" s="9"/>
      <c r="BUN42" s="9"/>
      <c r="BUO42" s="9"/>
      <c r="BUP42" s="9"/>
      <c r="BUQ42" s="9"/>
      <c r="BUR42" s="9"/>
      <c r="BUS42" s="9"/>
      <c r="BUT42" s="9"/>
      <c r="BUU42" s="9"/>
      <c r="BUV42" s="9"/>
      <c r="BUW42" s="9"/>
      <c r="BUX42" s="9"/>
      <c r="BUY42" s="9"/>
      <c r="BUZ42" s="9"/>
      <c r="BVA42" s="9"/>
      <c r="BVB42" s="9"/>
      <c r="BVC42" s="9"/>
      <c r="BVD42" s="9"/>
      <c r="BVE42" s="9"/>
      <c r="BVF42" s="9"/>
      <c r="BVG42" s="9"/>
      <c r="BVH42" s="9"/>
      <c r="BVI42" s="9"/>
      <c r="BVJ42" s="9"/>
      <c r="BVK42" s="9"/>
      <c r="BVL42" s="9"/>
      <c r="BVM42" s="9"/>
      <c r="BVN42" s="9"/>
      <c r="BVO42" s="9"/>
      <c r="BVP42" s="9"/>
      <c r="BVQ42" s="9"/>
      <c r="BVR42" s="9"/>
      <c r="BVS42" s="9"/>
      <c r="BVT42" s="9"/>
      <c r="BVU42" s="9"/>
      <c r="BVV42" s="9"/>
      <c r="BVW42" s="9"/>
      <c r="BVX42" s="9"/>
      <c r="BVY42" s="9"/>
      <c r="BVZ42" s="9"/>
      <c r="BWA42" s="9"/>
      <c r="BWB42" s="9"/>
      <c r="BWC42" s="9"/>
      <c r="BWD42" s="9"/>
      <c r="BWE42" s="9"/>
      <c r="BWF42" s="9"/>
      <c r="BWG42" s="9"/>
      <c r="BWH42" s="9"/>
      <c r="BWI42" s="9"/>
      <c r="BWJ42" s="9"/>
      <c r="BWK42" s="9"/>
      <c r="BWL42" s="9"/>
      <c r="BWM42" s="9"/>
      <c r="BWN42" s="9"/>
      <c r="BWO42" s="9"/>
      <c r="BWP42" s="9"/>
      <c r="BWQ42" s="9"/>
      <c r="BWR42" s="9"/>
      <c r="BWS42" s="9"/>
      <c r="BWT42" s="9"/>
      <c r="BWU42" s="9"/>
      <c r="BWV42" s="9"/>
      <c r="BWW42" s="9"/>
      <c r="BWX42" s="9"/>
      <c r="BWY42" s="9"/>
      <c r="BWZ42" s="9"/>
      <c r="BXA42" s="9"/>
      <c r="BXB42" s="9"/>
      <c r="BXC42" s="9"/>
      <c r="BXD42" s="9"/>
      <c r="BXE42" s="9"/>
      <c r="BXF42" s="9"/>
      <c r="BXG42" s="9"/>
      <c r="BXH42" s="9"/>
      <c r="BXI42" s="9"/>
      <c r="BXJ42" s="9"/>
      <c r="BXK42" s="9"/>
      <c r="BXL42" s="9"/>
      <c r="BXM42" s="9"/>
      <c r="BXN42" s="9"/>
      <c r="BXO42" s="9"/>
      <c r="BXP42" s="9"/>
      <c r="BXQ42" s="9"/>
      <c r="BXR42" s="9"/>
      <c r="BXS42" s="9"/>
      <c r="BXT42" s="9"/>
      <c r="BXU42" s="9"/>
      <c r="BXV42" s="9"/>
      <c r="BXW42" s="9"/>
      <c r="BXX42" s="9"/>
      <c r="BXY42" s="9"/>
      <c r="BXZ42" s="9"/>
      <c r="BYA42" s="9"/>
      <c r="BYB42" s="9"/>
      <c r="BYC42" s="9"/>
      <c r="BYD42" s="9"/>
      <c r="BYE42" s="9"/>
      <c r="BYF42" s="9"/>
      <c r="BYG42" s="9"/>
      <c r="BYH42" s="9"/>
      <c r="BYI42" s="9"/>
      <c r="BYJ42" s="9"/>
      <c r="BYK42" s="9"/>
      <c r="BYL42" s="9"/>
      <c r="BYM42" s="9"/>
      <c r="BYN42" s="9"/>
      <c r="BYO42" s="9"/>
      <c r="BYP42" s="9"/>
      <c r="BYQ42" s="9"/>
      <c r="BYR42" s="9"/>
      <c r="BYS42" s="9"/>
      <c r="BYT42" s="9"/>
      <c r="BYU42" s="9"/>
      <c r="BYV42" s="9"/>
      <c r="BYW42" s="9"/>
      <c r="BYX42" s="9"/>
      <c r="BYY42" s="9"/>
      <c r="BYZ42" s="9"/>
      <c r="BZA42" s="9"/>
      <c r="BZB42" s="9"/>
      <c r="BZC42" s="9"/>
      <c r="BZD42" s="9"/>
      <c r="BZE42" s="9"/>
      <c r="BZF42" s="9"/>
      <c r="BZG42" s="9"/>
      <c r="BZH42" s="9"/>
      <c r="BZI42" s="9"/>
      <c r="BZJ42" s="9"/>
      <c r="BZK42" s="9"/>
      <c r="BZL42" s="9"/>
      <c r="BZM42" s="9"/>
      <c r="BZN42" s="9"/>
      <c r="BZO42" s="9"/>
      <c r="BZP42" s="9"/>
      <c r="BZQ42" s="9"/>
      <c r="BZR42" s="9"/>
      <c r="BZS42" s="9"/>
      <c r="BZT42" s="9"/>
      <c r="BZU42" s="9"/>
      <c r="BZV42" s="9"/>
      <c r="BZW42" s="9"/>
      <c r="BZX42" s="9"/>
      <c r="BZY42" s="9"/>
      <c r="BZZ42" s="9"/>
      <c r="CAA42" s="9"/>
      <c r="CAB42" s="9"/>
      <c r="CAC42" s="9"/>
      <c r="CAD42" s="9"/>
      <c r="CAE42" s="9"/>
      <c r="CAF42" s="9"/>
      <c r="CAG42" s="9"/>
      <c r="CAH42" s="9"/>
      <c r="CAI42" s="9"/>
      <c r="CAJ42" s="9"/>
      <c r="CAK42" s="9"/>
      <c r="CAL42" s="9"/>
      <c r="CAM42" s="9"/>
      <c r="CAN42" s="9"/>
      <c r="CAO42" s="9"/>
      <c r="CAP42" s="9"/>
      <c r="CAQ42" s="9"/>
      <c r="CAR42" s="9"/>
      <c r="CAS42" s="9"/>
      <c r="CAT42" s="9"/>
      <c r="CAU42" s="9"/>
      <c r="CAV42" s="9"/>
      <c r="CAW42" s="9"/>
      <c r="CAX42" s="9"/>
      <c r="CAY42" s="9"/>
      <c r="CAZ42" s="9"/>
      <c r="CBA42" s="9"/>
      <c r="CBB42" s="9"/>
      <c r="CBC42" s="9"/>
      <c r="CBD42" s="9"/>
      <c r="CBE42" s="9"/>
      <c r="CBF42" s="9"/>
      <c r="CBG42" s="9"/>
      <c r="CBH42" s="9"/>
      <c r="CBI42" s="9"/>
      <c r="CBJ42" s="9"/>
      <c r="CBK42" s="9"/>
      <c r="CBL42" s="9"/>
      <c r="CBM42" s="9"/>
      <c r="CBN42" s="9"/>
      <c r="CBO42" s="9"/>
      <c r="CBP42" s="9"/>
      <c r="CBQ42" s="9"/>
      <c r="CBR42" s="9"/>
      <c r="CBS42" s="9"/>
      <c r="CBT42" s="9"/>
      <c r="CBU42" s="9"/>
      <c r="CBV42" s="9"/>
      <c r="CBW42" s="9"/>
      <c r="CBX42" s="9"/>
      <c r="CBY42" s="9"/>
      <c r="CBZ42" s="9"/>
      <c r="CCA42" s="9"/>
      <c r="CCB42" s="9"/>
      <c r="CCC42" s="9"/>
      <c r="CCD42" s="9"/>
      <c r="CCE42" s="9"/>
      <c r="CCF42" s="9"/>
      <c r="CCG42" s="9"/>
      <c r="CCH42" s="9"/>
      <c r="CCI42" s="9"/>
      <c r="CCJ42" s="9"/>
      <c r="CCK42" s="9"/>
      <c r="CCL42" s="9"/>
      <c r="CCM42" s="9"/>
      <c r="CCN42" s="9"/>
      <c r="CCO42" s="9"/>
      <c r="CCP42" s="9"/>
      <c r="CCQ42" s="9"/>
      <c r="CCR42" s="9"/>
      <c r="CCS42" s="9"/>
      <c r="CCT42" s="9"/>
      <c r="CCU42" s="9"/>
      <c r="CCV42" s="9"/>
      <c r="CCW42" s="9"/>
      <c r="CCX42" s="9"/>
      <c r="CCY42" s="9"/>
      <c r="CCZ42" s="9"/>
      <c r="CDA42" s="9"/>
      <c r="CDB42" s="9"/>
      <c r="CDC42" s="9"/>
      <c r="CDD42" s="9"/>
      <c r="CDE42" s="9"/>
      <c r="CDF42" s="9"/>
      <c r="CDG42" s="9"/>
      <c r="CDH42" s="9"/>
      <c r="CDI42" s="9"/>
      <c r="CDJ42" s="9"/>
      <c r="CDK42" s="9"/>
      <c r="CDL42" s="9"/>
      <c r="CDM42" s="9"/>
      <c r="CDN42" s="9"/>
      <c r="CDO42" s="9"/>
      <c r="CDP42" s="9"/>
      <c r="CDQ42" s="9"/>
      <c r="CDR42" s="9"/>
      <c r="CDS42" s="9"/>
      <c r="CDT42" s="9"/>
      <c r="CDU42" s="9"/>
      <c r="CDV42" s="9"/>
      <c r="CDW42" s="9"/>
      <c r="CDX42" s="9"/>
      <c r="CDY42" s="9"/>
      <c r="CDZ42" s="9"/>
      <c r="CEA42" s="9"/>
      <c r="CEB42" s="9"/>
      <c r="CEC42" s="9"/>
      <c r="CED42" s="9"/>
      <c r="CEE42" s="9"/>
      <c r="CEF42" s="9"/>
      <c r="CEG42" s="9"/>
      <c r="CEH42" s="9"/>
      <c r="CEI42" s="9"/>
      <c r="CEJ42" s="9"/>
      <c r="CEK42" s="9"/>
      <c r="CEL42" s="9"/>
      <c r="CEM42" s="9"/>
      <c r="CEN42" s="9"/>
      <c r="CEO42" s="9"/>
      <c r="CEP42" s="9"/>
      <c r="CEQ42" s="9"/>
      <c r="CER42" s="9"/>
      <c r="CES42" s="9"/>
      <c r="CET42" s="9"/>
      <c r="CEU42" s="9"/>
      <c r="CEV42" s="9"/>
      <c r="CEW42" s="9"/>
      <c r="CEX42" s="9"/>
      <c r="CEY42" s="9"/>
      <c r="CEZ42" s="9"/>
      <c r="CFA42" s="9"/>
      <c r="CFB42" s="9"/>
      <c r="CFC42" s="9"/>
      <c r="CFD42" s="9"/>
      <c r="CFE42" s="9"/>
      <c r="CFF42" s="9"/>
      <c r="CFG42" s="9"/>
      <c r="CFH42" s="9"/>
      <c r="CFI42" s="9"/>
      <c r="CFJ42" s="9"/>
      <c r="CFK42" s="9"/>
      <c r="CFL42" s="9"/>
      <c r="CFM42" s="9"/>
      <c r="CFN42" s="9"/>
      <c r="CFO42" s="9"/>
      <c r="CFP42" s="9"/>
      <c r="CFQ42" s="9"/>
      <c r="CFR42" s="9"/>
      <c r="CFS42" s="9"/>
      <c r="CFT42" s="9"/>
      <c r="CFU42" s="9"/>
      <c r="CFV42" s="9"/>
      <c r="CFW42" s="9"/>
      <c r="CFX42" s="9"/>
      <c r="CFY42" s="9"/>
      <c r="CFZ42" s="9"/>
      <c r="CGA42" s="9"/>
      <c r="CGB42" s="9"/>
      <c r="CGC42" s="9"/>
      <c r="CGD42" s="9"/>
      <c r="CGE42" s="9"/>
      <c r="CGF42" s="9"/>
      <c r="CGG42" s="9"/>
      <c r="CGH42" s="9"/>
      <c r="CGI42" s="9"/>
      <c r="CGJ42" s="9"/>
      <c r="CGK42" s="9"/>
      <c r="CGL42" s="9"/>
      <c r="CGM42" s="9"/>
      <c r="CGN42" s="9"/>
      <c r="CGO42" s="9"/>
      <c r="CGP42" s="9"/>
      <c r="CGQ42" s="9"/>
      <c r="CGR42" s="9"/>
      <c r="CGS42" s="9"/>
      <c r="CGT42" s="9"/>
      <c r="CGU42" s="9"/>
      <c r="CGV42" s="9"/>
      <c r="CGW42" s="9"/>
      <c r="CGX42" s="9"/>
      <c r="CGY42" s="9"/>
      <c r="CGZ42" s="9"/>
      <c r="CHA42" s="9"/>
      <c r="CHB42" s="9"/>
      <c r="CHC42" s="9"/>
      <c r="CHD42" s="9"/>
      <c r="CHE42" s="9"/>
      <c r="CHF42" s="9"/>
      <c r="CHG42" s="9"/>
      <c r="CHH42" s="9"/>
      <c r="CHI42" s="9"/>
      <c r="CHJ42" s="9"/>
      <c r="CHK42" s="9"/>
      <c r="CHL42" s="9"/>
      <c r="CHM42" s="9"/>
      <c r="CHN42" s="9"/>
      <c r="CHO42" s="9"/>
      <c r="CHP42" s="9"/>
      <c r="CHQ42" s="9"/>
      <c r="CHR42" s="9"/>
      <c r="CHS42" s="9"/>
      <c r="CHT42" s="9"/>
      <c r="CHU42" s="9"/>
      <c r="CHV42" s="9"/>
      <c r="CHW42" s="9"/>
      <c r="CHX42" s="9"/>
      <c r="CHY42" s="9"/>
      <c r="CHZ42" s="9"/>
      <c r="CIA42" s="9"/>
      <c r="CIB42" s="9"/>
      <c r="CIC42" s="9"/>
      <c r="CID42" s="9"/>
      <c r="CIE42" s="9"/>
      <c r="CIF42" s="9"/>
      <c r="CIG42" s="9"/>
      <c r="CIH42" s="9"/>
      <c r="CII42" s="9"/>
      <c r="CIJ42" s="9"/>
      <c r="CIK42" s="9"/>
      <c r="CIL42" s="9"/>
      <c r="CIM42" s="9"/>
      <c r="CIN42" s="9"/>
      <c r="CIO42" s="9"/>
      <c r="CIP42" s="9"/>
      <c r="CIQ42" s="9"/>
      <c r="CIR42" s="9"/>
      <c r="CIS42" s="9"/>
      <c r="CIT42" s="9"/>
      <c r="CIU42" s="9"/>
      <c r="CIV42" s="9"/>
      <c r="CIW42" s="9"/>
      <c r="CIX42" s="9"/>
      <c r="CIY42" s="9"/>
      <c r="CIZ42" s="9"/>
      <c r="CJA42" s="9"/>
      <c r="CJB42" s="9"/>
      <c r="CJC42" s="9"/>
      <c r="CJD42" s="9"/>
      <c r="CJE42" s="9"/>
      <c r="CJF42" s="9"/>
      <c r="CJG42" s="9"/>
      <c r="CJH42" s="9"/>
      <c r="CJI42" s="9"/>
      <c r="CJJ42" s="9"/>
      <c r="CJK42" s="9"/>
      <c r="CJL42" s="9"/>
      <c r="CJM42" s="9"/>
      <c r="CJN42" s="9"/>
      <c r="CJO42" s="9"/>
      <c r="CJP42" s="9"/>
      <c r="CJQ42" s="9"/>
      <c r="CJR42" s="9"/>
      <c r="CJS42" s="9"/>
      <c r="CJT42" s="9"/>
      <c r="CJU42" s="9"/>
      <c r="CJV42" s="9"/>
      <c r="CJW42" s="9"/>
      <c r="CJX42" s="9"/>
      <c r="CJY42" s="9"/>
      <c r="CJZ42" s="9"/>
      <c r="CKA42" s="9"/>
      <c r="CKB42" s="9"/>
      <c r="CKC42" s="9"/>
      <c r="CKD42" s="9"/>
      <c r="CKE42" s="9"/>
      <c r="CKF42" s="9"/>
      <c r="CKG42" s="9"/>
      <c r="CKH42" s="9"/>
      <c r="CKI42" s="9"/>
      <c r="CKJ42" s="9"/>
      <c r="CKK42" s="9"/>
      <c r="CKL42" s="9"/>
      <c r="CKM42" s="9"/>
      <c r="CKN42" s="9"/>
      <c r="CKO42" s="9"/>
      <c r="CKP42" s="9"/>
      <c r="CKQ42" s="9"/>
      <c r="CKR42" s="9"/>
      <c r="CKS42" s="9"/>
      <c r="CKT42" s="9"/>
      <c r="CKU42" s="9"/>
      <c r="CKV42" s="9"/>
      <c r="CKW42" s="9"/>
      <c r="CKX42" s="9"/>
      <c r="CKY42" s="9"/>
      <c r="CKZ42" s="9"/>
      <c r="CLA42" s="9"/>
      <c r="CLB42" s="9"/>
      <c r="CLC42" s="9"/>
      <c r="CLD42" s="9"/>
      <c r="CLE42" s="9"/>
      <c r="CLF42" s="9"/>
      <c r="CLG42" s="9"/>
      <c r="CLH42" s="9"/>
      <c r="CLI42" s="9"/>
      <c r="CLJ42" s="9"/>
      <c r="CLK42" s="9"/>
      <c r="CLL42" s="9"/>
      <c r="CLM42" s="9"/>
      <c r="CLN42" s="9"/>
      <c r="CLO42" s="9"/>
      <c r="CLP42" s="9"/>
      <c r="CLQ42" s="9"/>
      <c r="CLR42" s="9"/>
      <c r="CLS42" s="9"/>
      <c r="CLT42" s="9"/>
      <c r="CLU42" s="9"/>
      <c r="CLV42" s="9"/>
      <c r="CLW42" s="9"/>
      <c r="CLX42" s="9"/>
      <c r="CLY42" s="9"/>
      <c r="CLZ42" s="9"/>
      <c r="CMA42" s="9"/>
      <c r="CMB42" s="9"/>
      <c r="CMC42" s="9"/>
      <c r="CMD42" s="9"/>
      <c r="CME42" s="9"/>
      <c r="CMF42" s="9"/>
      <c r="CMG42" s="9"/>
      <c r="CMH42" s="9"/>
      <c r="CMI42" s="9"/>
      <c r="CMJ42" s="9"/>
      <c r="CMK42" s="9"/>
      <c r="CML42" s="9"/>
      <c r="CMM42" s="9"/>
      <c r="CMN42" s="9"/>
      <c r="CMO42" s="9"/>
      <c r="CMP42" s="9"/>
      <c r="CMQ42" s="9"/>
      <c r="CMR42" s="9"/>
      <c r="CMS42" s="9"/>
      <c r="CMT42" s="9"/>
      <c r="CMU42" s="9"/>
      <c r="CMV42" s="9"/>
      <c r="CMW42" s="9"/>
      <c r="CMX42" s="9"/>
      <c r="CMY42" s="9"/>
      <c r="CMZ42" s="9"/>
      <c r="CNA42" s="9"/>
      <c r="CNB42" s="9"/>
      <c r="CNC42" s="9"/>
      <c r="CND42" s="9"/>
      <c r="CNE42" s="9"/>
      <c r="CNF42" s="9"/>
      <c r="CNG42" s="9"/>
      <c r="CNH42" s="9"/>
      <c r="CNI42" s="9"/>
      <c r="CNJ42" s="9"/>
      <c r="CNK42" s="9"/>
      <c r="CNL42" s="9"/>
      <c r="CNM42" s="9"/>
      <c r="CNN42" s="9"/>
      <c r="CNO42" s="9"/>
      <c r="CNP42" s="9"/>
      <c r="CNQ42" s="9"/>
      <c r="CNR42" s="9"/>
      <c r="CNS42" s="9"/>
      <c r="CNT42" s="9"/>
      <c r="CNU42" s="9"/>
      <c r="CNV42" s="9"/>
      <c r="CNW42" s="9"/>
      <c r="CNX42" s="9"/>
      <c r="CNY42" s="9"/>
      <c r="CNZ42" s="9"/>
      <c r="COA42" s="9"/>
      <c r="COB42" s="9"/>
      <c r="COC42" s="9"/>
      <c r="COD42" s="9"/>
      <c r="COE42" s="9"/>
      <c r="COF42" s="9"/>
      <c r="COG42" s="9"/>
      <c r="COH42" s="9"/>
      <c r="COI42" s="9"/>
      <c r="COJ42" s="9"/>
      <c r="COK42" s="9"/>
      <c r="COL42" s="9"/>
      <c r="COM42" s="9"/>
      <c r="CON42" s="9"/>
      <c r="COO42" s="9"/>
      <c r="COP42" s="9"/>
      <c r="COQ42" s="9"/>
      <c r="COR42" s="9"/>
      <c r="COS42" s="9"/>
      <c r="COT42" s="9"/>
      <c r="COU42" s="9"/>
      <c r="COV42" s="9"/>
      <c r="COW42" s="9"/>
      <c r="COX42" s="9"/>
      <c r="COY42" s="9"/>
      <c r="COZ42" s="9"/>
      <c r="CPA42" s="9"/>
      <c r="CPB42" s="9"/>
      <c r="CPC42" s="9"/>
      <c r="CPD42" s="9"/>
      <c r="CPE42" s="9"/>
      <c r="CPF42" s="9"/>
      <c r="CPG42" s="9"/>
      <c r="CPH42" s="9"/>
      <c r="CPI42" s="9"/>
      <c r="CPJ42" s="9"/>
      <c r="CPK42" s="9"/>
      <c r="CPL42" s="9"/>
      <c r="CPM42" s="9"/>
      <c r="CPN42" s="9"/>
      <c r="CPO42" s="9"/>
      <c r="CPP42" s="9"/>
      <c r="CPQ42" s="9"/>
      <c r="CPR42" s="9"/>
      <c r="CPS42" s="9"/>
      <c r="CPT42" s="9"/>
      <c r="CPU42" s="9"/>
      <c r="CPV42" s="9"/>
      <c r="CPW42" s="9"/>
      <c r="CPX42" s="9"/>
      <c r="CPY42" s="9"/>
      <c r="CPZ42" s="9"/>
      <c r="CQA42" s="9"/>
      <c r="CQB42" s="9"/>
      <c r="CQC42" s="9"/>
      <c r="CQD42" s="9"/>
      <c r="CQE42" s="9"/>
      <c r="CQF42" s="9"/>
      <c r="CQG42" s="9"/>
      <c r="CQH42" s="9"/>
      <c r="CQI42" s="9"/>
      <c r="CQJ42" s="9"/>
      <c r="CQK42" s="9"/>
      <c r="CQL42" s="9"/>
      <c r="CQM42" s="9"/>
      <c r="CQN42" s="9"/>
      <c r="CQO42" s="9"/>
      <c r="CQP42" s="9"/>
      <c r="CQQ42" s="9"/>
      <c r="CQR42" s="9"/>
      <c r="CQS42" s="9"/>
      <c r="CQT42" s="9"/>
      <c r="CQU42" s="9"/>
      <c r="CQV42" s="9"/>
      <c r="CQW42" s="9"/>
      <c r="CQX42" s="9"/>
      <c r="CQY42" s="9"/>
      <c r="CQZ42" s="9"/>
      <c r="CRA42" s="9"/>
      <c r="CRB42" s="9"/>
      <c r="CRC42" s="9"/>
      <c r="CRD42" s="9"/>
      <c r="CRE42" s="9"/>
      <c r="CRF42" s="9"/>
      <c r="CRG42" s="9"/>
      <c r="CRH42" s="9"/>
      <c r="CRI42" s="9"/>
      <c r="CRJ42" s="9"/>
      <c r="CRK42" s="9"/>
      <c r="CRL42" s="9"/>
      <c r="CRM42" s="9"/>
      <c r="CRN42" s="9"/>
      <c r="CRO42" s="9"/>
      <c r="CRP42" s="9"/>
      <c r="CRQ42" s="9"/>
      <c r="CRR42" s="9"/>
      <c r="CRS42" s="9"/>
      <c r="CRT42" s="9"/>
      <c r="CRU42" s="9"/>
      <c r="CRV42" s="9"/>
      <c r="CRW42" s="9"/>
      <c r="CRX42" s="9"/>
      <c r="CRY42" s="9"/>
      <c r="CRZ42" s="9"/>
      <c r="CSA42" s="9"/>
      <c r="CSB42" s="9"/>
      <c r="CSC42" s="9"/>
      <c r="CSD42" s="9"/>
      <c r="CSE42" s="9"/>
      <c r="CSF42" s="9"/>
      <c r="CSG42" s="9"/>
      <c r="CSH42" s="9"/>
      <c r="CSI42" s="9"/>
      <c r="CSJ42" s="9"/>
      <c r="CSK42" s="9"/>
      <c r="CSL42" s="9"/>
      <c r="CSM42" s="9"/>
      <c r="CSN42" s="9"/>
      <c r="CSO42" s="9"/>
      <c r="CSP42" s="9"/>
      <c r="CSQ42" s="9"/>
      <c r="CSR42" s="9"/>
      <c r="CSS42" s="9"/>
      <c r="CST42" s="9"/>
      <c r="CSU42" s="9"/>
      <c r="CSV42" s="9"/>
      <c r="CSW42" s="9"/>
      <c r="CSX42" s="9"/>
      <c r="CSY42" s="9"/>
      <c r="CSZ42" s="9"/>
      <c r="CTA42" s="9"/>
      <c r="CTB42" s="9"/>
      <c r="CTC42" s="9"/>
      <c r="CTD42" s="9"/>
      <c r="CTE42" s="9"/>
      <c r="CTF42" s="9"/>
      <c r="CTG42" s="9"/>
      <c r="CTH42" s="9"/>
      <c r="CTI42" s="9"/>
      <c r="CTJ42" s="9"/>
      <c r="CTK42" s="9"/>
      <c r="CTL42" s="9"/>
      <c r="CTM42" s="9"/>
      <c r="CTN42" s="9"/>
      <c r="CTO42" s="9"/>
      <c r="CTP42" s="9"/>
      <c r="CTQ42" s="9"/>
      <c r="CTR42" s="9"/>
      <c r="CTS42" s="9"/>
      <c r="CTT42" s="9"/>
      <c r="CTU42" s="9"/>
      <c r="CTV42" s="9"/>
      <c r="CTW42" s="9"/>
      <c r="CTX42" s="9"/>
      <c r="CTY42" s="9"/>
      <c r="CTZ42" s="9"/>
      <c r="CUA42" s="9"/>
      <c r="CUB42" s="9"/>
      <c r="CUC42" s="9"/>
      <c r="CUD42" s="9"/>
      <c r="CUE42" s="9"/>
      <c r="CUF42" s="9"/>
      <c r="CUG42" s="9"/>
      <c r="CUH42" s="9"/>
      <c r="CUI42" s="9"/>
      <c r="CUJ42" s="9"/>
      <c r="CUK42" s="9"/>
      <c r="CUL42" s="9"/>
      <c r="CUM42" s="9"/>
      <c r="CUN42" s="9"/>
      <c r="CUO42" s="9"/>
      <c r="CUP42" s="9"/>
      <c r="CUQ42" s="9"/>
      <c r="CUR42" s="9"/>
      <c r="CUS42" s="9"/>
      <c r="CUT42" s="9"/>
      <c r="CUU42" s="9"/>
      <c r="CUV42" s="9"/>
      <c r="CUW42" s="9"/>
      <c r="CUX42" s="9"/>
      <c r="CUY42" s="9"/>
      <c r="CUZ42" s="9"/>
      <c r="CVA42" s="9"/>
      <c r="CVB42" s="9"/>
      <c r="CVC42" s="9"/>
      <c r="CVD42" s="9"/>
      <c r="CVE42" s="9"/>
      <c r="CVF42" s="9"/>
      <c r="CVG42" s="9"/>
      <c r="CVH42" s="9"/>
      <c r="CVI42" s="9"/>
      <c r="CVJ42" s="9"/>
      <c r="CVK42" s="9"/>
      <c r="CVL42" s="9"/>
      <c r="CVM42" s="9"/>
      <c r="CVN42" s="9"/>
      <c r="CVO42" s="9"/>
      <c r="CVP42" s="9"/>
      <c r="CVQ42" s="9"/>
      <c r="CVR42" s="9"/>
      <c r="CVS42" s="9"/>
      <c r="CVT42" s="9"/>
      <c r="CVU42" s="9"/>
      <c r="CVV42" s="9"/>
      <c r="CVW42" s="9"/>
      <c r="CVX42" s="9"/>
      <c r="CVY42" s="9"/>
      <c r="CVZ42" s="9"/>
      <c r="CWA42" s="9"/>
      <c r="CWB42" s="9"/>
      <c r="CWC42" s="9"/>
      <c r="CWD42" s="9"/>
      <c r="CWE42" s="9"/>
      <c r="CWF42" s="9"/>
      <c r="CWG42" s="9"/>
      <c r="CWH42" s="9"/>
      <c r="CWI42" s="9"/>
      <c r="CWJ42" s="9"/>
      <c r="CWK42" s="9"/>
      <c r="CWL42" s="9"/>
      <c r="CWM42" s="9"/>
      <c r="CWN42" s="9"/>
      <c r="CWO42" s="9"/>
      <c r="CWP42" s="9"/>
      <c r="CWQ42" s="9"/>
      <c r="CWR42" s="9"/>
      <c r="CWS42" s="9"/>
      <c r="CWT42" s="9"/>
      <c r="CWU42" s="9"/>
      <c r="CWV42" s="9"/>
      <c r="CWW42" s="9"/>
      <c r="CWX42" s="9"/>
      <c r="CWY42" s="9"/>
      <c r="CWZ42" s="9"/>
      <c r="CXA42" s="9"/>
      <c r="CXB42" s="9"/>
      <c r="CXC42" s="9"/>
      <c r="CXD42" s="9"/>
      <c r="CXE42" s="9"/>
      <c r="CXF42" s="9"/>
      <c r="CXG42" s="9"/>
      <c r="CXH42" s="9"/>
      <c r="CXI42" s="9"/>
      <c r="CXJ42" s="9"/>
      <c r="CXK42" s="9"/>
      <c r="CXL42" s="9"/>
      <c r="CXM42" s="9"/>
      <c r="CXN42" s="9"/>
      <c r="CXO42" s="9"/>
      <c r="CXP42" s="9"/>
      <c r="CXQ42" s="9"/>
      <c r="CXR42" s="9"/>
      <c r="CXS42" s="9"/>
      <c r="CXT42" s="9"/>
      <c r="CXU42" s="9"/>
      <c r="CXV42" s="9"/>
      <c r="CXW42" s="9"/>
      <c r="CXX42" s="9"/>
      <c r="CXY42" s="9"/>
      <c r="CXZ42" s="9"/>
      <c r="CYA42" s="9"/>
      <c r="CYB42" s="9"/>
      <c r="CYC42" s="9"/>
      <c r="CYD42" s="9"/>
      <c r="CYE42" s="9"/>
      <c r="CYF42" s="9"/>
      <c r="CYG42" s="9"/>
      <c r="CYH42" s="9"/>
      <c r="CYI42" s="9"/>
      <c r="CYJ42" s="9"/>
      <c r="CYK42" s="9"/>
      <c r="CYL42" s="9"/>
      <c r="CYM42" s="9"/>
      <c r="CYN42" s="9"/>
      <c r="CYO42" s="9"/>
      <c r="CYP42" s="9"/>
      <c r="CYQ42" s="9"/>
      <c r="CYR42" s="9"/>
      <c r="CYS42" s="9"/>
      <c r="CYT42" s="9"/>
      <c r="CYU42" s="9"/>
      <c r="CYV42" s="9"/>
      <c r="CYW42" s="9"/>
      <c r="CYX42" s="9"/>
      <c r="CYY42" s="9"/>
      <c r="CYZ42" s="9"/>
      <c r="CZA42" s="9"/>
      <c r="CZB42" s="9"/>
      <c r="CZC42" s="9"/>
      <c r="CZD42" s="9"/>
      <c r="CZE42" s="9"/>
      <c r="CZF42" s="9"/>
      <c r="CZG42" s="9"/>
      <c r="CZH42" s="9"/>
      <c r="CZI42" s="9"/>
      <c r="CZJ42" s="9"/>
      <c r="CZK42" s="9"/>
      <c r="CZL42" s="9"/>
      <c r="CZM42" s="9"/>
      <c r="CZN42" s="9"/>
      <c r="CZO42" s="9"/>
      <c r="CZP42" s="9"/>
      <c r="CZQ42" s="9"/>
      <c r="CZR42" s="9"/>
      <c r="CZS42" s="9"/>
      <c r="CZT42" s="9"/>
      <c r="CZU42" s="9"/>
      <c r="CZV42" s="9"/>
      <c r="CZW42" s="9"/>
      <c r="CZX42" s="9"/>
      <c r="CZY42" s="9"/>
      <c r="CZZ42" s="9"/>
      <c r="DAA42" s="9"/>
      <c r="DAB42" s="9"/>
      <c r="DAC42" s="9"/>
      <c r="DAD42" s="9"/>
      <c r="DAE42" s="9"/>
      <c r="DAF42" s="9"/>
      <c r="DAG42" s="9"/>
      <c r="DAH42" s="9"/>
      <c r="DAI42" s="9"/>
      <c r="DAJ42" s="9"/>
      <c r="DAK42" s="9"/>
      <c r="DAL42" s="9"/>
      <c r="DAM42" s="9"/>
      <c r="DAN42" s="9"/>
      <c r="DAO42" s="9"/>
      <c r="DAP42" s="9"/>
      <c r="DAQ42" s="9"/>
      <c r="DAR42" s="9"/>
      <c r="DAS42" s="9"/>
      <c r="DAT42" s="9"/>
      <c r="DAU42" s="9"/>
      <c r="DAV42" s="9"/>
      <c r="DAW42" s="9"/>
      <c r="DAX42" s="9"/>
      <c r="DAY42" s="9"/>
      <c r="DAZ42" s="9"/>
      <c r="DBA42" s="9"/>
      <c r="DBB42" s="9"/>
      <c r="DBC42" s="9"/>
      <c r="DBD42" s="9"/>
      <c r="DBE42" s="9"/>
      <c r="DBF42" s="9"/>
      <c r="DBG42" s="9"/>
      <c r="DBH42" s="9"/>
      <c r="DBI42" s="9"/>
      <c r="DBJ42" s="9"/>
      <c r="DBK42" s="9"/>
      <c r="DBL42" s="9"/>
      <c r="DBM42" s="9"/>
      <c r="DBN42" s="9"/>
      <c r="DBO42" s="9"/>
      <c r="DBP42" s="9"/>
      <c r="DBQ42" s="9"/>
      <c r="DBR42" s="9"/>
      <c r="DBS42" s="9"/>
      <c r="DBT42" s="9"/>
      <c r="DBU42" s="9"/>
      <c r="DBV42" s="9"/>
      <c r="DBW42" s="9"/>
      <c r="DBX42" s="9"/>
      <c r="DBY42" s="9"/>
      <c r="DBZ42" s="9"/>
      <c r="DCA42" s="9"/>
      <c r="DCB42" s="9"/>
      <c r="DCC42" s="9"/>
      <c r="DCD42" s="9"/>
      <c r="DCE42" s="9"/>
      <c r="DCF42" s="9"/>
      <c r="DCG42" s="9"/>
      <c r="DCH42" s="9"/>
      <c r="DCI42" s="9"/>
      <c r="DCJ42" s="9"/>
      <c r="DCK42" s="9"/>
      <c r="DCL42" s="9"/>
      <c r="DCM42" s="9"/>
      <c r="DCN42" s="9"/>
      <c r="DCO42" s="9"/>
      <c r="DCP42" s="9"/>
      <c r="DCQ42" s="9"/>
      <c r="DCR42" s="9"/>
      <c r="DCS42" s="9"/>
      <c r="DCT42" s="9"/>
      <c r="DCU42" s="9"/>
      <c r="DCV42" s="9"/>
      <c r="DCW42" s="9"/>
      <c r="DCX42" s="9"/>
      <c r="DCY42" s="9"/>
      <c r="DCZ42" s="9"/>
      <c r="DDA42" s="9"/>
      <c r="DDB42" s="9"/>
      <c r="DDC42" s="9"/>
      <c r="DDD42" s="9"/>
      <c r="DDE42" s="9"/>
      <c r="DDF42" s="9"/>
      <c r="DDG42" s="9"/>
      <c r="DDH42" s="9"/>
      <c r="DDI42" s="9"/>
      <c r="DDJ42" s="9"/>
      <c r="DDK42" s="9"/>
      <c r="DDL42" s="9"/>
      <c r="DDM42" s="9"/>
      <c r="DDN42" s="9"/>
      <c r="DDO42" s="9"/>
      <c r="DDP42" s="9"/>
      <c r="DDQ42" s="9"/>
      <c r="DDR42" s="9"/>
      <c r="DDS42" s="9"/>
      <c r="DDT42" s="9"/>
      <c r="DDU42" s="9"/>
      <c r="DDV42" s="9"/>
      <c r="DDW42" s="9"/>
      <c r="DDX42" s="9"/>
      <c r="DDY42" s="9"/>
      <c r="DDZ42" s="9"/>
      <c r="DEA42" s="9"/>
      <c r="DEB42" s="9"/>
      <c r="DEC42" s="9"/>
      <c r="DED42" s="9"/>
      <c r="DEE42" s="9"/>
      <c r="DEF42" s="9"/>
      <c r="DEG42" s="9"/>
      <c r="DEH42" s="9"/>
      <c r="DEI42" s="9"/>
      <c r="DEJ42" s="9"/>
      <c r="DEK42" s="9"/>
      <c r="DEL42" s="9"/>
      <c r="DEM42" s="9"/>
      <c r="DEN42" s="9"/>
      <c r="DEO42" s="9"/>
      <c r="DEP42" s="9"/>
      <c r="DEQ42" s="9"/>
      <c r="DER42" s="9"/>
      <c r="DES42" s="9"/>
      <c r="DET42" s="9"/>
      <c r="DEU42" s="9"/>
      <c r="DEV42" s="9"/>
      <c r="DEW42" s="9"/>
      <c r="DEX42" s="9"/>
      <c r="DEY42" s="9"/>
      <c r="DEZ42" s="9"/>
      <c r="DFA42" s="9"/>
      <c r="DFB42" s="9"/>
      <c r="DFC42" s="9"/>
      <c r="DFD42" s="9"/>
      <c r="DFE42" s="9"/>
      <c r="DFF42" s="9"/>
      <c r="DFG42" s="9"/>
      <c r="DFH42" s="9"/>
      <c r="DFI42" s="9"/>
      <c r="DFJ42" s="9"/>
      <c r="DFK42" s="9"/>
      <c r="DFL42" s="9"/>
      <c r="DFM42" s="9"/>
      <c r="DFN42" s="9"/>
      <c r="DFO42" s="9"/>
      <c r="DFP42" s="9"/>
      <c r="DFQ42" s="9"/>
      <c r="DFR42" s="9"/>
      <c r="DFS42" s="9"/>
      <c r="DFT42" s="9"/>
      <c r="DFU42" s="9"/>
      <c r="DFV42" s="9"/>
      <c r="DFW42" s="9"/>
      <c r="DFX42" s="9"/>
      <c r="DFY42" s="9"/>
      <c r="DFZ42" s="9"/>
      <c r="DGA42" s="9"/>
      <c r="DGB42" s="9"/>
      <c r="DGC42" s="9"/>
      <c r="DGD42" s="9"/>
      <c r="DGE42" s="9"/>
      <c r="DGF42" s="9"/>
      <c r="DGG42" s="9"/>
      <c r="DGH42" s="9"/>
      <c r="DGI42" s="9"/>
      <c r="DGJ42" s="9"/>
      <c r="DGK42" s="9"/>
      <c r="DGL42" s="9"/>
      <c r="DGM42" s="9"/>
      <c r="DGN42" s="9"/>
      <c r="DGO42" s="9"/>
      <c r="DGP42" s="9"/>
      <c r="DGQ42" s="9"/>
      <c r="DGR42" s="9"/>
      <c r="DGS42" s="9"/>
      <c r="DGT42" s="9"/>
      <c r="DGU42" s="9"/>
      <c r="DGV42" s="9"/>
      <c r="DGW42" s="9"/>
      <c r="DGX42" s="9"/>
      <c r="DGY42" s="9"/>
      <c r="DGZ42" s="9"/>
      <c r="DHA42" s="9"/>
      <c r="DHB42" s="9"/>
      <c r="DHC42" s="9"/>
      <c r="DHD42" s="9"/>
      <c r="DHE42" s="9"/>
      <c r="DHF42" s="9"/>
      <c r="DHG42" s="9"/>
      <c r="DHH42" s="9"/>
      <c r="DHI42" s="9"/>
      <c r="DHJ42" s="9"/>
      <c r="DHK42" s="9"/>
      <c r="DHL42" s="9"/>
      <c r="DHM42" s="9"/>
      <c r="DHN42" s="9"/>
      <c r="DHO42" s="9"/>
      <c r="DHP42" s="9"/>
      <c r="DHQ42" s="9"/>
      <c r="DHR42" s="9"/>
      <c r="DHS42" s="9"/>
      <c r="DHT42" s="9"/>
      <c r="DHU42" s="9"/>
      <c r="DHV42" s="9"/>
      <c r="DHW42" s="9"/>
      <c r="DHX42" s="9"/>
      <c r="DHY42" s="9"/>
      <c r="DHZ42" s="9"/>
      <c r="DIA42" s="9"/>
      <c r="DIB42" s="9"/>
      <c r="DIC42" s="9"/>
      <c r="DID42" s="9"/>
      <c r="DIE42" s="9"/>
      <c r="DIF42" s="9"/>
      <c r="DIG42" s="9"/>
      <c r="DIH42" s="9"/>
      <c r="DII42" s="9"/>
      <c r="DIJ42" s="9"/>
      <c r="DIK42" s="9"/>
      <c r="DIL42" s="9"/>
      <c r="DIM42" s="9"/>
      <c r="DIN42" s="9"/>
      <c r="DIO42" s="9"/>
      <c r="DIP42" s="9"/>
      <c r="DIQ42" s="9"/>
      <c r="DIR42" s="9"/>
      <c r="DIS42" s="9"/>
      <c r="DIT42" s="9"/>
      <c r="DIU42" s="9"/>
      <c r="DIV42" s="9"/>
      <c r="DIW42" s="9"/>
      <c r="DIX42" s="9"/>
      <c r="DIY42" s="9"/>
      <c r="DIZ42" s="9"/>
      <c r="DJA42" s="9"/>
      <c r="DJB42" s="9"/>
      <c r="DJC42" s="9"/>
      <c r="DJD42" s="9"/>
      <c r="DJE42" s="9"/>
      <c r="DJF42" s="9"/>
      <c r="DJG42" s="9"/>
      <c r="DJH42" s="9"/>
      <c r="DJI42" s="9"/>
      <c r="DJJ42" s="9"/>
      <c r="DJK42" s="9"/>
      <c r="DJL42" s="9"/>
      <c r="DJM42" s="9"/>
      <c r="DJN42" s="9"/>
      <c r="DJO42" s="9"/>
      <c r="DJP42" s="9"/>
      <c r="DJQ42" s="9"/>
      <c r="DJR42" s="9"/>
      <c r="DJS42" s="9"/>
      <c r="DJT42" s="9"/>
      <c r="DJU42" s="9"/>
      <c r="DJV42" s="9"/>
      <c r="DJW42" s="9"/>
      <c r="DJX42" s="9"/>
      <c r="DJY42" s="9"/>
      <c r="DJZ42" s="9"/>
      <c r="DKA42" s="9"/>
      <c r="DKB42" s="9"/>
      <c r="DKC42" s="9"/>
      <c r="DKD42" s="9"/>
      <c r="DKE42" s="9"/>
      <c r="DKF42" s="9"/>
      <c r="DKG42" s="9"/>
      <c r="DKH42" s="9"/>
      <c r="DKI42" s="9"/>
      <c r="DKJ42" s="9"/>
      <c r="DKK42" s="9"/>
      <c r="DKL42" s="9"/>
      <c r="DKM42" s="9"/>
      <c r="DKN42" s="9"/>
      <c r="DKO42" s="9"/>
      <c r="DKP42" s="9"/>
      <c r="DKQ42" s="9"/>
      <c r="DKR42" s="9"/>
      <c r="DKS42" s="9"/>
      <c r="DKT42" s="9"/>
      <c r="DKU42" s="9"/>
      <c r="DKV42" s="9"/>
      <c r="DKW42" s="9"/>
      <c r="DKX42" s="9"/>
      <c r="DKY42" s="9"/>
      <c r="DKZ42" s="9"/>
      <c r="DLA42" s="9"/>
      <c r="DLB42" s="9"/>
      <c r="DLC42" s="9"/>
      <c r="DLD42" s="9"/>
      <c r="DLE42" s="9"/>
      <c r="DLF42" s="9"/>
      <c r="DLG42" s="9"/>
      <c r="DLH42" s="9"/>
      <c r="DLI42" s="9"/>
      <c r="DLJ42" s="9"/>
      <c r="DLK42" s="9"/>
      <c r="DLL42" s="9"/>
      <c r="DLM42" s="9"/>
      <c r="DLN42" s="9"/>
      <c r="DLO42" s="9"/>
      <c r="DLP42" s="9"/>
      <c r="DLQ42" s="9"/>
      <c r="DLR42" s="9"/>
      <c r="DLS42" s="9"/>
      <c r="DLT42" s="9"/>
      <c r="DLU42" s="9"/>
      <c r="DLV42" s="9"/>
      <c r="DLW42" s="9"/>
      <c r="DLX42" s="9"/>
      <c r="DLY42" s="9"/>
      <c r="DLZ42" s="9"/>
      <c r="DMA42" s="9"/>
      <c r="DMB42" s="9"/>
      <c r="DMC42" s="9"/>
      <c r="DMD42" s="9"/>
      <c r="DME42" s="9"/>
      <c r="DMF42" s="9"/>
      <c r="DMG42" s="9"/>
      <c r="DMH42" s="9"/>
      <c r="DMI42" s="9"/>
      <c r="DMJ42" s="9"/>
      <c r="DMK42" s="9"/>
      <c r="DML42" s="9"/>
      <c r="DMM42" s="9"/>
      <c r="DMN42" s="9"/>
      <c r="DMO42" s="9"/>
      <c r="DMP42" s="9"/>
      <c r="DMQ42" s="9"/>
      <c r="DMR42" s="9"/>
      <c r="DMS42" s="9"/>
      <c r="DMT42" s="9"/>
      <c r="DMU42" s="9"/>
      <c r="DMV42" s="9"/>
      <c r="DMW42" s="9"/>
      <c r="DMX42" s="9"/>
      <c r="DMY42" s="9"/>
      <c r="DMZ42" s="9"/>
      <c r="DNA42" s="9"/>
      <c r="DNB42" s="9"/>
      <c r="DNC42" s="9"/>
      <c r="DND42" s="9"/>
      <c r="DNE42" s="9"/>
      <c r="DNF42" s="9"/>
      <c r="DNG42" s="9"/>
      <c r="DNH42" s="9"/>
      <c r="DNI42" s="9"/>
      <c r="DNJ42" s="9"/>
      <c r="DNK42" s="9"/>
      <c r="DNL42" s="9"/>
      <c r="DNM42" s="9"/>
      <c r="DNN42" s="9"/>
      <c r="DNO42" s="9"/>
      <c r="DNP42" s="9"/>
      <c r="DNQ42" s="9"/>
      <c r="DNR42" s="9"/>
      <c r="DNS42" s="9"/>
      <c r="DNT42" s="9"/>
      <c r="DNU42" s="9"/>
      <c r="DNV42" s="9"/>
      <c r="DNW42" s="9"/>
      <c r="DNX42" s="9"/>
      <c r="DNY42" s="9"/>
      <c r="DNZ42" s="9"/>
      <c r="DOA42" s="9"/>
      <c r="DOB42" s="9"/>
      <c r="DOC42" s="9"/>
      <c r="DOD42" s="9"/>
      <c r="DOE42" s="9"/>
      <c r="DOF42" s="9"/>
      <c r="DOG42" s="9"/>
      <c r="DOH42" s="9"/>
      <c r="DOI42" s="9"/>
      <c r="DOJ42" s="9"/>
      <c r="DOK42" s="9"/>
      <c r="DOL42" s="9"/>
      <c r="DOM42" s="9"/>
      <c r="DON42" s="9"/>
      <c r="DOO42" s="9"/>
      <c r="DOP42" s="9"/>
      <c r="DOQ42" s="9"/>
      <c r="DOR42" s="9"/>
      <c r="DOS42" s="9"/>
      <c r="DOT42" s="9"/>
      <c r="DOU42" s="9"/>
      <c r="DOV42" s="9"/>
      <c r="DOW42" s="9"/>
      <c r="DOX42" s="9"/>
      <c r="DOY42" s="9"/>
      <c r="DOZ42" s="9"/>
      <c r="DPA42" s="9"/>
      <c r="DPB42" s="9"/>
      <c r="DPC42" s="9"/>
      <c r="DPD42" s="9"/>
      <c r="DPE42" s="9"/>
      <c r="DPF42" s="9"/>
      <c r="DPG42" s="9"/>
      <c r="DPH42" s="9"/>
      <c r="DPI42" s="9"/>
      <c r="DPJ42" s="9"/>
      <c r="DPK42" s="9"/>
      <c r="DPL42" s="9"/>
      <c r="DPM42" s="9"/>
      <c r="DPN42" s="9"/>
      <c r="DPO42" s="9"/>
      <c r="DPP42" s="9"/>
      <c r="DPQ42" s="9"/>
      <c r="DPR42" s="9"/>
      <c r="DPS42" s="9"/>
      <c r="DPT42" s="9"/>
      <c r="DPU42" s="9"/>
      <c r="DPV42" s="9"/>
      <c r="DPW42" s="9"/>
      <c r="DPX42" s="9"/>
      <c r="DPY42" s="9"/>
      <c r="DPZ42" s="9"/>
      <c r="DQA42" s="9"/>
      <c r="DQB42" s="9"/>
      <c r="DQC42" s="9"/>
      <c r="DQD42" s="9"/>
      <c r="DQE42" s="9"/>
      <c r="DQF42" s="9"/>
      <c r="DQG42" s="9"/>
      <c r="DQH42" s="9"/>
      <c r="DQI42" s="9"/>
      <c r="DQJ42" s="9"/>
      <c r="DQK42" s="9"/>
      <c r="DQL42" s="9"/>
      <c r="DQM42" s="9"/>
      <c r="DQN42" s="9"/>
      <c r="DQO42" s="9"/>
      <c r="DQP42" s="9"/>
      <c r="DQQ42" s="9"/>
      <c r="DQR42" s="9"/>
      <c r="DQS42" s="9"/>
      <c r="DQT42" s="9"/>
      <c r="DQU42" s="9"/>
      <c r="DQV42" s="9"/>
      <c r="DQW42" s="9"/>
      <c r="DQX42" s="9"/>
      <c r="DQY42" s="9"/>
      <c r="DQZ42" s="9"/>
      <c r="DRA42" s="9"/>
      <c r="DRB42" s="9"/>
      <c r="DRC42" s="9"/>
      <c r="DRD42" s="9"/>
      <c r="DRE42" s="9"/>
      <c r="DRF42" s="9"/>
      <c r="DRG42" s="9"/>
      <c r="DRH42" s="9"/>
      <c r="DRI42" s="9"/>
      <c r="DRJ42" s="9"/>
      <c r="DRK42" s="9"/>
      <c r="DRL42" s="9"/>
      <c r="DRM42" s="9"/>
      <c r="DRN42" s="9"/>
      <c r="DRO42" s="9"/>
      <c r="DRP42" s="9"/>
      <c r="DRQ42" s="9"/>
      <c r="DRR42" s="9"/>
      <c r="DRS42" s="9"/>
      <c r="DRT42" s="9"/>
      <c r="DRU42" s="9"/>
      <c r="DRV42" s="9"/>
      <c r="DRW42" s="9"/>
      <c r="DRX42" s="9"/>
      <c r="DRY42" s="9"/>
      <c r="DRZ42" s="9"/>
      <c r="DSA42" s="9"/>
      <c r="DSB42" s="9"/>
      <c r="DSC42" s="9"/>
      <c r="DSD42" s="9"/>
      <c r="DSE42" s="9"/>
      <c r="DSF42" s="9"/>
      <c r="DSG42" s="9"/>
      <c r="DSH42" s="9"/>
      <c r="DSI42" s="9"/>
      <c r="DSJ42" s="9"/>
      <c r="DSK42" s="9"/>
      <c r="DSL42" s="9"/>
      <c r="DSM42" s="9"/>
      <c r="DSN42" s="9"/>
      <c r="DSO42" s="9"/>
      <c r="DSP42" s="9"/>
      <c r="DSQ42" s="9"/>
      <c r="DSR42" s="9"/>
      <c r="DSS42" s="9"/>
      <c r="DST42" s="9"/>
      <c r="DSU42" s="9"/>
      <c r="DSV42" s="9"/>
      <c r="DSW42" s="9"/>
      <c r="DSX42" s="9"/>
      <c r="DSY42" s="9"/>
      <c r="DSZ42" s="9"/>
      <c r="DTA42" s="9"/>
      <c r="DTB42" s="9"/>
      <c r="DTC42" s="9"/>
      <c r="DTD42" s="9"/>
      <c r="DTE42" s="9"/>
      <c r="DTF42" s="9"/>
      <c r="DTG42" s="9"/>
      <c r="DTH42" s="9"/>
      <c r="DTI42" s="9"/>
      <c r="DTJ42" s="9"/>
      <c r="DTK42" s="9"/>
      <c r="DTL42" s="9"/>
      <c r="DTM42" s="9"/>
      <c r="DTN42" s="9"/>
      <c r="DTO42" s="9"/>
      <c r="DTP42" s="9"/>
      <c r="DTQ42" s="9"/>
      <c r="DTR42" s="9"/>
      <c r="DTS42" s="9"/>
      <c r="DTT42" s="9"/>
      <c r="DTU42" s="9"/>
      <c r="DTV42" s="9"/>
      <c r="DTW42" s="9"/>
      <c r="DTX42" s="9"/>
      <c r="DTY42" s="9"/>
      <c r="DTZ42" s="9"/>
      <c r="DUA42" s="9"/>
      <c r="DUB42" s="9"/>
      <c r="DUC42" s="9"/>
      <c r="DUD42" s="9"/>
      <c r="DUE42" s="9"/>
      <c r="DUF42" s="9"/>
      <c r="DUG42" s="9"/>
      <c r="DUH42" s="9"/>
      <c r="DUI42" s="9"/>
      <c r="DUJ42" s="9"/>
      <c r="DUK42" s="9"/>
      <c r="DUL42" s="9"/>
      <c r="DUM42" s="9"/>
      <c r="DUN42" s="9"/>
      <c r="DUO42" s="9"/>
      <c r="DUP42" s="9"/>
      <c r="DUQ42" s="9"/>
      <c r="DUR42" s="9"/>
      <c r="DUS42" s="9"/>
      <c r="DUT42" s="9"/>
      <c r="DUU42" s="9"/>
      <c r="DUV42" s="9"/>
      <c r="DUW42" s="9"/>
      <c r="DUX42" s="9"/>
      <c r="DUY42" s="9"/>
      <c r="DUZ42" s="9"/>
      <c r="DVA42" s="9"/>
      <c r="DVB42" s="9"/>
      <c r="DVC42" s="9"/>
      <c r="DVD42" s="9"/>
      <c r="DVE42" s="9"/>
      <c r="DVF42" s="9"/>
      <c r="DVG42" s="9"/>
      <c r="DVH42" s="9"/>
      <c r="DVI42" s="9"/>
      <c r="DVJ42" s="9"/>
      <c r="DVK42" s="9"/>
      <c r="DVL42" s="9"/>
      <c r="DVM42" s="9"/>
      <c r="DVN42" s="9"/>
      <c r="DVO42" s="9"/>
      <c r="DVP42" s="9"/>
      <c r="DVQ42" s="9"/>
      <c r="DVR42" s="9"/>
      <c r="DVS42" s="9"/>
      <c r="DVT42" s="9"/>
      <c r="DVU42" s="9"/>
      <c r="DVV42" s="9"/>
      <c r="DVW42" s="9"/>
      <c r="DVX42" s="9"/>
      <c r="DVY42" s="9"/>
      <c r="DVZ42" s="9"/>
      <c r="DWA42" s="9"/>
      <c r="DWB42" s="9"/>
      <c r="DWC42" s="9"/>
      <c r="DWD42" s="9"/>
      <c r="DWE42" s="9"/>
      <c r="DWF42" s="9"/>
      <c r="DWG42" s="9"/>
      <c r="DWH42" s="9"/>
      <c r="DWI42" s="9"/>
      <c r="DWJ42" s="9"/>
      <c r="DWK42" s="9"/>
      <c r="DWL42" s="9"/>
      <c r="DWM42" s="9"/>
      <c r="DWN42" s="9"/>
      <c r="DWO42" s="9"/>
      <c r="DWP42" s="9"/>
      <c r="DWQ42" s="9"/>
      <c r="DWR42" s="9"/>
      <c r="DWS42" s="9"/>
      <c r="DWT42" s="9"/>
      <c r="DWU42" s="9"/>
      <c r="DWV42" s="9"/>
      <c r="DWW42" s="9"/>
      <c r="DWX42" s="9"/>
      <c r="DWY42" s="9"/>
      <c r="DWZ42" s="9"/>
      <c r="DXA42" s="9"/>
      <c r="DXB42" s="9"/>
      <c r="DXC42" s="9"/>
      <c r="DXD42" s="9"/>
      <c r="DXE42" s="9"/>
      <c r="DXF42" s="9"/>
      <c r="DXG42" s="9"/>
      <c r="DXH42" s="9"/>
      <c r="DXI42" s="9"/>
      <c r="DXJ42" s="9"/>
      <c r="DXK42" s="9"/>
      <c r="DXL42" s="9"/>
      <c r="DXM42" s="9"/>
      <c r="DXN42" s="9"/>
      <c r="DXO42" s="9"/>
      <c r="DXP42" s="9"/>
      <c r="DXQ42" s="9"/>
      <c r="DXR42" s="9"/>
      <c r="DXS42" s="9"/>
      <c r="DXT42" s="9"/>
      <c r="DXU42" s="9"/>
      <c r="DXV42" s="9"/>
      <c r="DXW42" s="9"/>
      <c r="DXX42" s="9"/>
      <c r="DXY42" s="9"/>
      <c r="DXZ42" s="9"/>
      <c r="DYA42" s="9"/>
      <c r="DYB42" s="9"/>
      <c r="DYC42" s="9"/>
      <c r="DYD42" s="9"/>
      <c r="DYE42" s="9"/>
      <c r="DYF42" s="9"/>
      <c r="DYG42" s="9"/>
      <c r="DYH42" s="9"/>
      <c r="DYI42" s="9"/>
      <c r="DYJ42" s="9"/>
      <c r="DYK42" s="9"/>
      <c r="DYL42" s="9"/>
      <c r="DYM42" s="9"/>
      <c r="DYN42" s="9"/>
      <c r="DYO42" s="9"/>
      <c r="DYP42" s="9"/>
      <c r="DYQ42" s="9"/>
      <c r="DYR42" s="9"/>
      <c r="DYS42" s="9"/>
      <c r="DYT42" s="9"/>
      <c r="DYU42" s="9"/>
      <c r="DYV42" s="9"/>
      <c r="DYW42" s="9"/>
      <c r="DYX42" s="9"/>
      <c r="DYY42" s="9"/>
      <c r="DYZ42" s="9"/>
      <c r="DZA42" s="9"/>
      <c r="DZB42" s="9"/>
      <c r="DZC42" s="9"/>
      <c r="DZD42" s="9"/>
      <c r="DZE42" s="9"/>
      <c r="DZF42" s="9"/>
      <c r="DZG42" s="9"/>
      <c r="DZH42" s="9"/>
      <c r="DZI42" s="9"/>
      <c r="DZJ42" s="9"/>
      <c r="DZK42" s="9"/>
      <c r="DZL42" s="9"/>
      <c r="DZM42" s="9"/>
      <c r="DZN42" s="9"/>
      <c r="DZO42" s="9"/>
      <c r="DZP42" s="9"/>
      <c r="DZQ42" s="9"/>
      <c r="DZR42" s="9"/>
      <c r="DZS42" s="9"/>
      <c r="DZT42" s="9"/>
      <c r="DZU42" s="9"/>
      <c r="DZV42" s="9"/>
      <c r="DZW42" s="9"/>
      <c r="DZX42" s="9"/>
      <c r="DZY42" s="9"/>
      <c r="DZZ42" s="9"/>
      <c r="EAA42" s="9"/>
      <c r="EAB42" s="9"/>
      <c r="EAC42" s="9"/>
      <c r="EAD42" s="9"/>
      <c r="EAE42" s="9"/>
      <c r="EAF42" s="9"/>
      <c r="EAG42" s="9"/>
      <c r="EAH42" s="9"/>
      <c r="EAI42" s="9"/>
      <c r="EAJ42" s="9"/>
      <c r="EAK42" s="9"/>
      <c r="EAL42" s="9"/>
      <c r="EAM42" s="9"/>
      <c r="EAN42" s="9"/>
      <c r="EAO42" s="9"/>
      <c r="EAP42" s="9"/>
      <c r="EAQ42" s="9"/>
      <c r="EAR42" s="9"/>
      <c r="EAS42" s="9"/>
      <c r="EAT42" s="9"/>
      <c r="EAU42" s="9"/>
      <c r="EAV42" s="9"/>
      <c r="EAW42" s="9"/>
      <c r="EAX42" s="9"/>
      <c r="EAY42" s="9"/>
      <c r="EAZ42" s="9"/>
      <c r="EBA42" s="9"/>
      <c r="EBB42" s="9"/>
      <c r="EBC42" s="9"/>
      <c r="EBD42" s="9"/>
      <c r="EBE42" s="9"/>
      <c r="EBF42" s="9"/>
      <c r="EBG42" s="9"/>
      <c r="EBH42" s="9"/>
      <c r="EBI42" s="9"/>
      <c r="EBJ42" s="9"/>
      <c r="EBK42" s="9"/>
      <c r="EBL42" s="9"/>
      <c r="EBM42" s="9"/>
      <c r="EBN42" s="9"/>
      <c r="EBO42" s="9"/>
      <c r="EBP42" s="9"/>
      <c r="EBQ42" s="9"/>
      <c r="EBR42" s="9"/>
      <c r="EBS42" s="9"/>
      <c r="EBT42" s="9"/>
      <c r="EBU42" s="9"/>
      <c r="EBV42" s="9"/>
      <c r="EBW42" s="9"/>
      <c r="EBX42" s="9"/>
      <c r="EBY42" s="9"/>
      <c r="EBZ42" s="9"/>
      <c r="ECA42" s="9"/>
      <c r="ECB42" s="9"/>
      <c r="ECC42" s="9"/>
      <c r="ECD42" s="9"/>
      <c r="ECE42" s="9"/>
      <c r="ECF42" s="9"/>
      <c r="ECG42" s="9"/>
      <c r="ECH42" s="9"/>
      <c r="ECI42" s="9"/>
      <c r="ECJ42" s="9"/>
      <c r="ECK42" s="9"/>
      <c r="ECL42" s="9"/>
      <c r="ECM42" s="9"/>
      <c r="ECN42" s="9"/>
      <c r="ECO42" s="9"/>
      <c r="ECP42" s="9"/>
      <c r="ECQ42" s="9"/>
      <c r="ECR42" s="9"/>
      <c r="ECS42" s="9"/>
      <c r="ECT42" s="9"/>
      <c r="ECU42" s="9"/>
      <c r="ECV42" s="9"/>
      <c r="ECW42" s="9"/>
      <c r="ECX42" s="9"/>
      <c r="ECY42" s="9"/>
      <c r="ECZ42" s="9"/>
      <c r="EDA42" s="9"/>
      <c r="EDB42" s="9"/>
      <c r="EDC42" s="9"/>
      <c r="EDD42" s="9"/>
      <c r="EDE42" s="9"/>
      <c r="EDF42" s="9"/>
      <c r="EDG42" s="9"/>
      <c r="EDH42" s="9"/>
      <c r="EDI42" s="9"/>
      <c r="EDJ42" s="9"/>
      <c r="EDK42" s="9"/>
      <c r="EDL42" s="9"/>
      <c r="EDM42" s="9"/>
      <c r="EDN42" s="9"/>
      <c r="EDO42" s="9"/>
      <c r="EDP42" s="9"/>
      <c r="EDQ42" s="9"/>
      <c r="EDR42" s="9"/>
      <c r="EDS42" s="9"/>
      <c r="EDT42" s="9"/>
      <c r="EDU42" s="9"/>
      <c r="EDV42" s="9"/>
      <c r="EDW42" s="9"/>
      <c r="EDX42" s="9"/>
      <c r="EDY42" s="9"/>
      <c r="EDZ42" s="9"/>
      <c r="EEA42" s="9"/>
      <c r="EEB42" s="9"/>
      <c r="EEC42" s="9"/>
      <c r="EED42" s="9"/>
      <c r="EEE42" s="9"/>
      <c r="EEF42" s="9"/>
      <c r="EEG42" s="9"/>
      <c r="EEH42" s="9"/>
      <c r="EEI42" s="9"/>
      <c r="EEJ42" s="9"/>
      <c r="EEK42" s="9"/>
      <c r="EEL42" s="9"/>
      <c r="EEM42" s="9"/>
      <c r="EEN42" s="9"/>
      <c r="EEO42" s="9"/>
      <c r="EEP42" s="9"/>
      <c r="EEQ42" s="9"/>
      <c r="EER42" s="9"/>
      <c r="EES42" s="9"/>
      <c r="EET42" s="9"/>
      <c r="EEU42" s="9"/>
      <c r="EEV42" s="9"/>
      <c r="EEW42" s="9"/>
      <c r="EEX42" s="9"/>
      <c r="EEY42" s="9"/>
      <c r="EEZ42" s="9"/>
      <c r="EFA42" s="9"/>
      <c r="EFB42" s="9"/>
      <c r="EFC42" s="9"/>
      <c r="EFD42" s="9"/>
      <c r="EFE42" s="9"/>
      <c r="EFF42" s="9"/>
      <c r="EFG42" s="9"/>
      <c r="EFH42" s="9"/>
      <c r="EFI42" s="9"/>
      <c r="EFJ42" s="9"/>
      <c r="EFK42" s="9"/>
      <c r="EFL42" s="9"/>
      <c r="EFM42" s="9"/>
      <c r="EFN42" s="9"/>
      <c r="EFO42" s="9"/>
      <c r="EFP42" s="9"/>
      <c r="EFQ42" s="9"/>
      <c r="EFR42" s="9"/>
      <c r="EFS42" s="9"/>
      <c r="EFT42" s="9"/>
      <c r="EFU42" s="9"/>
      <c r="EFV42" s="9"/>
      <c r="EFW42" s="9"/>
      <c r="EFX42" s="9"/>
      <c r="EFY42" s="9"/>
      <c r="EFZ42" s="9"/>
      <c r="EGA42" s="9"/>
      <c r="EGB42" s="9"/>
      <c r="EGC42" s="9"/>
      <c r="EGD42" s="9"/>
      <c r="EGE42" s="9"/>
      <c r="EGF42" s="9"/>
      <c r="EGG42" s="9"/>
      <c r="EGH42" s="9"/>
      <c r="EGI42" s="9"/>
      <c r="EGJ42" s="9"/>
      <c r="EGK42" s="9"/>
      <c r="EGL42" s="9"/>
      <c r="EGM42" s="9"/>
      <c r="EGN42" s="9"/>
      <c r="EGO42" s="9"/>
      <c r="EGP42" s="9"/>
      <c r="EGQ42" s="9"/>
      <c r="EGR42" s="9"/>
      <c r="EGS42" s="9"/>
      <c r="EGT42" s="9"/>
      <c r="EGU42" s="9"/>
      <c r="EGV42" s="9"/>
      <c r="EGW42" s="9"/>
      <c r="EGX42" s="9"/>
      <c r="EGY42" s="9"/>
      <c r="EGZ42" s="9"/>
      <c r="EHA42" s="9"/>
      <c r="EHB42" s="9"/>
      <c r="EHC42" s="9"/>
      <c r="EHD42" s="9"/>
      <c r="EHE42" s="9"/>
      <c r="EHF42" s="9"/>
      <c r="EHG42" s="9"/>
      <c r="EHH42" s="9"/>
      <c r="EHI42" s="9"/>
      <c r="EHJ42" s="9"/>
      <c r="EHK42" s="9"/>
      <c r="EHL42" s="9"/>
      <c r="EHM42" s="9"/>
      <c r="EHN42" s="9"/>
      <c r="EHO42" s="9"/>
      <c r="EHP42" s="9"/>
      <c r="EHQ42" s="9"/>
      <c r="EHR42" s="9"/>
      <c r="EHS42" s="9"/>
      <c r="EHT42" s="9"/>
      <c r="EHU42" s="9"/>
      <c r="EHV42" s="9"/>
      <c r="EHW42" s="9"/>
      <c r="EHX42" s="9"/>
      <c r="EHY42" s="9"/>
      <c r="EHZ42" s="9"/>
      <c r="EIA42" s="9"/>
      <c r="EIB42" s="9"/>
      <c r="EIC42" s="9"/>
      <c r="EID42" s="9"/>
      <c r="EIE42" s="9"/>
      <c r="EIF42" s="9"/>
      <c r="EIG42" s="9"/>
      <c r="EIH42" s="9"/>
      <c r="EII42" s="9"/>
      <c r="EIJ42" s="9"/>
      <c r="EIK42" s="9"/>
      <c r="EIL42" s="9"/>
      <c r="EIM42" s="9"/>
      <c r="EIN42" s="9"/>
      <c r="EIO42" s="9"/>
      <c r="EIP42" s="9"/>
      <c r="EIQ42" s="9"/>
      <c r="EIR42" s="9"/>
      <c r="EIS42" s="9"/>
      <c r="EIT42" s="9"/>
      <c r="EIU42" s="9"/>
      <c r="EIV42" s="9"/>
      <c r="EIW42" s="9"/>
      <c r="EIX42" s="9"/>
      <c r="EIY42" s="9"/>
      <c r="EIZ42" s="9"/>
      <c r="EJA42" s="9"/>
      <c r="EJB42" s="9"/>
      <c r="EJC42" s="9"/>
      <c r="EJD42" s="9"/>
      <c r="EJE42" s="9"/>
      <c r="EJF42" s="9"/>
      <c r="EJG42" s="9"/>
      <c r="EJH42" s="9"/>
      <c r="EJI42" s="9"/>
      <c r="EJJ42" s="9"/>
      <c r="EJK42" s="9"/>
      <c r="EJL42" s="9"/>
      <c r="EJM42" s="9"/>
      <c r="EJN42" s="9"/>
      <c r="EJO42" s="9"/>
      <c r="EJP42" s="9"/>
      <c r="EJQ42" s="9"/>
      <c r="EJR42" s="9"/>
      <c r="EJS42" s="9"/>
      <c r="EJT42" s="9"/>
      <c r="EJU42" s="9"/>
      <c r="EJV42" s="9"/>
      <c r="EJW42" s="9"/>
      <c r="EJX42" s="9"/>
      <c r="EJY42" s="9"/>
      <c r="EJZ42" s="9"/>
      <c r="EKA42" s="9"/>
      <c r="EKB42" s="9"/>
      <c r="EKC42" s="9"/>
      <c r="EKD42" s="9"/>
      <c r="EKE42" s="9"/>
      <c r="EKF42" s="9"/>
      <c r="EKG42" s="9"/>
      <c r="EKH42" s="9"/>
      <c r="EKI42" s="9"/>
      <c r="EKJ42" s="9"/>
      <c r="EKK42" s="9"/>
      <c r="EKL42" s="9"/>
      <c r="EKM42" s="9"/>
      <c r="EKN42" s="9"/>
      <c r="EKO42" s="9"/>
      <c r="EKP42" s="9"/>
      <c r="EKQ42" s="9"/>
      <c r="EKR42" s="9"/>
      <c r="EKS42" s="9"/>
      <c r="EKT42" s="9"/>
      <c r="EKU42" s="9"/>
      <c r="EKV42" s="9"/>
      <c r="EKW42" s="9"/>
      <c r="EKX42" s="9"/>
      <c r="EKY42" s="9"/>
      <c r="EKZ42" s="9"/>
      <c r="ELA42" s="9"/>
      <c r="ELB42" s="9"/>
      <c r="ELC42" s="9"/>
      <c r="ELD42" s="9"/>
      <c r="ELE42" s="9"/>
      <c r="ELF42" s="9"/>
      <c r="ELG42" s="9"/>
      <c r="ELH42" s="9"/>
      <c r="ELI42" s="9"/>
      <c r="ELJ42" s="9"/>
      <c r="ELK42" s="9"/>
      <c r="ELL42" s="9"/>
      <c r="ELM42" s="9"/>
      <c r="ELN42" s="9"/>
      <c r="ELO42" s="9"/>
      <c r="ELP42" s="9"/>
      <c r="ELQ42" s="9"/>
      <c r="ELR42" s="9"/>
      <c r="ELS42" s="9"/>
      <c r="ELT42" s="9"/>
      <c r="ELU42" s="9"/>
      <c r="ELV42" s="9"/>
      <c r="ELW42" s="9"/>
      <c r="ELX42" s="9"/>
      <c r="ELY42" s="9"/>
      <c r="ELZ42" s="9"/>
      <c r="EMA42" s="9"/>
      <c r="EMB42" s="9"/>
      <c r="EMC42" s="9"/>
      <c r="EMD42" s="9"/>
      <c r="EME42" s="9"/>
      <c r="EMF42" s="9"/>
      <c r="EMG42" s="9"/>
      <c r="EMH42" s="9"/>
      <c r="EMI42" s="9"/>
      <c r="EMJ42" s="9"/>
      <c r="EMK42" s="9"/>
      <c r="EML42" s="9"/>
      <c r="EMM42" s="9"/>
      <c r="EMN42" s="9"/>
      <c r="EMO42" s="9"/>
      <c r="EMP42" s="9"/>
      <c r="EMQ42" s="9"/>
      <c r="EMR42" s="9"/>
      <c r="EMS42" s="9"/>
      <c r="EMT42" s="9"/>
      <c r="EMU42" s="9"/>
      <c r="EMV42" s="9"/>
      <c r="EMW42" s="9"/>
      <c r="EMX42" s="9"/>
      <c r="EMY42" s="9"/>
      <c r="EMZ42" s="9"/>
      <c r="ENA42" s="9"/>
      <c r="ENB42" s="9"/>
      <c r="ENC42" s="9"/>
      <c r="END42" s="9"/>
      <c r="ENE42" s="9"/>
      <c r="ENF42" s="9"/>
      <c r="ENG42" s="9"/>
      <c r="ENH42" s="9"/>
      <c r="ENI42" s="9"/>
      <c r="ENJ42" s="9"/>
      <c r="ENK42" s="9"/>
      <c r="ENL42" s="9"/>
      <c r="ENM42" s="9"/>
      <c r="ENN42" s="9"/>
      <c r="ENO42" s="9"/>
      <c r="ENP42" s="9"/>
      <c r="ENQ42" s="9"/>
      <c r="ENR42" s="9"/>
      <c r="ENS42" s="9"/>
      <c r="ENT42" s="9"/>
      <c r="ENU42" s="9"/>
      <c r="ENV42" s="9"/>
      <c r="ENW42" s="9"/>
      <c r="ENX42" s="9"/>
      <c r="ENY42" s="9"/>
      <c r="ENZ42" s="9"/>
      <c r="EOA42" s="9"/>
      <c r="EOB42" s="9"/>
      <c r="EOC42" s="9"/>
      <c r="EOD42" s="9"/>
      <c r="EOE42" s="9"/>
      <c r="EOF42" s="9"/>
      <c r="EOG42" s="9"/>
      <c r="EOH42" s="9"/>
      <c r="EOI42" s="9"/>
      <c r="EOJ42" s="9"/>
      <c r="EOK42" s="9"/>
      <c r="EOL42" s="9"/>
      <c r="EOM42" s="9"/>
      <c r="EON42" s="9"/>
      <c r="EOO42" s="9"/>
      <c r="EOP42" s="9"/>
      <c r="EOQ42" s="9"/>
      <c r="EOR42" s="9"/>
      <c r="EOS42" s="9"/>
      <c r="EOT42" s="9"/>
      <c r="EOU42" s="9"/>
      <c r="EOV42" s="9"/>
      <c r="EOW42" s="9"/>
      <c r="EOX42" s="9"/>
      <c r="EOY42" s="9"/>
      <c r="EOZ42" s="9"/>
      <c r="EPA42" s="9"/>
      <c r="EPB42" s="9"/>
      <c r="EPC42" s="9"/>
      <c r="EPD42" s="9"/>
      <c r="EPE42" s="9"/>
      <c r="EPF42" s="9"/>
      <c r="EPG42" s="9"/>
      <c r="EPH42" s="9"/>
      <c r="EPI42" s="9"/>
      <c r="EPJ42" s="9"/>
      <c r="EPK42" s="9"/>
      <c r="EPL42" s="9"/>
      <c r="EPM42" s="9"/>
      <c r="EPN42" s="9"/>
      <c r="EPO42" s="9"/>
      <c r="EPP42" s="9"/>
      <c r="EPQ42" s="9"/>
      <c r="EPR42" s="9"/>
      <c r="EPS42" s="9"/>
      <c r="EPT42" s="9"/>
      <c r="EPU42" s="9"/>
      <c r="EPV42" s="9"/>
      <c r="EPW42" s="9"/>
      <c r="EPX42" s="9"/>
      <c r="EPY42" s="9"/>
      <c r="EPZ42" s="9"/>
      <c r="EQA42" s="9"/>
      <c r="EQB42" s="9"/>
      <c r="EQC42" s="9"/>
      <c r="EQD42" s="9"/>
      <c r="EQE42" s="9"/>
      <c r="EQF42" s="9"/>
      <c r="EQG42" s="9"/>
      <c r="EQH42" s="9"/>
      <c r="EQI42" s="9"/>
      <c r="EQJ42" s="9"/>
      <c r="EQK42" s="9"/>
      <c r="EQL42" s="9"/>
      <c r="EQM42" s="9"/>
      <c r="EQN42" s="9"/>
      <c r="EQO42" s="9"/>
      <c r="EQP42" s="9"/>
      <c r="EQQ42" s="9"/>
      <c r="EQR42" s="9"/>
      <c r="EQS42" s="9"/>
      <c r="EQT42" s="9"/>
      <c r="EQU42" s="9"/>
      <c r="EQV42" s="9"/>
      <c r="EQW42" s="9"/>
      <c r="EQX42" s="9"/>
      <c r="EQY42" s="9"/>
      <c r="EQZ42" s="9"/>
      <c r="ERA42" s="9"/>
      <c r="ERB42" s="9"/>
      <c r="ERC42" s="9"/>
      <c r="ERD42" s="9"/>
      <c r="ERE42" s="9"/>
      <c r="ERF42" s="9"/>
      <c r="ERG42" s="9"/>
      <c r="ERH42" s="9"/>
      <c r="ERI42" s="9"/>
      <c r="ERJ42" s="9"/>
      <c r="ERK42" s="9"/>
      <c r="ERL42" s="9"/>
      <c r="ERM42" s="9"/>
      <c r="ERN42" s="9"/>
      <c r="ERO42" s="9"/>
      <c r="ERP42" s="9"/>
      <c r="ERQ42" s="9"/>
      <c r="ERR42" s="9"/>
      <c r="ERS42" s="9"/>
      <c r="ERT42" s="9"/>
      <c r="ERU42" s="9"/>
      <c r="ERV42" s="9"/>
      <c r="ERW42" s="9"/>
      <c r="ERX42" s="9"/>
      <c r="ERY42" s="9"/>
      <c r="ERZ42" s="9"/>
      <c r="ESA42" s="9"/>
      <c r="ESB42" s="9"/>
      <c r="ESC42" s="9"/>
      <c r="ESD42" s="9"/>
      <c r="ESE42" s="9"/>
      <c r="ESF42" s="9"/>
      <c r="ESG42" s="9"/>
      <c r="ESH42" s="9"/>
      <c r="ESI42" s="9"/>
      <c r="ESJ42" s="9"/>
      <c r="ESK42" s="9"/>
      <c r="ESL42" s="9"/>
      <c r="ESM42" s="9"/>
      <c r="ESN42" s="9"/>
      <c r="ESO42" s="9"/>
      <c r="ESP42" s="9"/>
      <c r="ESQ42" s="9"/>
      <c r="ESR42" s="9"/>
      <c r="ESS42" s="9"/>
      <c r="EST42" s="9"/>
      <c r="ESU42" s="9"/>
      <c r="ESV42" s="9"/>
      <c r="ESW42" s="9"/>
      <c r="ESX42" s="9"/>
      <c r="ESY42" s="9"/>
      <c r="ESZ42" s="9"/>
      <c r="ETA42" s="9"/>
      <c r="ETB42" s="9"/>
      <c r="ETC42" s="9"/>
      <c r="ETD42" s="9"/>
      <c r="ETE42" s="9"/>
      <c r="ETF42" s="9"/>
      <c r="ETG42" s="9"/>
      <c r="ETH42" s="9"/>
      <c r="ETI42" s="9"/>
      <c r="ETJ42" s="9"/>
      <c r="ETK42" s="9"/>
      <c r="ETL42" s="9"/>
      <c r="ETM42" s="9"/>
      <c r="ETN42" s="9"/>
      <c r="ETO42" s="9"/>
      <c r="ETP42" s="9"/>
      <c r="ETQ42" s="9"/>
      <c r="ETR42" s="9"/>
      <c r="ETS42" s="9"/>
      <c r="ETT42" s="9"/>
      <c r="ETU42" s="9"/>
      <c r="ETV42" s="9"/>
      <c r="ETW42" s="9"/>
      <c r="ETX42" s="9"/>
      <c r="ETY42" s="9"/>
      <c r="ETZ42" s="9"/>
      <c r="EUA42" s="9"/>
      <c r="EUB42" s="9"/>
      <c r="EUC42" s="9"/>
      <c r="EUD42" s="9"/>
      <c r="EUE42" s="9"/>
      <c r="EUF42" s="9"/>
      <c r="EUG42" s="9"/>
      <c r="EUH42" s="9"/>
      <c r="EUI42" s="9"/>
      <c r="EUJ42" s="9"/>
      <c r="EUK42" s="9"/>
      <c r="EUL42" s="9"/>
      <c r="EUM42" s="9"/>
      <c r="EUN42" s="9"/>
      <c r="EUO42" s="9"/>
      <c r="EUP42" s="9"/>
      <c r="EUQ42" s="9"/>
      <c r="EUR42" s="9"/>
      <c r="EUS42" s="9"/>
      <c r="EUT42" s="9"/>
      <c r="EUU42" s="9"/>
      <c r="EUV42" s="9"/>
      <c r="EUW42" s="9"/>
      <c r="EUX42" s="9"/>
      <c r="EUY42" s="9"/>
      <c r="EUZ42" s="9"/>
      <c r="EVA42" s="9"/>
      <c r="EVB42" s="9"/>
      <c r="EVC42" s="9"/>
      <c r="EVD42" s="9"/>
      <c r="EVE42" s="9"/>
      <c r="EVF42" s="9"/>
      <c r="EVG42" s="9"/>
      <c r="EVH42" s="9"/>
      <c r="EVI42" s="9"/>
      <c r="EVJ42" s="9"/>
      <c r="EVK42" s="9"/>
      <c r="EVL42" s="9"/>
      <c r="EVM42" s="9"/>
      <c r="EVN42" s="9"/>
      <c r="EVO42" s="9"/>
      <c r="EVP42" s="9"/>
      <c r="EVQ42" s="9"/>
      <c r="EVR42" s="9"/>
      <c r="EVS42" s="9"/>
      <c r="EVT42" s="9"/>
      <c r="EVU42" s="9"/>
      <c r="EVV42" s="9"/>
      <c r="EVW42" s="9"/>
      <c r="EVX42" s="9"/>
      <c r="EVY42" s="9"/>
      <c r="EVZ42" s="9"/>
      <c r="EWA42" s="9"/>
      <c r="EWB42" s="9"/>
      <c r="EWC42" s="9"/>
      <c r="EWD42" s="9"/>
      <c r="EWE42" s="9"/>
      <c r="EWF42" s="9"/>
      <c r="EWG42" s="9"/>
      <c r="EWH42" s="9"/>
      <c r="EWI42" s="9"/>
      <c r="EWJ42" s="9"/>
      <c r="EWK42" s="9"/>
      <c r="EWL42" s="9"/>
      <c r="EWM42" s="9"/>
      <c r="EWN42" s="9"/>
      <c r="EWO42" s="9"/>
      <c r="EWP42" s="9"/>
      <c r="EWQ42" s="9"/>
      <c r="EWR42" s="9"/>
      <c r="EWS42" s="9"/>
      <c r="EWT42" s="9"/>
      <c r="EWU42" s="9"/>
      <c r="EWV42" s="9"/>
      <c r="EWW42" s="9"/>
      <c r="EWX42" s="9"/>
      <c r="EWY42" s="9"/>
      <c r="EWZ42" s="9"/>
      <c r="EXA42" s="9"/>
      <c r="EXB42" s="9"/>
      <c r="EXC42" s="9"/>
      <c r="EXD42" s="9"/>
      <c r="EXE42" s="9"/>
      <c r="EXF42" s="9"/>
      <c r="EXG42" s="9"/>
      <c r="EXH42" s="9"/>
      <c r="EXI42" s="9"/>
      <c r="EXJ42" s="9"/>
      <c r="EXK42" s="9"/>
      <c r="EXL42" s="9"/>
      <c r="EXM42" s="9"/>
      <c r="EXN42" s="9"/>
      <c r="EXO42" s="9"/>
      <c r="EXP42" s="9"/>
      <c r="EXQ42" s="9"/>
      <c r="EXR42" s="9"/>
      <c r="EXS42" s="9"/>
      <c r="EXT42" s="9"/>
      <c r="EXU42" s="9"/>
      <c r="EXV42" s="9"/>
      <c r="EXW42" s="9"/>
      <c r="EXX42" s="9"/>
      <c r="EXY42" s="9"/>
      <c r="EXZ42" s="9"/>
      <c r="EYA42" s="9"/>
      <c r="EYB42" s="9"/>
      <c r="EYC42" s="9"/>
      <c r="EYD42" s="9"/>
      <c r="EYE42" s="9"/>
      <c r="EYF42" s="9"/>
      <c r="EYG42" s="9"/>
      <c r="EYH42" s="9"/>
      <c r="EYI42" s="9"/>
      <c r="EYJ42" s="9"/>
      <c r="EYK42" s="9"/>
      <c r="EYL42" s="9"/>
      <c r="EYM42" s="9"/>
      <c r="EYN42" s="9"/>
      <c r="EYO42" s="9"/>
      <c r="EYP42" s="9"/>
      <c r="EYQ42" s="9"/>
      <c r="EYR42" s="9"/>
      <c r="EYS42" s="9"/>
      <c r="EYT42" s="9"/>
      <c r="EYU42" s="9"/>
      <c r="EYV42" s="9"/>
      <c r="EYW42" s="9"/>
      <c r="EYX42" s="9"/>
      <c r="EYY42" s="9"/>
      <c r="EYZ42" s="9"/>
      <c r="EZA42" s="9"/>
      <c r="EZB42" s="9"/>
      <c r="EZC42" s="9"/>
      <c r="EZD42" s="9"/>
      <c r="EZE42" s="9"/>
      <c r="EZF42" s="9"/>
      <c r="EZG42" s="9"/>
      <c r="EZH42" s="9"/>
      <c r="EZI42" s="9"/>
      <c r="EZJ42" s="9"/>
      <c r="EZK42" s="9"/>
      <c r="EZL42" s="9"/>
      <c r="EZM42" s="9"/>
      <c r="EZN42" s="9"/>
      <c r="EZO42" s="9"/>
      <c r="EZP42" s="9"/>
      <c r="EZQ42" s="9"/>
      <c r="EZR42" s="9"/>
      <c r="EZS42" s="9"/>
      <c r="EZT42" s="9"/>
      <c r="EZU42" s="9"/>
      <c r="EZV42" s="9"/>
      <c r="EZW42" s="9"/>
      <c r="EZX42" s="9"/>
      <c r="EZY42" s="9"/>
      <c r="EZZ42" s="9"/>
      <c r="FAA42" s="9"/>
      <c r="FAB42" s="9"/>
      <c r="FAC42" s="9"/>
      <c r="FAD42" s="9"/>
      <c r="FAE42" s="9"/>
      <c r="FAF42" s="9"/>
      <c r="FAG42" s="9"/>
      <c r="FAH42" s="9"/>
      <c r="FAI42" s="9"/>
      <c r="FAJ42" s="9"/>
      <c r="FAK42" s="9"/>
      <c r="FAL42" s="9"/>
      <c r="FAM42" s="9"/>
      <c r="FAN42" s="9"/>
      <c r="FAO42" s="9"/>
      <c r="FAP42" s="9"/>
      <c r="FAQ42" s="9"/>
      <c r="FAR42" s="9"/>
      <c r="FAS42" s="9"/>
      <c r="FAT42" s="9"/>
      <c r="FAU42" s="9"/>
      <c r="FAV42" s="9"/>
      <c r="FAW42" s="9"/>
      <c r="FAX42" s="9"/>
      <c r="FAY42" s="9"/>
      <c r="FAZ42" s="9"/>
      <c r="FBA42" s="9"/>
      <c r="FBB42" s="9"/>
      <c r="FBC42" s="9"/>
      <c r="FBD42" s="9"/>
      <c r="FBE42" s="9"/>
      <c r="FBF42" s="9"/>
      <c r="FBG42" s="9"/>
      <c r="FBH42" s="9"/>
      <c r="FBI42" s="9"/>
      <c r="FBJ42" s="9"/>
      <c r="FBK42" s="9"/>
      <c r="FBL42" s="9"/>
      <c r="FBM42" s="9"/>
      <c r="FBN42" s="9"/>
      <c r="FBO42" s="9"/>
      <c r="FBP42" s="9"/>
      <c r="FBQ42" s="9"/>
      <c r="FBR42" s="9"/>
      <c r="FBS42" s="9"/>
      <c r="FBT42" s="9"/>
      <c r="FBU42" s="9"/>
      <c r="FBV42" s="9"/>
      <c r="FBW42" s="9"/>
      <c r="FBX42" s="9"/>
      <c r="FBY42" s="9"/>
      <c r="FBZ42" s="9"/>
      <c r="FCA42" s="9"/>
      <c r="FCB42" s="9"/>
      <c r="FCC42" s="9"/>
      <c r="FCD42" s="9"/>
      <c r="FCE42" s="9"/>
      <c r="FCF42" s="9"/>
      <c r="FCG42" s="9"/>
      <c r="FCH42" s="9"/>
      <c r="FCI42" s="9"/>
      <c r="FCJ42" s="9"/>
      <c r="FCK42" s="9"/>
      <c r="FCL42" s="9"/>
      <c r="FCM42" s="9"/>
      <c r="FCN42" s="9"/>
      <c r="FCO42" s="9"/>
      <c r="FCP42" s="9"/>
      <c r="FCQ42" s="9"/>
      <c r="FCR42" s="9"/>
      <c r="FCS42" s="9"/>
      <c r="FCT42" s="9"/>
      <c r="FCU42" s="9"/>
      <c r="FCV42" s="9"/>
      <c r="FCW42" s="9"/>
      <c r="FCX42" s="9"/>
      <c r="FCY42" s="9"/>
      <c r="FCZ42" s="9"/>
      <c r="FDA42" s="9"/>
      <c r="FDB42" s="9"/>
      <c r="FDC42" s="9"/>
      <c r="FDD42" s="9"/>
      <c r="FDE42" s="9"/>
      <c r="FDF42" s="9"/>
      <c r="FDG42" s="9"/>
      <c r="FDH42" s="9"/>
      <c r="FDI42" s="9"/>
      <c r="FDJ42" s="9"/>
      <c r="FDK42" s="9"/>
      <c r="FDL42" s="9"/>
      <c r="FDM42" s="9"/>
      <c r="FDN42" s="9"/>
      <c r="FDO42" s="9"/>
      <c r="FDP42" s="9"/>
      <c r="FDQ42" s="9"/>
      <c r="FDR42" s="9"/>
      <c r="FDS42" s="9"/>
      <c r="FDT42" s="9"/>
      <c r="FDU42" s="9"/>
      <c r="FDV42" s="9"/>
      <c r="FDW42" s="9"/>
      <c r="FDX42" s="9"/>
      <c r="FDY42" s="9"/>
      <c r="FDZ42" s="9"/>
      <c r="FEA42" s="9"/>
      <c r="FEB42" s="9"/>
      <c r="FEC42" s="9"/>
      <c r="FED42" s="9"/>
      <c r="FEE42" s="9"/>
      <c r="FEF42" s="9"/>
      <c r="FEG42" s="9"/>
      <c r="FEH42" s="9"/>
      <c r="FEI42" s="9"/>
      <c r="FEJ42" s="9"/>
      <c r="FEK42" s="9"/>
      <c r="FEL42" s="9"/>
      <c r="FEM42" s="9"/>
      <c r="FEN42" s="9"/>
      <c r="FEO42" s="9"/>
      <c r="FEP42" s="9"/>
      <c r="FEQ42" s="9"/>
      <c r="FER42" s="9"/>
      <c r="FES42" s="9"/>
      <c r="FET42" s="9"/>
      <c r="FEU42" s="9"/>
      <c r="FEV42" s="9"/>
      <c r="FEW42" s="9"/>
      <c r="FEX42" s="9"/>
      <c r="FEY42" s="9"/>
      <c r="FEZ42" s="9"/>
      <c r="FFA42" s="9"/>
      <c r="FFB42" s="9"/>
      <c r="FFC42" s="9"/>
      <c r="FFD42" s="9"/>
      <c r="FFE42" s="9"/>
      <c r="FFF42" s="9"/>
      <c r="FFG42" s="9"/>
      <c r="FFH42" s="9"/>
      <c r="FFI42" s="9"/>
      <c r="FFJ42" s="9"/>
      <c r="FFK42" s="9"/>
      <c r="FFL42" s="9"/>
      <c r="FFM42" s="9"/>
      <c r="FFN42" s="9"/>
      <c r="FFO42" s="9"/>
      <c r="FFP42" s="9"/>
      <c r="FFQ42" s="9"/>
      <c r="FFR42" s="9"/>
      <c r="FFS42" s="9"/>
      <c r="FFT42" s="9"/>
      <c r="FFU42" s="9"/>
      <c r="FFV42" s="9"/>
      <c r="FFW42" s="9"/>
      <c r="FFX42" s="9"/>
      <c r="FFY42" s="9"/>
      <c r="FFZ42" s="9"/>
      <c r="FGA42" s="9"/>
      <c r="FGB42" s="9"/>
      <c r="FGC42" s="9"/>
      <c r="FGD42" s="9"/>
      <c r="FGE42" s="9"/>
      <c r="FGF42" s="9"/>
      <c r="FGG42" s="9"/>
      <c r="FGH42" s="9"/>
      <c r="FGI42" s="9"/>
      <c r="FGJ42" s="9"/>
      <c r="FGK42" s="9"/>
      <c r="FGL42" s="9"/>
      <c r="FGM42" s="9"/>
      <c r="FGN42" s="9"/>
      <c r="FGO42" s="9"/>
      <c r="FGP42" s="9"/>
      <c r="FGQ42" s="9"/>
      <c r="FGR42" s="9"/>
      <c r="FGS42" s="9"/>
      <c r="FGT42" s="9"/>
      <c r="FGU42" s="9"/>
      <c r="FGV42" s="9"/>
      <c r="FGW42" s="9"/>
      <c r="FGX42" s="9"/>
      <c r="FGY42" s="9"/>
      <c r="FGZ42" s="9"/>
      <c r="FHA42" s="9"/>
      <c r="FHB42" s="9"/>
      <c r="FHC42" s="9"/>
      <c r="FHD42" s="9"/>
      <c r="FHE42" s="9"/>
      <c r="FHF42" s="9"/>
      <c r="FHG42" s="9"/>
      <c r="FHH42" s="9"/>
      <c r="FHI42" s="9"/>
      <c r="FHJ42" s="9"/>
      <c r="FHK42" s="9"/>
      <c r="FHL42" s="9"/>
      <c r="FHM42" s="9"/>
      <c r="FHN42" s="9"/>
      <c r="FHO42" s="9"/>
      <c r="FHP42" s="9"/>
      <c r="FHQ42" s="9"/>
      <c r="FHR42" s="9"/>
      <c r="FHS42" s="9"/>
      <c r="FHT42" s="9"/>
      <c r="FHU42" s="9"/>
      <c r="FHV42" s="9"/>
      <c r="FHW42" s="9"/>
      <c r="FHX42" s="9"/>
      <c r="FHY42" s="9"/>
      <c r="FHZ42" s="9"/>
      <c r="FIA42" s="9"/>
      <c r="FIB42" s="9"/>
      <c r="FIC42" s="9"/>
      <c r="FID42" s="9"/>
      <c r="FIE42" s="9"/>
      <c r="FIF42" s="9"/>
      <c r="FIG42" s="9"/>
      <c r="FIH42" s="9"/>
      <c r="FII42" s="9"/>
      <c r="FIJ42" s="9"/>
      <c r="FIK42" s="9"/>
      <c r="FIL42" s="9"/>
      <c r="FIM42" s="9"/>
      <c r="FIN42" s="9"/>
      <c r="FIO42" s="9"/>
      <c r="FIP42" s="9"/>
      <c r="FIQ42" s="9"/>
      <c r="FIR42" s="9"/>
      <c r="FIS42" s="9"/>
      <c r="FIT42" s="9"/>
      <c r="FIU42" s="9"/>
      <c r="FIV42" s="9"/>
      <c r="FIW42" s="9"/>
      <c r="FIX42" s="9"/>
      <c r="FIY42" s="9"/>
      <c r="FIZ42" s="9"/>
      <c r="FJA42" s="9"/>
      <c r="FJB42" s="9"/>
      <c r="FJC42" s="9"/>
      <c r="FJD42" s="9"/>
      <c r="FJE42" s="9"/>
      <c r="FJF42" s="9"/>
      <c r="FJG42" s="9"/>
      <c r="FJH42" s="9"/>
      <c r="FJI42" s="9"/>
      <c r="FJJ42" s="9"/>
      <c r="FJK42" s="9"/>
      <c r="FJL42" s="9"/>
      <c r="FJM42" s="9"/>
      <c r="FJN42" s="9"/>
      <c r="FJO42" s="9"/>
      <c r="FJP42" s="9"/>
      <c r="FJQ42" s="9"/>
      <c r="FJR42" s="9"/>
      <c r="FJS42" s="9"/>
      <c r="FJT42" s="9"/>
      <c r="FJU42" s="9"/>
      <c r="FJV42" s="9"/>
      <c r="FJW42" s="9"/>
      <c r="FJX42" s="9"/>
      <c r="FJY42" s="9"/>
      <c r="FJZ42" s="9"/>
      <c r="FKA42" s="9"/>
      <c r="FKB42" s="9"/>
      <c r="FKC42" s="9"/>
      <c r="FKD42" s="9"/>
      <c r="FKE42" s="9"/>
      <c r="FKF42" s="9"/>
      <c r="FKG42" s="9"/>
      <c r="FKH42" s="9"/>
      <c r="FKI42" s="9"/>
      <c r="FKJ42" s="9"/>
      <c r="FKK42" s="9"/>
      <c r="FKL42" s="9"/>
      <c r="FKM42" s="9"/>
      <c r="FKN42" s="9"/>
      <c r="FKO42" s="9"/>
      <c r="FKP42" s="9"/>
      <c r="FKQ42" s="9"/>
      <c r="FKR42" s="9"/>
      <c r="FKS42" s="9"/>
      <c r="FKT42" s="9"/>
      <c r="FKU42" s="9"/>
      <c r="FKV42" s="9"/>
      <c r="FKW42" s="9"/>
      <c r="FKX42" s="9"/>
      <c r="FKY42" s="9"/>
      <c r="FKZ42" s="9"/>
      <c r="FLA42" s="9"/>
      <c r="FLB42" s="9"/>
      <c r="FLC42" s="9"/>
      <c r="FLD42" s="9"/>
      <c r="FLE42" s="9"/>
      <c r="FLF42" s="9"/>
      <c r="FLG42" s="9"/>
      <c r="FLH42" s="9"/>
      <c r="FLI42" s="9"/>
      <c r="FLJ42" s="9"/>
      <c r="FLK42" s="9"/>
      <c r="FLL42" s="9"/>
      <c r="FLM42" s="9"/>
      <c r="FLN42" s="9"/>
      <c r="FLO42" s="9"/>
      <c r="FLP42" s="9"/>
      <c r="FLQ42" s="9"/>
      <c r="FLR42" s="9"/>
      <c r="FLS42" s="9"/>
      <c r="FLT42" s="9"/>
      <c r="FLU42" s="9"/>
      <c r="FLV42" s="9"/>
      <c r="FLW42" s="9"/>
      <c r="FLX42" s="9"/>
      <c r="FLY42" s="9"/>
      <c r="FLZ42" s="9"/>
      <c r="FMA42" s="9"/>
      <c r="FMB42" s="9"/>
      <c r="FMC42" s="9"/>
      <c r="FMD42" s="9"/>
      <c r="FME42" s="9"/>
      <c r="FMF42" s="9"/>
      <c r="FMG42" s="9"/>
      <c r="FMH42" s="9"/>
      <c r="FMI42" s="9"/>
      <c r="FMJ42" s="9"/>
      <c r="FMK42" s="9"/>
      <c r="FML42" s="9"/>
      <c r="FMM42" s="9"/>
      <c r="FMN42" s="9"/>
      <c r="FMO42" s="9"/>
      <c r="FMP42" s="9"/>
      <c r="FMQ42" s="9"/>
      <c r="FMR42" s="9"/>
      <c r="FMS42" s="9"/>
      <c r="FMT42" s="9"/>
      <c r="FMU42" s="9"/>
      <c r="FMV42" s="9"/>
      <c r="FMW42" s="9"/>
      <c r="FMX42" s="9"/>
      <c r="FMY42" s="9"/>
      <c r="FMZ42" s="9"/>
      <c r="FNA42" s="9"/>
      <c r="FNB42" s="9"/>
      <c r="FNC42" s="9"/>
      <c r="FND42" s="9"/>
      <c r="FNE42" s="9"/>
      <c r="FNF42" s="9"/>
      <c r="FNG42" s="9"/>
      <c r="FNH42" s="9"/>
      <c r="FNI42" s="9"/>
      <c r="FNJ42" s="9"/>
      <c r="FNK42" s="9"/>
      <c r="FNL42" s="9"/>
      <c r="FNM42" s="9"/>
      <c r="FNN42" s="9"/>
      <c r="FNO42" s="9"/>
      <c r="FNP42" s="9"/>
      <c r="FNQ42" s="9"/>
      <c r="FNR42" s="9"/>
      <c r="FNS42" s="9"/>
      <c r="FNT42" s="9"/>
      <c r="FNU42" s="9"/>
      <c r="FNV42" s="9"/>
      <c r="FNW42" s="9"/>
      <c r="FNX42" s="9"/>
      <c r="FNY42" s="9"/>
      <c r="FNZ42" s="9"/>
      <c r="FOA42" s="9"/>
      <c r="FOB42" s="9"/>
      <c r="FOC42" s="9"/>
      <c r="FOD42" s="9"/>
      <c r="FOE42" s="9"/>
      <c r="FOF42" s="9"/>
      <c r="FOG42" s="9"/>
      <c r="FOH42" s="9"/>
      <c r="FOI42" s="9"/>
      <c r="FOJ42" s="9"/>
      <c r="FOK42" s="9"/>
      <c r="FOL42" s="9"/>
      <c r="FOM42" s="9"/>
      <c r="FON42" s="9"/>
      <c r="FOO42" s="9"/>
      <c r="FOP42" s="9"/>
      <c r="FOQ42" s="9"/>
      <c r="FOR42" s="9"/>
      <c r="FOS42" s="9"/>
      <c r="FOT42" s="9"/>
      <c r="FOU42" s="9"/>
      <c r="FOV42" s="9"/>
      <c r="FOW42" s="9"/>
      <c r="FOX42" s="9"/>
      <c r="FOY42" s="9"/>
      <c r="FOZ42" s="9"/>
      <c r="FPA42" s="9"/>
      <c r="FPB42" s="9"/>
      <c r="FPC42" s="9"/>
      <c r="FPD42" s="9"/>
      <c r="FPE42" s="9"/>
      <c r="FPF42" s="9"/>
      <c r="FPG42" s="9"/>
      <c r="FPH42" s="9"/>
      <c r="FPI42" s="9"/>
      <c r="FPJ42" s="9"/>
      <c r="FPK42" s="9"/>
      <c r="FPL42" s="9"/>
      <c r="FPM42" s="9"/>
      <c r="FPN42" s="9"/>
      <c r="FPO42" s="9"/>
      <c r="FPP42" s="9"/>
      <c r="FPQ42" s="9"/>
      <c r="FPR42" s="9"/>
      <c r="FPS42" s="9"/>
      <c r="FPT42" s="9"/>
      <c r="FPU42" s="9"/>
      <c r="FPV42" s="9"/>
      <c r="FPW42" s="9"/>
      <c r="FPX42" s="9"/>
      <c r="FPY42" s="9"/>
      <c r="FPZ42" s="9"/>
      <c r="FQA42" s="9"/>
      <c r="FQB42" s="9"/>
      <c r="FQC42" s="9"/>
      <c r="FQD42" s="9"/>
      <c r="FQE42" s="9"/>
      <c r="FQF42" s="9"/>
      <c r="FQG42" s="9"/>
      <c r="FQH42" s="9"/>
      <c r="FQI42" s="9"/>
      <c r="FQJ42" s="9"/>
      <c r="FQK42" s="9"/>
      <c r="FQL42" s="9"/>
      <c r="FQM42" s="9"/>
      <c r="FQN42" s="9"/>
      <c r="FQO42" s="9"/>
      <c r="FQP42" s="9"/>
      <c r="FQQ42" s="9"/>
      <c r="FQR42" s="9"/>
      <c r="FQS42" s="9"/>
      <c r="FQT42" s="9"/>
      <c r="FQU42" s="9"/>
      <c r="FQV42" s="9"/>
      <c r="FQW42" s="9"/>
      <c r="FQX42" s="9"/>
      <c r="FQY42" s="9"/>
      <c r="FQZ42" s="9"/>
      <c r="FRA42" s="9"/>
      <c r="FRB42" s="9"/>
      <c r="FRC42" s="9"/>
      <c r="FRD42" s="9"/>
      <c r="FRE42" s="9"/>
      <c r="FRF42" s="9"/>
      <c r="FRG42" s="9"/>
      <c r="FRH42" s="9"/>
      <c r="FRI42" s="9"/>
      <c r="FRJ42" s="9"/>
      <c r="FRK42" s="9"/>
      <c r="FRL42" s="9"/>
      <c r="FRM42" s="9"/>
      <c r="FRN42" s="9"/>
      <c r="FRO42" s="9"/>
      <c r="FRP42" s="9"/>
      <c r="FRQ42" s="9"/>
      <c r="FRR42" s="9"/>
      <c r="FRS42" s="9"/>
      <c r="FRT42" s="9"/>
      <c r="FRU42" s="9"/>
      <c r="FRV42" s="9"/>
      <c r="FRW42" s="9"/>
      <c r="FRX42" s="9"/>
      <c r="FRY42" s="9"/>
      <c r="FRZ42" s="9"/>
      <c r="FSA42" s="9"/>
      <c r="FSB42" s="9"/>
      <c r="FSC42" s="9"/>
      <c r="FSD42" s="9"/>
      <c r="FSE42" s="9"/>
      <c r="FSF42" s="9"/>
      <c r="FSG42" s="9"/>
      <c r="FSH42" s="9"/>
      <c r="FSI42" s="9"/>
      <c r="FSJ42" s="9"/>
      <c r="FSK42" s="9"/>
      <c r="FSL42" s="9"/>
      <c r="FSM42" s="9"/>
      <c r="FSN42" s="9"/>
      <c r="FSO42" s="9"/>
      <c r="FSP42" s="9"/>
      <c r="FSQ42" s="9"/>
      <c r="FSR42" s="9"/>
      <c r="FSS42" s="9"/>
      <c r="FST42" s="9"/>
      <c r="FSU42" s="9"/>
      <c r="FSV42" s="9"/>
      <c r="FSW42" s="9"/>
      <c r="FSX42" s="9"/>
      <c r="FSY42" s="9"/>
      <c r="FSZ42" s="9"/>
      <c r="FTA42" s="9"/>
      <c r="FTB42" s="9"/>
      <c r="FTC42" s="9"/>
      <c r="FTD42" s="9"/>
      <c r="FTE42" s="9"/>
      <c r="FTF42" s="9"/>
      <c r="FTG42" s="9"/>
      <c r="FTH42" s="9"/>
      <c r="FTI42" s="9"/>
      <c r="FTJ42" s="9"/>
      <c r="FTK42" s="9"/>
      <c r="FTL42" s="9"/>
      <c r="FTM42" s="9"/>
      <c r="FTN42" s="9"/>
      <c r="FTO42" s="9"/>
      <c r="FTP42" s="9"/>
      <c r="FTQ42" s="9"/>
      <c r="FTR42" s="9"/>
      <c r="FTS42" s="9"/>
      <c r="FTT42" s="9"/>
      <c r="FTU42" s="9"/>
      <c r="FTV42" s="9"/>
      <c r="FTW42" s="9"/>
      <c r="FTX42" s="9"/>
      <c r="FTY42" s="9"/>
      <c r="FTZ42" s="9"/>
      <c r="FUA42" s="9"/>
      <c r="FUB42" s="9"/>
      <c r="FUC42" s="9"/>
      <c r="FUD42" s="9"/>
      <c r="FUE42" s="9"/>
      <c r="FUF42" s="9"/>
      <c r="FUG42" s="9"/>
      <c r="FUH42" s="9"/>
      <c r="FUI42" s="9"/>
      <c r="FUJ42" s="9"/>
      <c r="FUK42" s="9"/>
      <c r="FUL42" s="9"/>
      <c r="FUM42" s="9"/>
      <c r="FUN42" s="9"/>
      <c r="FUO42" s="9"/>
      <c r="FUP42" s="9"/>
      <c r="FUQ42" s="9"/>
      <c r="FUR42" s="9"/>
      <c r="FUS42" s="9"/>
      <c r="FUT42" s="9"/>
      <c r="FUU42" s="9"/>
      <c r="FUV42" s="9"/>
      <c r="FUW42" s="9"/>
      <c r="FUX42" s="9"/>
      <c r="FUY42" s="9"/>
      <c r="FUZ42" s="9"/>
      <c r="FVA42" s="9"/>
      <c r="FVB42" s="9"/>
      <c r="FVC42" s="9"/>
      <c r="FVD42" s="9"/>
      <c r="FVE42" s="9"/>
      <c r="FVF42" s="9"/>
      <c r="FVG42" s="9"/>
      <c r="FVH42" s="9"/>
      <c r="FVI42" s="9"/>
      <c r="FVJ42" s="9"/>
      <c r="FVK42" s="9"/>
      <c r="FVL42" s="9"/>
      <c r="FVM42" s="9"/>
      <c r="FVN42" s="9"/>
      <c r="FVO42" s="9"/>
      <c r="FVP42" s="9"/>
      <c r="FVQ42" s="9"/>
      <c r="FVR42" s="9"/>
      <c r="FVS42" s="9"/>
      <c r="FVT42" s="9"/>
      <c r="FVU42" s="9"/>
      <c r="FVV42" s="9"/>
      <c r="FVW42" s="9"/>
      <c r="FVX42" s="9"/>
      <c r="FVY42" s="9"/>
      <c r="FVZ42" s="9"/>
      <c r="FWA42" s="9"/>
      <c r="FWB42" s="9"/>
      <c r="FWC42" s="9"/>
      <c r="FWD42" s="9"/>
      <c r="FWE42" s="9"/>
      <c r="FWF42" s="9"/>
      <c r="FWG42" s="9"/>
      <c r="FWH42" s="9"/>
      <c r="FWI42" s="9"/>
      <c r="FWJ42" s="9"/>
      <c r="FWK42" s="9"/>
      <c r="FWL42" s="9"/>
      <c r="FWM42" s="9"/>
      <c r="FWN42" s="9"/>
      <c r="FWO42" s="9"/>
      <c r="FWP42" s="9"/>
      <c r="FWQ42" s="9"/>
      <c r="FWR42" s="9"/>
      <c r="FWS42" s="9"/>
      <c r="FWT42" s="9"/>
      <c r="FWU42" s="9"/>
      <c r="FWV42" s="9"/>
      <c r="FWW42" s="9"/>
      <c r="FWX42" s="9"/>
      <c r="FWY42" s="9"/>
      <c r="FWZ42" s="9"/>
      <c r="FXA42" s="9"/>
      <c r="FXB42" s="9"/>
      <c r="FXC42" s="9"/>
      <c r="FXD42" s="9"/>
      <c r="FXE42" s="9"/>
      <c r="FXF42" s="9"/>
      <c r="FXG42" s="9"/>
      <c r="FXH42" s="9"/>
      <c r="FXI42" s="9"/>
      <c r="FXJ42" s="9"/>
      <c r="FXK42" s="9"/>
      <c r="FXL42" s="9"/>
      <c r="FXM42" s="9"/>
      <c r="FXN42" s="9"/>
      <c r="FXO42" s="9"/>
      <c r="FXP42" s="9"/>
      <c r="FXQ42" s="9"/>
      <c r="FXR42" s="9"/>
      <c r="FXS42" s="9"/>
      <c r="FXT42" s="9"/>
      <c r="FXU42" s="9"/>
      <c r="FXV42" s="9"/>
      <c r="FXW42" s="9"/>
      <c r="FXX42" s="9"/>
      <c r="FXY42" s="9"/>
      <c r="FXZ42" s="9"/>
      <c r="FYA42" s="9"/>
      <c r="FYB42" s="9"/>
      <c r="FYC42" s="9"/>
      <c r="FYD42" s="9"/>
      <c r="FYE42" s="9"/>
      <c r="FYF42" s="9"/>
      <c r="FYG42" s="9"/>
      <c r="FYH42" s="9"/>
      <c r="FYI42" s="9"/>
      <c r="FYJ42" s="9"/>
      <c r="FYK42" s="9"/>
      <c r="FYL42" s="9"/>
      <c r="FYM42" s="9"/>
      <c r="FYN42" s="9"/>
      <c r="FYO42" s="9"/>
      <c r="FYP42" s="9"/>
      <c r="FYQ42" s="9"/>
      <c r="FYR42" s="9"/>
      <c r="FYS42" s="9"/>
      <c r="FYT42" s="9"/>
      <c r="FYU42" s="9"/>
      <c r="FYV42" s="9"/>
      <c r="FYW42" s="9"/>
      <c r="FYX42" s="9"/>
      <c r="FYY42" s="9"/>
      <c r="FYZ42" s="9"/>
      <c r="FZA42" s="9"/>
      <c r="FZB42" s="9"/>
      <c r="FZC42" s="9"/>
      <c r="FZD42" s="9"/>
      <c r="FZE42" s="9"/>
      <c r="FZF42" s="9"/>
      <c r="FZG42" s="9"/>
      <c r="FZH42" s="9"/>
      <c r="FZI42" s="9"/>
      <c r="FZJ42" s="9"/>
      <c r="FZK42" s="9"/>
      <c r="FZL42" s="9"/>
      <c r="FZM42" s="9"/>
      <c r="FZN42" s="9"/>
      <c r="FZO42" s="9"/>
      <c r="FZP42" s="9"/>
      <c r="FZQ42" s="9"/>
      <c r="FZR42" s="9"/>
      <c r="FZS42" s="9"/>
      <c r="FZT42" s="9"/>
      <c r="FZU42" s="9"/>
      <c r="FZV42" s="9"/>
      <c r="FZW42" s="9"/>
      <c r="FZX42" s="9"/>
      <c r="FZY42" s="9"/>
      <c r="FZZ42" s="9"/>
      <c r="GAA42" s="9"/>
      <c r="GAB42" s="9"/>
      <c r="GAC42" s="9"/>
      <c r="GAD42" s="9"/>
      <c r="GAE42" s="9"/>
      <c r="GAF42" s="9"/>
      <c r="GAG42" s="9"/>
      <c r="GAH42" s="9"/>
      <c r="GAI42" s="9"/>
      <c r="GAJ42" s="9"/>
      <c r="GAK42" s="9"/>
      <c r="GAL42" s="9"/>
      <c r="GAM42" s="9"/>
      <c r="GAN42" s="9"/>
      <c r="GAO42" s="9"/>
      <c r="GAP42" s="9"/>
      <c r="GAQ42" s="9"/>
      <c r="GAR42" s="9"/>
      <c r="GAS42" s="9"/>
      <c r="GAT42" s="9"/>
      <c r="GAU42" s="9"/>
      <c r="GAV42" s="9"/>
      <c r="GAW42" s="9"/>
      <c r="GAX42" s="9"/>
      <c r="GAY42" s="9"/>
      <c r="GAZ42" s="9"/>
      <c r="GBA42" s="9"/>
      <c r="GBB42" s="9"/>
      <c r="GBC42" s="9"/>
      <c r="GBD42" s="9"/>
      <c r="GBE42" s="9"/>
      <c r="GBF42" s="9"/>
      <c r="GBG42" s="9"/>
      <c r="GBH42" s="9"/>
      <c r="GBI42" s="9"/>
      <c r="GBJ42" s="9"/>
      <c r="GBK42" s="9"/>
      <c r="GBL42" s="9"/>
      <c r="GBM42" s="9"/>
      <c r="GBN42" s="9"/>
      <c r="GBO42" s="9"/>
      <c r="GBP42" s="9"/>
      <c r="GBQ42" s="9"/>
      <c r="GBR42" s="9"/>
      <c r="GBS42" s="9"/>
      <c r="GBT42" s="9"/>
      <c r="GBU42" s="9"/>
      <c r="GBV42" s="9"/>
      <c r="GBW42" s="9"/>
      <c r="GBX42" s="9"/>
      <c r="GBY42" s="9"/>
      <c r="GBZ42" s="9"/>
      <c r="GCA42" s="9"/>
      <c r="GCB42" s="9"/>
      <c r="GCC42" s="9"/>
      <c r="GCD42" s="9"/>
      <c r="GCE42" s="9"/>
      <c r="GCF42" s="9"/>
      <c r="GCG42" s="9"/>
      <c r="GCH42" s="9"/>
      <c r="GCI42" s="9"/>
      <c r="GCJ42" s="9"/>
      <c r="GCK42" s="9"/>
      <c r="GCL42" s="9"/>
      <c r="GCM42" s="9"/>
      <c r="GCN42" s="9"/>
      <c r="GCO42" s="9"/>
      <c r="GCP42" s="9"/>
      <c r="GCQ42" s="9"/>
      <c r="GCR42" s="9"/>
      <c r="GCS42" s="9"/>
      <c r="GCT42" s="9"/>
      <c r="GCU42" s="9"/>
      <c r="GCV42" s="9"/>
      <c r="GCW42" s="9"/>
      <c r="GCX42" s="9"/>
      <c r="GCY42" s="9"/>
      <c r="GCZ42" s="9"/>
      <c r="GDA42" s="9"/>
      <c r="GDB42" s="9"/>
      <c r="GDC42" s="9"/>
      <c r="GDD42" s="9"/>
      <c r="GDE42" s="9"/>
      <c r="GDF42" s="9"/>
      <c r="GDG42" s="9"/>
      <c r="GDH42" s="9"/>
      <c r="GDI42" s="9"/>
      <c r="GDJ42" s="9"/>
      <c r="GDK42" s="9"/>
      <c r="GDL42" s="9"/>
      <c r="GDM42" s="9"/>
      <c r="GDN42" s="9"/>
      <c r="GDO42" s="9"/>
      <c r="GDP42" s="9"/>
      <c r="GDQ42" s="9"/>
      <c r="GDR42" s="9"/>
      <c r="GDS42" s="9"/>
      <c r="GDT42" s="9"/>
      <c r="GDU42" s="9"/>
      <c r="GDV42" s="9"/>
      <c r="GDW42" s="9"/>
      <c r="GDX42" s="9"/>
      <c r="GDY42" s="9"/>
      <c r="GDZ42" s="9"/>
      <c r="GEA42" s="9"/>
      <c r="GEB42" s="9"/>
      <c r="GEC42" s="9"/>
      <c r="GED42" s="9"/>
      <c r="GEE42" s="9"/>
      <c r="GEF42" s="9"/>
      <c r="GEG42" s="9"/>
      <c r="GEH42" s="9"/>
      <c r="GEI42" s="9"/>
      <c r="GEJ42" s="9"/>
      <c r="GEK42" s="9"/>
      <c r="GEL42" s="9"/>
      <c r="GEM42" s="9"/>
      <c r="GEN42" s="9"/>
      <c r="GEO42" s="9"/>
      <c r="GEP42" s="9"/>
      <c r="GEQ42" s="9"/>
      <c r="GER42" s="9"/>
      <c r="GES42" s="9"/>
      <c r="GET42" s="9"/>
      <c r="GEU42" s="9"/>
      <c r="GEV42" s="9"/>
      <c r="GEW42" s="9"/>
      <c r="GEX42" s="9"/>
      <c r="GEY42" s="9"/>
      <c r="GEZ42" s="9"/>
      <c r="GFA42" s="9"/>
      <c r="GFB42" s="9"/>
      <c r="GFC42" s="9"/>
      <c r="GFD42" s="9"/>
      <c r="GFE42" s="9"/>
      <c r="GFF42" s="9"/>
      <c r="GFG42" s="9"/>
      <c r="GFH42" s="9"/>
      <c r="GFI42" s="9"/>
      <c r="GFJ42" s="9"/>
      <c r="GFK42" s="9"/>
      <c r="GFL42" s="9"/>
      <c r="GFM42" s="9"/>
      <c r="GFN42" s="9"/>
      <c r="GFO42" s="9"/>
      <c r="GFP42" s="9"/>
      <c r="GFQ42" s="9"/>
      <c r="GFR42" s="9"/>
      <c r="GFS42" s="9"/>
      <c r="GFT42" s="9"/>
      <c r="GFU42" s="9"/>
      <c r="GFV42" s="9"/>
      <c r="GFW42" s="9"/>
      <c r="GFX42" s="9"/>
      <c r="GFY42" s="9"/>
      <c r="GFZ42" s="9"/>
      <c r="GGA42" s="9"/>
      <c r="GGB42" s="9"/>
      <c r="GGC42" s="9"/>
      <c r="GGD42" s="9"/>
      <c r="GGE42" s="9"/>
      <c r="GGF42" s="9"/>
      <c r="GGG42" s="9"/>
      <c r="GGH42" s="9"/>
      <c r="GGI42" s="9"/>
      <c r="GGJ42" s="9"/>
      <c r="GGK42" s="9"/>
      <c r="GGL42" s="9"/>
      <c r="GGM42" s="9"/>
      <c r="GGN42" s="9"/>
      <c r="GGO42" s="9"/>
      <c r="GGP42" s="9"/>
      <c r="GGQ42" s="9"/>
      <c r="GGR42" s="9"/>
      <c r="GGS42" s="9"/>
      <c r="GGT42" s="9"/>
      <c r="GGU42" s="9"/>
      <c r="GGV42" s="9"/>
      <c r="GGW42" s="9"/>
      <c r="GGX42" s="9"/>
      <c r="GGY42" s="9"/>
      <c r="GGZ42" s="9"/>
      <c r="GHA42" s="9"/>
      <c r="GHB42" s="9"/>
      <c r="GHC42" s="9"/>
      <c r="GHD42" s="9"/>
      <c r="GHE42" s="9"/>
      <c r="GHF42" s="9"/>
      <c r="GHG42" s="9"/>
      <c r="GHH42" s="9"/>
      <c r="GHI42" s="9"/>
      <c r="GHJ42" s="9"/>
      <c r="GHK42" s="9"/>
      <c r="GHL42" s="9"/>
      <c r="GHM42" s="9"/>
      <c r="GHN42" s="9"/>
      <c r="GHO42" s="9"/>
      <c r="GHP42" s="9"/>
      <c r="GHQ42" s="9"/>
      <c r="GHR42" s="9"/>
      <c r="GHS42" s="9"/>
      <c r="GHT42" s="9"/>
      <c r="GHU42" s="9"/>
      <c r="GHV42" s="9"/>
      <c r="GHW42" s="9"/>
      <c r="GHX42" s="9"/>
      <c r="GHY42" s="9"/>
      <c r="GHZ42" s="9"/>
      <c r="GIA42" s="9"/>
      <c r="GIB42" s="9"/>
      <c r="GIC42" s="9"/>
      <c r="GID42" s="9"/>
      <c r="GIE42" s="9"/>
      <c r="GIF42" s="9"/>
      <c r="GIG42" s="9"/>
      <c r="GIH42" s="9"/>
      <c r="GII42" s="9"/>
      <c r="GIJ42" s="9"/>
      <c r="GIK42" s="9"/>
      <c r="GIL42" s="9"/>
      <c r="GIM42" s="9"/>
      <c r="GIN42" s="9"/>
      <c r="GIO42" s="9"/>
      <c r="GIP42" s="9"/>
      <c r="GIQ42" s="9"/>
      <c r="GIR42" s="9"/>
      <c r="GIS42" s="9"/>
      <c r="GIT42" s="9"/>
      <c r="GIU42" s="9"/>
      <c r="GIV42" s="9"/>
      <c r="GIW42" s="9"/>
      <c r="GIX42" s="9"/>
      <c r="GIY42" s="9"/>
      <c r="GIZ42" s="9"/>
      <c r="GJA42" s="9"/>
      <c r="GJB42" s="9"/>
      <c r="GJC42" s="9"/>
      <c r="GJD42" s="9"/>
      <c r="GJE42" s="9"/>
      <c r="GJF42" s="9"/>
      <c r="GJG42" s="9"/>
      <c r="GJH42" s="9"/>
      <c r="GJI42" s="9"/>
      <c r="GJJ42" s="9"/>
      <c r="GJK42" s="9"/>
      <c r="GJL42" s="9"/>
      <c r="GJM42" s="9"/>
      <c r="GJN42" s="9"/>
      <c r="GJO42" s="9"/>
      <c r="GJP42" s="9"/>
      <c r="GJQ42" s="9"/>
      <c r="GJR42" s="9"/>
      <c r="GJS42" s="9"/>
      <c r="GJT42" s="9"/>
      <c r="GJU42" s="9"/>
      <c r="GJV42" s="9"/>
      <c r="GJW42" s="9"/>
      <c r="GJX42" s="9"/>
      <c r="GJY42" s="9"/>
      <c r="GJZ42" s="9"/>
      <c r="GKA42" s="9"/>
      <c r="GKB42" s="9"/>
      <c r="GKC42" s="9"/>
      <c r="GKD42" s="9"/>
      <c r="GKE42" s="9"/>
      <c r="GKF42" s="9"/>
      <c r="GKG42" s="9"/>
      <c r="GKH42" s="9"/>
      <c r="GKI42" s="9"/>
      <c r="GKJ42" s="9"/>
      <c r="GKK42" s="9"/>
      <c r="GKL42" s="9"/>
      <c r="GKM42" s="9"/>
      <c r="GKN42" s="9"/>
      <c r="GKO42" s="9"/>
      <c r="GKP42" s="9"/>
      <c r="GKQ42" s="9"/>
      <c r="GKR42" s="9"/>
      <c r="GKS42" s="9"/>
      <c r="GKT42" s="9"/>
      <c r="GKU42" s="9"/>
      <c r="GKV42" s="9"/>
      <c r="GKW42" s="9"/>
      <c r="GKX42" s="9"/>
      <c r="GKY42" s="9"/>
      <c r="GKZ42" s="9"/>
      <c r="GLA42" s="9"/>
      <c r="GLB42" s="9"/>
      <c r="GLC42" s="9"/>
      <c r="GLD42" s="9"/>
      <c r="GLE42" s="9"/>
      <c r="GLF42" s="9"/>
      <c r="GLG42" s="9"/>
      <c r="GLH42" s="9"/>
      <c r="GLI42" s="9"/>
      <c r="GLJ42" s="9"/>
      <c r="GLK42" s="9"/>
      <c r="GLL42" s="9"/>
      <c r="GLM42" s="9"/>
      <c r="GLN42" s="9"/>
      <c r="GLO42" s="9"/>
      <c r="GLP42" s="9"/>
      <c r="GLQ42" s="9"/>
      <c r="GLR42" s="9"/>
      <c r="GLS42" s="9"/>
      <c r="GLT42" s="9"/>
      <c r="GLU42" s="9"/>
      <c r="GLV42" s="9"/>
      <c r="GLW42" s="9"/>
      <c r="GLX42" s="9"/>
      <c r="GLY42" s="9"/>
      <c r="GLZ42" s="9"/>
      <c r="GMA42" s="9"/>
      <c r="GMB42" s="9"/>
      <c r="GMC42" s="9"/>
      <c r="GMD42" s="9"/>
      <c r="GME42" s="9"/>
      <c r="GMF42" s="9"/>
      <c r="GMG42" s="9"/>
      <c r="GMH42" s="9"/>
      <c r="GMI42" s="9"/>
      <c r="GMJ42" s="9"/>
      <c r="GMK42" s="9"/>
      <c r="GML42" s="9"/>
      <c r="GMM42" s="9"/>
      <c r="GMN42" s="9"/>
      <c r="GMO42" s="9"/>
      <c r="GMP42" s="9"/>
      <c r="GMQ42" s="9"/>
      <c r="GMR42" s="9"/>
      <c r="GMS42" s="9"/>
      <c r="GMT42" s="9"/>
      <c r="GMU42" s="9"/>
      <c r="GMV42" s="9"/>
      <c r="GMW42" s="9"/>
      <c r="GMX42" s="9"/>
      <c r="GMY42" s="9"/>
      <c r="GMZ42" s="9"/>
      <c r="GNA42" s="9"/>
      <c r="GNB42" s="9"/>
      <c r="GNC42" s="9"/>
      <c r="GND42" s="9"/>
      <c r="GNE42" s="9"/>
      <c r="GNF42" s="9"/>
      <c r="GNG42" s="9"/>
      <c r="GNH42" s="9"/>
      <c r="GNI42" s="9"/>
      <c r="GNJ42" s="9"/>
      <c r="GNK42" s="9"/>
      <c r="GNL42" s="9"/>
      <c r="GNM42" s="9"/>
      <c r="GNN42" s="9"/>
      <c r="GNO42" s="9"/>
      <c r="GNP42" s="9"/>
      <c r="GNQ42" s="9"/>
      <c r="GNR42" s="9"/>
      <c r="GNS42" s="9"/>
      <c r="GNT42" s="9"/>
      <c r="GNU42" s="9"/>
      <c r="GNV42" s="9"/>
      <c r="GNW42" s="9"/>
      <c r="GNX42" s="9"/>
      <c r="GNY42" s="9"/>
      <c r="GNZ42" s="9"/>
      <c r="GOA42" s="9"/>
      <c r="GOB42" s="9"/>
      <c r="GOC42" s="9"/>
      <c r="GOD42" s="9"/>
      <c r="GOE42" s="9"/>
      <c r="GOF42" s="9"/>
      <c r="GOG42" s="9"/>
      <c r="GOH42" s="9"/>
      <c r="GOI42" s="9"/>
      <c r="GOJ42" s="9"/>
      <c r="GOK42" s="9"/>
      <c r="GOL42" s="9"/>
      <c r="GOM42" s="9"/>
      <c r="GON42" s="9"/>
      <c r="GOO42" s="9"/>
      <c r="GOP42" s="9"/>
      <c r="GOQ42" s="9"/>
      <c r="GOR42" s="9"/>
      <c r="GOS42" s="9"/>
      <c r="GOT42" s="9"/>
      <c r="GOU42" s="9"/>
      <c r="GOV42" s="9"/>
      <c r="GOW42" s="9"/>
      <c r="GOX42" s="9"/>
      <c r="GOY42" s="9"/>
      <c r="GOZ42" s="9"/>
      <c r="GPA42" s="9"/>
      <c r="GPB42" s="9"/>
      <c r="GPC42" s="9"/>
      <c r="GPD42" s="9"/>
      <c r="GPE42" s="9"/>
      <c r="GPF42" s="9"/>
      <c r="GPG42" s="9"/>
      <c r="GPH42" s="9"/>
      <c r="GPI42" s="9"/>
      <c r="GPJ42" s="9"/>
      <c r="GPK42" s="9"/>
      <c r="GPL42" s="9"/>
      <c r="GPM42" s="9"/>
      <c r="GPN42" s="9"/>
      <c r="GPO42" s="9"/>
      <c r="GPP42" s="9"/>
      <c r="GPQ42" s="9"/>
      <c r="GPR42" s="9"/>
      <c r="GPS42" s="9"/>
      <c r="GPT42" s="9"/>
      <c r="GPU42" s="9"/>
      <c r="GPV42" s="9"/>
      <c r="GPW42" s="9"/>
      <c r="GPX42" s="9"/>
      <c r="GPY42" s="9"/>
      <c r="GPZ42" s="9"/>
      <c r="GQA42" s="9"/>
      <c r="GQB42" s="9"/>
      <c r="GQC42" s="9"/>
      <c r="GQD42" s="9"/>
      <c r="GQE42" s="9"/>
      <c r="GQF42" s="9"/>
      <c r="GQG42" s="9"/>
      <c r="GQH42" s="9"/>
      <c r="GQI42" s="9"/>
      <c r="GQJ42" s="9"/>
      <c r="GQK42" s="9"/>
      <c r="GQL42" s="9"/>
      <c r="GQM42" s="9"/>
      <c r="GQN42" s="9"/>
      <c r="GQO42" s="9"/>
      <c r="GQP42" s="9"/>
      <c r="GQQ42" s="9"/>
      <c r="GQR42" s="9"/>
      <c r="GQS42" s="9"/>
      <c r="GQT42" s="9"/>
      <c r="GQU42" s="9"/>
      <c r="GQV42" s="9"/>
      <c r="GQW42" s="9"/>
      <c r="GQX42" s="9"/>
      <c r="GQY42" s="9"/>
      <c r="GQZ42" s="9"/>
      <c r="GRA42" s="9"/>
      <c r="GRB42" s="9"/>
      <c r="GRC42" s="9"/>
      <c r="GRD42" s="9"/>
      <c r="GRE42" s="9"/>
      <c r="GRF42" s="9"/>
      <c r="GRG42" s="9"/>
      <c r="GRH42" s="9"/>
      <c r="GRI42" s="9"/>
      <c r="GRJ42" s="9"/>
      <c r="GRK42" s="9"/>
      <c r="GRL42" s="9"/>
      <c r="GRM42" s="9"/>
      <c r="GRN42" s="9"/>
      <c r="GRO42" s="9"/>
      <c r="GRP42" s="9"/>
      <c r="GRQ42" s="9"/>
      <c r="GRR42" s="9"/>
      <c r="GRS42" s="9"/>
      <c r="GRT42" s="9"/>
      <c r="GRU42" s="9"/>
      <c r="GRV42" s="9"/>
      <c r="GRW42" s="9"/>
      <c r="GRX42" s="9"/>
      <c r="GRY42" s="9"/>
      <c r="GRZ42" s="9"/>
      <c r="GSA42" s="9"/>
      <c r="GSB42" s="9"/>
      <c r="GSC42" s="9"/>
      <c r="GSD42" s="9"/>
      <c r="GSE42" s="9"/>
      <c r="GSF42" s="9"/>
      <c r="GSG42" s="9"/>
      <c r="GSH42" s="9"/>
      <c r="GSI42" s="9"/>
      <c r="GSJ42" s="9"/>
      <c r="GSK42" s="9"/>
      <c r="GSL42" s="9"/>
      <c r="GSM42" s="9"/>
      <c r="GSN42" s="9"/>
      <c r="GSO42" s="9"/>
      <c r="GSP42" s="9"/>
      <c r="GSQ42" s="9"/>
      <c r="GSR42" s="9"/>
      <c r="GSS42" s="9"/>
      <c r="GST42" s="9"/>
      <c r="GSU42" s="9"/>
      <c r="GSV42" s="9"/>
      <c r="GSW42" s="9"/>
      <c r="GSX42" s="9"/>
      <c r="GSY42" s="9"/>
      <c r="GSZ42" s="9"/>
      <c r="GTA42" s="9"/>
      <c r="GTB42" s="9"/>
      <c r="GTC42" s="9"/>
      <c r="GTD42" s="9"/>
      <c r="GTE42" s="9"/>
      <c r="GTF42" s="9"/>
      <c r="GTG42" s="9"/>
      <c r="GTH42" s="9"/>
      <c r="GTI42" s="9"/>
      <c r="GTJ42" s="9"/>
      <c r="GTK42" s="9"/>
      <c r="GTL42" s="9"/>
      <c r="GTM42" s="9"/>
      <c r="GTN42" s="9"/>
      <c r="GTO42" s="9"/>
      <c r="GTP42" s="9"/>
      <c r="GTQ42" s="9"/>
      <c r="GTR42" s="9"/>
      <c r="GTS42" s="9"/>
      <c r="GTT42" s="9"/>
      <c r="GTU42" s="9"/>
      <c r="GTV42" s="9"/>
      <c r="GTW42" s="9"/>
      <c r="GTX42" s="9"/>
      <c r="GTY42" s="9"/>
      <c r="GTZ42" s="9"/>
      <c r="GUA42" s="9"/>
      <c r="GUB42" s="9"/>
      <c r="GUC42" s="9"/>
      <c r="GUD42" s="9"/>
      <c r="GUE42" s="9"/>
      <c r="GUF42" s="9"/>
      <c r="GUG42" s="9"/>
      <c r="GUH42" s="9"/>
      <c r="GUI42" s="9"/>
      <c r="GUJ42" s="9"/>
      <c r="GUK42" s="9"/>
      <c r="GUL42" s="9"/>
      <c r="GUM42" s="9"/>
      <c r="GUN42" s="9"/>
      <c r="GUO42" s="9"/>
      <c r="GUP42" s="9"/>
      <c r="GUQ42" s="9"/>
      <c r="GUR42" s="9"/>
      <c r="GUS42" s="9"/>
      <c r="GUT42" s="9"/>
      <c r="GUU42" s="9"/>
      <c r="GUV42" s="9"/>
      <c r="GUW42" s="9"/>
      <c r="GUX42" s="9"/>
      <c r="GUY42" s="9"/>
      <c r="GUZ42" s="9"/>
      <c r="GVA42" s="9"/>
      <c r="GVB42" s="9"/>
      <c r="GVC42" s="9"/>
      <c r="GVD42" s="9"/>
      <c r="GVE42" s="9"/>
      <c r="GVF42" s="9"/>
      <c r="GVG42" s="9"/>
      <c r="GVH42" s="9"/>
      <c r="GVI42" s="9"/>
      <c r="GVJ42" s="9"/>
      <c r="GVK42" s="9"/>
      <c r="GVL42" s="9"/>
      <c r="GVM42" s="9"/>
      <c r="GVN42" s="9"/>
      <c r="GVO42" s="9"/>
      <c r="GVP42" s="9"/>
      <c r="GVQ42" s="9"/>
      <c r="GVR42" s="9"/>
      <c r="GVS42" s="9"/>
      <c r="GVT42" s="9"/>
      <c r="GVU42" s="9"/>
      <c r="GVV42" s="9"/>
      <c r="GVW42" s="9"/>
      <c r="GVX42" s="9"/>
      <c r="GVY42" s="9"/>
      <c r="GVZ42" s="9"/>
      <c r="GWA42" s="9"/>
      <c r="GWB42" s="9"/>
      <c r="GWC42" s="9"/>
      <c r="GWD42" s="9"/>
      <c r="GWE42" s="9"/>
      <c r="GWF42" s="9"/>
      <c r="GWG42" s="9"/>
      <c r="GWH42" s="9"/>
      <c r="GWI42" s="9"/>
      <c r="GWJ42" s="9"/>
      <c r="GWK42" s="9"/>
      <c r="GWL42" s="9"/>
      <c r="GWM42" s="9"/>
      <c r="GWN42" s="9"/>
      <c r="GWO42" s="9"/>
      <c r="GWP42" s="9"/>
      <c r="GWQ42" s="9"/>
      <c r="GWR42" s="9"/>
      <c r="GWS42" s="9"/>
      <c r="GWT42" s="9"/>
      <c r="GWU42" s="9"/>
      <c r="GWV42" s="9"/>
      <c r="GWW42" s="9"/>
      <c r="GWX42" s="9"/>
      <c r="GWY42" s="9"/>
      <c r="GWZ42" s="9"/>
      <c r="GXA42" s="9"/>
      <c r="GXB42" s="9"/>
      <c r="GXC42" s="9"/>
      <c r="GXD42" s="9"/>
      <c r="GXE42" s="9"/>
      <c r="GXF42" s="9"/>
      <c r="GXG42" s="9"/>
      <c r="GXH42" s="9"/>
      <c r="GXI42" s="9"/>
      <c r="GXJ42" s="9"/>
      <c r="GXK42" s="9"/>
      <c r="GXL42" s="9"/>
      <c r="GXM42" s="9"/>
      <c r="GXN42" s="9"/>
      <c r="GXO42" s="9"/>
      <c r="GXP42" s="9"/>
      <c r="GXQ42" s="9"/>
      <c r="GXR42" s="9"/>
      <c r="GXS42" s="9"/>
      <c r="GXT42" s="9"/>
      <c r="GXU42" s="9"/>
      <c r="GXV42" s="9"/>
      <c r="GXW42" s="9"/>
      <c r="GXX42" s="9"/>
      <c r="GXY42" s="9"/>
      <c r="GXZ42" s="9"/>
      <c r="GYA42" s="9"/>
      <c r="GYB42" s="9"/>
      <c r="GYC42" s="9"/>
      <c r="GYD42" s="9"/>
      <c r="GYE42" s="9"/>
      <c r="GYF42" s="9"/>
      <c r="GYG42" s="9"/>
      <c r="GYH42" s="9"/>
      <c r="GYI42" s="9"/>
      <c r="GYJ42" s="9"/>
      <c r="GYK42" s="9"/>
      <c r="GYL42" s="9"/>
      <c r="GYM42" s="9"/>
      <c r="GYN42" s="9"/>
      <c r="GYO42" s="9"/>
      <c r="GYP42" s="9"/>
      <c r="GYQ42" s="9"/>
      <c r="GYR42" s="9"/>
      <c r="GYS42" s="9"/>
      <c r="GYT42" s="9"/>
      <c r="GYU42" s="9"/>
      <c r="GYV42" s="9"/>
      <c r="GYW42" s="9"/>
      <c r="GYX42" s="9"/>
      <c r="GYY42" s="9"/>
      <c r="GYZ42" s="9"/>
      <c r="GZA42" s="9"/>
      <c r="GZB42" s="9"/>
      <c r="GZC42" s="9"/>
      <c r="GZD42" s="9"/>
      <c r="GZE42" s="9"/>
      <c r="GZF42" s="9"/>
      <c r="GZG42" s="9"/>
      <c r="GZH42" s="9"/>
      <c r="GZI42" s="9"/>
      <c r="GZJ42" s="9"/>
      <c r="GZK42" s="9"/>
      <c r="GZL42" s="9"/>
      <c r="GZM42" s="9"/>
      <c r="GZN42" s="9"/>
      <c r="GZO42" s="9"/>
      <c r="GZP42" s="9"/>
      <c r="GZQ42" s="9"/>
      <c r="GZR42" s="9"/>
      <c r="GZS42" s="9"/>
      <c r="GZT42" s="9"/>
      <c r="GZU42" s="9"/>
      <c r="GZV42" s="9"/>
      <c r="GZW42" s="9"/>
      <c r="GZX42" s="9"/>
      <c r="GZY42" s="9"/>
      <c r="GZZ42" s="9"/>
      <c r="HAA42" s="9"/>
      <c r="HAB42" s="9"/>
      <c r="HAC42" s="9"/>
      <c r="HAD42" s="9"/>
      <c r="HAE42" s="9"/>
      <c r="HAF42" s="9"/>
      <c r="HAG42" s="9"/>
      <c r="HAH42" s="9"/>
      <c r="HAI42" s="9"/>
      <c r="HAJ42" s="9"/>
      <c r="HAK42" s="9"/>
      <c r="HAL42" s="9"/>
      <c r="HAM42" s="9"/>
      <c r="HAN42" s="9"/>
      <c r="HAO42" s="9"/>
      <c r="HAP42" s="9"/>
      <c r="HAQ42" s="9"/>
      <c r="HAR42" s="9"/>
      <c r="HAS42" s="9"/>
      <c r="HAT42" s="9"/>
      <c r="HAU42" s="9"/>
      <c r="HAV42" s="9"/>
      <c r="HAW42" s="9"/>
      <c r="HAX42" s="9"/>
      <c r="HAY42" s="9"/>
      <c r="HAZ42" s="9"/>
      <c r="HBA42" s="9"/>
      <c r="HBB42" s="9"/>
      <c r="HBC42" s="9"/>
      <c r="HBD42" s="9"/>
      <c r="HBE42" s="9"/>
      <c r="HBF42" s="9"/>
      <c r="HBG42" s="9"/>
      <c r="HBH42" s="9"/>
      <c r="HBI42" s="9"/>
      <c r="HBJ42" s="9"/>
      <c r="HBK42" s="9"/>
      <c r="HBL42" s="9"/>
      <c r="HBM42" s="9"/>
      <c r="HBN42" s="9"/>
      <c r="HBO42" s="9"/>
      <c r="HBP42" s="9"/>
      <c r="HBQ42" s="9"/>
      <c r="HBR42" s="9"/>
      <c r="HBS42" s="9"/>
      <c r="HBT42" s="9"/>
      <c r="HBU42" s="9"/>
      <c r="HBV42" s="9"/>
      <c r="HBW42" s="9"/>
      <c r="HBX42" s="9"/>
      <c r="HBY42" s="9"/>
      <c r="HBZ42" s="9"/>
      <c r="HCA42" s="9"/>
      <c r="HCB42" s="9"/>
      <c r="HCC42" s="9"/>
      <c r="HCD42" s="9"/>
      <c r="HCE42" s="9"/>
      <c r="HCF42" s="9"/>
      <c r="HCG42" s="9"/>
      <c r="HCH42" s="9"/>
      <c r="HCI42" s="9"/>
      <c r="HCJ42" s="9"/>
      <c r="HCK42" s="9"/>
      <c r="HCL42" s="9"/>
      <c r="HCM42" s="9"/>
      <c r="HCN42" s="9"/>
      <c r="HCO42" s="9"/>
      <c r="HCP42" s="9"/>
      <c r="HCQ42" s="9"/>
      <c r="HCR42" s="9"/>
      <c r="HCS42" s="9"/>
      <c r="HCT42" s="9"/>
      <c r="HCU42" s="9"/>
      <c r="HCV42" s="9"/>
      <c r="HCW42" s="9"/>
      <c r="HCX42" s="9"/>
      <c r="HCY42" s="9"/>
      <c r="HCZ42" s="9"/>
      <c r="HDA42" s="9"/>
      <c r="HDB42" s="9"/>
      <c r="HDC42" s="9"/>
      <c r="HDD42" s="9"/>
      <c r="HDE42" s="9"/>
      <c r="HDF42" s="9"/>
      <c r="HDG42" s="9"/>
      <c r="HDH42" s="9"/>
      <c r="HDI42" s="9"/>
      <c r="HDJ42" s="9"/>
      <c r="HDK42" s="9"/>
      <c r="HDL42" s="9"/>
      <c r="HDM42" s="9"/>
      <c r="HDN42" s="9"/>
      <c r="HDO42" s="9"/>
      <c r="HDP42" s="9"/>
      <c r="HDQ42" s="9"/>
      <c r="HDR42" s="9"/>
      <c r="HDS42" s="9"/>
      <c r="HDT42" s="9"/>
      <c r="HDU42" s="9"/>
      <c r="HDV42" s="9"/>
      <c r="HDW42" s="9"/>
      <c r="HDX42" s="9"/>
      <c r="HDY42" s="9"/>
      <c r="HDZ42" s="9"/>
      <c r="HEA42" s="9"/>
      <c r="HEB42" s="9"/>
      <c r="HEC42" s="9"/>
      <c r="HED42" s="9"/>
      <c r="HEE42" s="9"/>
      <c r="HEF42" s="9"/>
      <c r="HEG42" s="9"/>
      <c r="HEH42" s="9"/>
      <c r="HEI42" s="9"/>
      <c r="HEJ42" s="9"/>
      <c r="HEK42" s="9"/>
      <c r="HEL42" s="9"/>
      <c r="HEM42" s="9"/>
      <c r="HEN42" s="9"/>
      <c r="HEO42" s="9"/>
      <c r="HEP42" s="9"/>
      <c r="HEQ42" s="9"/>
      <c r="HER42" s="9"/>
      <c r="HES42" s="9"/>
      <c r="HET42" s="9"/>
      <c r="HEU42" s="9"/>
      <c r="HEV42" s="9"/>
      <c r="HEW42" s="9"/>
      <c r="HEX42" s="9"/>
      <c r="HEY42" s="9"/>
      <c r="HEZ42" s="9"/>
      <c r="HFA42" s="9"/>
      <c r="HFB42" s="9"/>
      <c r="HFC42" s="9"/>
      <c r="HFD42" s="9"/>
      <c r="HFE42" s="9"/>
      <c r="HFF42" s="9"/>
      <c r="HFG42" s="9"/>
      <c r="HFH42" s="9"/>
      <c r="HFI42" s="9"/>
      <c r="HFJ42" s="9"/>
      <c r="HFK42" s="9"/>
      <c r="HFL42" s="9"/>
      <c r="HFM42" s="9"/>
      <c r="HFN42" s="9"/>
      <c r="HFO42" s="9"/>
      <c r="HFP42" s="9"/>
      <c r="HFQ42" s="9"/>
      <c r="HFR42" s="9"/>
      <c r="HFS42" s="9"/>
      <c r="HFT42" s="9"/>
      <c r="HFU42" s="9"/>
      <c r="HFV42" s="9"/>
      <c r="HFW42" s="9"/>
      <c r="HFX42" s="9"/>
      <c r="HFY42" s="9"/>
      <c r="HFZ42" s="9"/>
      <c r="HGA42" s="9"/>
      <c r="HGB42" s="9"/>
      <c r="HGC42" s="9"/>
      <c r="HGD42" s="9"/>
      <c r="HGE42" s="9"/>
      <c r="HGF42" s="9"/>
      <c r="HGG42" s="9"/>
      <c r="HGH42" s="9"/>
      <c r="HGI42" s="9"/>
      <c r="HGJ42" s="9"/>
      <c r="HGK42" s="9"/>
      <c r="HGL42" s="9"/>
      <c r="HGM42" s="9"/>
      <c r="HGN42" s="9"/>
      <c r="HGO42" s="9"/>
      <c r="HGP42" s="9"/>
      <c r="HGQ42" s="9"/>
      <c r="HGR42" s="9"/>
      <c r="HGS42" s="9"/>
      <c r="HGT42" s="9"/>
      <c r="HGU42" s="9"/>
      <c r="HGV42" s="9"/>
      <c r="HGW42" s="9"/>
      <c r="HGX42" s="9"/>
      <c r="HGY42" s="9"/>
      <c r="HGZ42" s="9"/>
      <c r="HHA42" s="9"/>
      <c r="HHB42" s="9"/>
      <c r="HHC42" s="9"/>
      <c r="HHD42" s="9"/>
      <c r="HHE42" s="9"/>
      <c r="HHF42" s="9"/>
      <c r="HHG42" s="9"/>
      <c r="HHH42" s="9"/>
      <c r="HHI42" s="9"/>
      <c r="HHJ42" s="9"/>
      <c r="HHK42" s="9"/>
      <c r="HHL42" s="9"/>
      <c r="HHM42" s="9"/>
      <c r="HHN42" s="9"/>
      <c r="HHO42" s="9"/>
      <c r="HHP42" s="9"/>
      <c r="HHQ42" s="9"/>
      <c r="HHR42" s="9"/>
      <c r="HHS42" s="9"/>
      <c r="HHT42" s="9"/>
      <c r="HHU42" s="9"/>
      <c r="HHV42" s="9"/>
      <c r="HHW42" s="9"/>
      <c r="HHX42" s="9"/>
      <c r="HHY42" s="9"/>
      <c r="HHZ42" s="9"/>
      <c r="HIA42" s="9"/>
      <c r="HIB42" s="9"/>
      <c r="HIC42" s="9"/>
      <c r="HID42" s="9"/>
      <c r="HIE42" s="9"/>
      <c r="HIF42" s="9"/>
      <c r="HIG42" s="9"/>
      <c r="HIH42" s="9"/>
      <c r="HII42" s="9"/>
      <c r="HIJ42" s="9"/>
      <c r="HIK42" s="9"/>
      <c r="HIL42" s="9"/>
      <c r="HIM42" s="9"/>
      <c r="HIN42" s="9"/>
      <c r="HIO42" s="9"/>
      <c r="HIP42" s="9"/>
      <c r="HIQ42" s="9"/>
      <c r="HIR42" s="9"/>
      <c r="HIS42" s="9"/>
      <c r="HIT42" s="9"/>
      <c r="HIU42" s="9"/>
      <c r="HIV42" s="9"/>
      <c r="HIW42" s="9"/>
      <c r="HIX42" s="9"/>
      <c r="HIY42" s="9"/>
      <c r="HIZ42" s="9"/>
      <c r="HJA42" s="9"/>
      <c r="HJB42" s="9"/>
      <c r="HJC42" s="9"/>
      <c r="HJD42" s="9"/>
      <c r="HJE42" s="9"/>
      <c r="HJF42" s="9"/>
      <c r="HJG42" s="9"/>
      <c r="HJH42" s="9"/>
      <c r="HJI42" s="9"/>
      <c r="HJJ42" s="9"/>
      <c r="HJK42" s="9"/>
      <c r="HJL42" s="9"/>
      <c r="HJM42" s="9"/>
      <c r="HJN42" s="9"/>
      <c r="HJO42" s="9"/>
      <c r="HJP42" s="9"/>
      <c r="HJQ42" s="9"/>
      <c r="HJR42" s="9"/>
      <c r="HJS42" s="9"/>
      <c r="HJT42" s="9"/>
      <c r="HJU42" s="9"/>
      <c r="HJV42" s="9"/>
      <c r="HJW42" s="9"/>
      <c r="HJX42" s="9"/>
      <c r="HJY42" s="9"/>
      <c r="HJZ42" s="9"/>
      <c r="HKA42" s="9"/>
      <c r="HKB42" s="9"/>
      <c r="HKC42" s="9"/>
      <c r="HKD42" s="9"/>
      <c r="HKE42" s="9"/>
      <c r="HKF42" s="9"/>
      <c r="HKG42" s="9"/>
      <c r="HKH42" s="9"/>
      <c r="HKI42" s="9"/>
      <c r="HKJ42" s="9"/>
      <c r="HKK42" s="9"/>
      <c r="HKL42" s="9"/>
      <c r="HKM42" s="9"/>
      <c r="HKN42" s="9"/>
      <c r="HKO42" s="9"/>
      <c r="HKP42" s="9"/>
      <c r="HKQ42" s="9"/>
      <c r="HKR42" s="9"/>
      <c r="HKS42" s="9"/>
      <c r="HKT42" s="9"/>
      <c r="HKU42" s="9"/>
      <c r="HKV42" s="9"/>
      <c r="HKW42" s="9"/>
      <c r="HKX42" s="9"/>
      <c r="HKY42" s="9"/>
      <c r="HKZ42" s="9"/>
      <c r="HLA42" s="9"/>
      <c r="HLB42" s="9"/>
      <c r="HLC42" s="9"/>
      <c r="HLD42" s="9"/>
      <c r="HLE42" s="9"/>
      <c r="HLF42" s="9"/>
      <c r="HLG42" s="9"/>
      <c r="HLH42" s="9"/>
      <c r="HLI42" s="9"/>
      <c r="HLJ42" s="9"/>
      <c r="HLK42" s="9"/>
      <c r="HLL42" s="9"/>
      <c r="HLM42" s="9"/>
      <c r="HLN42" s="9"/>
      <c r="HLO42" s="9"/>
      <c r="HLP42" s="9"/>
      <c r="HLQ42" s="9"/>
      <c r="HLR42" s="9"/>
      <c r="HLS42" s="9"/>
      <c r="HLT42" s="9"/>
      <c r="HLU42" s="9"/>
      <c r="HLV42" s="9"/>
      <c r="HLW42" s="9"/>
      <c r="HLX42" s="9"/>
      <c r="HLY42" s="9"/>
      <c r="HLZ42" s="9"/>
      <c r="HMA42" s="9"/>
      <c r="HMB42" s="9"/>
      <c r="HMC42" s="9"/>
      <c r="HMD42" s="9"/>
      <c r="HME42" s="9"/>
      <c r="HMF42" s="9"/>
      <c r="HMG42" s="9"/>
      <c r="HMH42" s="9"/>
      <c r="HMI42" s="9"/>
      <c r="HMJ42" s="9"/>
      <c r="HMK42" s="9"/>
      <c r="HML42" s="9"/>
      <c r="HMM42" s="9"/>
      <c r="HMN42" s="9"/>
      <c r="HMO42" s="9"/>
      <c r="HMP42" s="9"/>
      <c r="HMQ42" s="9"/>
      <c r="HMR42" s="9"/>
      <c r="HMS42" s="9"/>
      <c r="HMT42" s="9"/>
      <c r="HMU42" s="9"/>
      <c r="HMV42" s="9"/>
      <c r="HMW42" s="9"/>
      <c r="HMX42" s="9"/>
      <c r="HMY42" s="9"/>
      <c r="HMZ42" s="9"/>
      <c r="HNA42" s="9"/>
      <c r="HNB42" s="9"/>
      <c r="HNC42" s="9"/>
      <c r="HND42" s="9"/>
      <c r="HNE42" s="9"/>
      <c r="HNF42" s="9"/>
      <c r="HNG42" s="9"/>
      <c r="HNH42" s="9"/>
      <c r="HNI42" s="9"/>
      <c r="HNJ42" s="9"/>
      <c r="HNK42" s="9"/>
      <c r="HNL42" s="9"/>
      <c r="HNM42" s="9"/>
      <c r="HNN42" s="9"/>
      <c r="HNO42" s="9"/>
      <c r="HNP42" s="9"/>
      <c r="HNQ42" s="9"/>
      <c r="HNR42" s="9"/>
      <c r="HNS42" s="9"/>
      <c r="HNT42" s="9"/>
      <c r="HNU42" s="9"/>
      <c r="HNV42" s="9"/>
      <c r="HNW42" s="9"/>
      <c r="HNX42" s="9"/>
      <c r="HNY42" s="9"/>
      <c r="HNZ42" s="9"/>
      <c r="HOA42" s="9"/>
      <c r="HOB42" s="9"/>
      <c r="HOC42" s="9"/>
      <c r="HOD42" s="9"/>
      <c r="HOE42" s="9"/>
      <c r="HOF42" s="9"/>
      <c r="HOG42" s="9"/>
      <c r="HOH42" s="9"/>
      <c r="HOI42" s="9"/>
      <c r="HOJ42" s="9"/>
      <c r="HOK42" s="9"/>
      <c r="HOL42" s="9"/>
      <c r="HOM42" s="9"/>
      <c r="HON42" s="9"/>
      <c r="HOO42" s="9"/>
      <c r="HOP42" s="9"/>
      <c r="HOQ42" s="9"/>
      <c r="HOR42" s="9"/>
      <c r="HOS42" s="9"/>
      <c r="HOT42" s="9"/>
      <c r="HOU42" s="9"/>
      <c r="HOV42" s="9"/>
      <c r="HOW42" s="9"/>
      <c r="HOX42" s="9"/>
      <c r="HOY42" s="9"/>
      <c r="HOZ42" s="9"/>
      <c r="HPA42" s="9"/>
      <c r="HPB42" s="9"/>
      <c r="HPC42" s="9"/>
      <c r="HPD42" s="9"/>
      <c r="HPE42" s="9"/>
      <c r="HPF42" s="9"/>
      <c r="HPG42" s="9"/>
      <c r="HPH42" s="9"/>
      <c r="HPI42" s="9"/>
      <c r="HPJ42" s="9"/>
      <c r="HPK42" s="9"/>
      <c r="HPL42" s="9"/>
      <c r="HPM42" s="9"/>
      <c r="HPN42" s="9"/>
      <c r="HPO42" s="9"/>
      <c r="HPP42" s="9"/>
      <c r="HPQ42" s="9"/>
      <c r="HPR42" s="9"/>
      <c r="HPS42" s="9"/>
      <c r="HPT42" s="9"/>
      <c r="HPU42" s="9"/>
      <c r="HPV42" s="9"/>
      <c r="HPW42" s="9"/>
      <c r="HPX42" s="9"/>
      <c r="HPY42" s="9"/>
      <c r="HPZ42" s="9"/>
      <c r="HQA42" s="9"/>
      <c r="HQB42" s="9"/>
      <c r="HQC42" s="9"/>
      <c r="HQD42" s="9"/>
      <c r="HQE42" s="9"/>
      <c r="HQF42" s="9"/>
      <c r="HQG42" s="9"/>
      <c r="HQH42" s="9"/>
      <c r="HQI42" s="9"/>
      <c r="HQJ42" s="9"/>
      <c r="HQK42" s="9"/>
      <c r="HQL42" s="9"/>
      <c r="HQM42" s="9"/>
      <c r="HQN42" s="9"/>
      <c r="HQO42" s="9"/>
      <c r="HQP42" s="9"/>
      <c r="HQQ42" s="9"/>
      <c r="HQR42" s="9"/>
      <c r="HQS42" s="9"/>
      <c r="HQT42" s="9"/>
      <c r="HQU42" s="9"/>
      <c r="HQV42" s="9"/>
      <c r="HQW42" s="9"/>
      <c r="HQX42" s="9"/>
      <c r="HQY42" s="9"/>
      <c r="HQZ42" s="9"/>
      <c r="HRA42" s="9"/>
      <c r="HRB42" s="9"/>
      <c r="HRC42" s="9"/>
      <c r="HRD42" s="9"/>
      <c r="HRE42" s="9"/>
      <c r="HRF42" s="9"/>
      <c r="HRG42" s="9"/>
      <c r="HRH42" s="9"/>
      <c r="HRI42" s="9"/>
      <c r="HRJ42" s="9"/>
      <c r="HRK42" s="9"/>
      <c r="HRL42" s="9"/>
      <c r="HRM42" s="9"/>
      <c r="HRN42" s="9"/>
      <c r="HRO42" s="9"/>
      <c r="HRP42" s="9"/>
      <c r="HRQ42" s="9"/>
      <c r="HRR42" s="9"/>
      <c r="HRS42" s="9"/>
      <c r="HRT42" s="9"/>
      <c r="HRU42" s="9"/>
      <c r="HRV42" s="9"/>
      <c r="HRW42" s="9"/>
      <c r="HRX42" s="9"/>
      <c r="HRY42" s="9"/>
      <c r="HRZ42" s="9"/>
      <c r="HSA42" s="9"/>
      <c r="HSB42" s="9"/>
      <c r="HSC42" s="9"/>
      <c r="HSD42" s="9"/>
      <c r="HSE42" s="9"/>
      <c r="HSF42" s="9"/>
      <c r="HSG42" s="9"/>
      <c r="HSH42" s="9"/>
      <c r="HSI42" s="9"/>
      <c r="HSJ42" s="9"/>
      <c r="HSK42" s="9"/>
      <c r="HSL42" s="9"/>
      <c r="HSM42" s="9"/>
      <c r="HSN42" s="9"/>
      <c r="HSO42" s="9"/>
      <c r="HSP42" s="9"/>
      <c r="HSQ42" s="9"/>
      <c r="HSR42" s="9"/>
      <c r="HSS42" s="9"/>
      <c r="HST42" s="9"/>
      <c r="HSU42" s="9"/>
      <c r="HSV42" s="9"/>
      <c r="HSW42" s="9"/>
      <c r="HSX42" s="9"/>
      <c r="HSY42" s="9"/>
      <c r="HSZ42" s="9"/>
      <c r="HTA42" s="9"/>
      <c r="HTB42" s="9"/>
      <c r="HTC42" s="9"/>
      <c r="HTD42" s="9"/>
      <c r="HTE42" s="9"/>
      <c r="HTF42" s="9"/>
      <c r="HTG42" s="9"/>
      <c r="HTH42" s="9"/>
      <c r="HTI42" s="9"/>
      <c r="HTJ42" s="9"/>
      <c r="HTK42" s="9"/>
      <c r="HTL42" s="9"/>
      <c r="HTM42" s="9"/>
      <c r="HTN42" s="9"/>
      <c r="HTO42" s="9"/>
      <c r="HTP42" s="9"/>
      <c r="HTQ42" s="9"/>
      <c r="HTR42" s="9"/>
      <c r="HTS42" s="9"/>
      <c r="HTT42" s="9"/>
      <c r="HTU42" s="9"/>
      <c r="HTV42" s="9"/>
      <c r="HTW42" s="9"/>
      <c r="HTX42" s="9"/>
      <c r="HTY42" s="9"/>
      <c r="HTZ42" s="9"/>
      <c r="HUA42" s="9"/>
      <c r="HUB42" s="9"/>
      <c r="HUC42" s="9"/>
      <c r="HUD42" s="9"/>
      <c r="HUE42" s="9"/>
      <c r="HUF42" s="9"/>
      <c r="HUG42" s="9"/>
      <c r="HUH42" s="9"/>
      <c r="HUI42" s="9"/>
      <c r="HUJ42" s="9"/>
      <c r="HUK42" s="9"/>
      <c r="HUL42" s="9"/>
      <c r="HUM42" s="9"/>
      <c r="HUN42" s="9"/>
      <c r="HUO42" s="9"/>
      <c r="HUP42" s="9"/>
      <c r="HUQ42" s="9"/>
      <c r="HUR42" s="9"/>
      <c r="HUS42" s="9"/>
      <c r="HUT42" s="9"/>
      <c r="HUU42" s="9"/>
      <c r="HUV42" s="9"/>
      <c r="HUW42" s="9"/>
      <c r="HUX42" s="9"/>
      <c r="HUY42" s="9"/>
      <c r="HUZ42" s="9"/>
      <c r="HVA42" s="9"/>
      <c r="HVB42" s="9"/>
      <c r="HVC42" s="9"/>
      <c r="HVD42" s="9"/>
      <c r="HVE42" s="9"/>
      <c r="HVF42" s="9"/>
      <c r="HVG42" s="9"/>
      <c r="HVH42" s="9"/>
      <c r="HVI42" s="9"/>
      <c r="HVJ42" s="9"/>
      <c r="HVK42" s="9"/>
      <c r="HVL42" s="9"/>
      <c r="HVM42" s="9"/>
      <c r="HVN42" s="9"/>
      <c r="HVO42" s="9"/>
      <c r="HVP42" s="9"/>
      <c r="HVQ42" s="9"/>
      <c r="HVR42" s="9"/>
      <c r="HVS42" s="9"/>
      <c r="HVT42" s="9"/>
      <c r="HVU42" s="9"/>
      <c r="HVV42" s="9"/>
      <c r="HVW42" s="9"/>
      <c r="HVX42" s="9"/>
      <c r="HVY42" s="9"/>
      <c r="HVZ42" s="9"/>
      <c r="HWA42" s="9"/>
      <c r="HWB42" s="9"/>
      <c r="HWC42" s="9"/>
      <c r="HWD42" s="9"/>
      <c r="HWE42" s="9"/>
      <c r="HWF42" s="9"/>
      <c r="HWG42" s="9"/>
      <c r="HWH42" s="9"/>
      <c r="HWI42" s="9"/>
      <c r="HWJ42" s="9"/>
      <c r="HWK42" s="9"/>
      <c r="HWL42" s="9"/>
      <c r="HWM42" s="9"/>
      <c r="HWN42" s="9"/>
      <c r="HWO42" s="9"/>
      <c r="HWP42" s="9"/>
      <c r="HWQ42" s="9"/>
      <c r="HWR42" s="9"/>
      <c r="HWS42" s="9"/>
      <c r="HWT42" s="9"/>
      <c r="HWU42" s="9"/>
      <c r="HWV42" s="9"/>
      <c r="HWW42" s="9"/>
      <c r="HWX42" s="9"/>
      <c r="HWY42" s="9"/>
      <c r="HWZ42" s="9"/>
      <c r="HXA42" s="9"/>
      <c r="HXB42" s="9"/>
      <c r="HXC42" s="9"/>
      <c r="HXD42" s="9"/>
      <c r="HXE42" s="9"/>
      <c r="HXF42" s="9"/>
      <c r="HXG42" s="9"/>
      <c r="HXH42" s="9"/>
      <c r="HXI42" s="9"/>
      <c r="HXJ42" s="9"/>
      <c r="HXK42" s="9"/>
      <c r="HXL42" s="9"/>
      <c r="HXM42" s="9"/>
      <c r="HXN42" s="9"/>
      <c r="HXO42" s="9"/>
      <c r="HXP42" s="9"/>
      <c r="HXQ42" s="9"/>
      <c r="HXR42" s="9"/>
      <c r="HXS42" s="9"/>
      <c r="HXT42" s="9"/>
      <c r="HXU42" s="9"/>
      <c r="HXV42" s="9"/>
      <c r="HXW42" s="9"/>
      <c r="HXX42" s="9"/>
      <c r="HXY42" s="9"/>
      <c r="HXZ42" s="9"/>
      <c r="HYA42" s="9"/>
      <c r="HYB42" s="9"/>
      <c r="HYC42" s="9"/>
      <c r="HYD42" s="9"/>
      <c r="HYE42" s="9"/>
      <c r="HYF42" s="9"/>
      <c r="HYG42" s="9"/>
      <c r="HYH42" s="9"/>
      <c r="HYI42" s="9"/>
      <c r="HYJ42" s="9"/>
      <c r="HYK42" s="9"/>
      <c r="HYL42" s="9"/>
      <c r="HYM42" s="9"/>
      <c r="HYN42" s="9"/>
      <c r="HYO42" s="9"/>
      <c r="HYP42" s="9"/>
      <c r="HYQ42" s="9"/>
      <c r="HYR42" s="9"/>
      <c r="HYS42" s="9"/>
      <c r="HYT42" s="9"/>
      <c r="HYU42" s="9"/>
      <c r="HYV42" s="9"/>
      <c r="HYW42" s="9"/>
      <c r="HYX42" s="9"/>
      <c r="HYY42" s="9"/>
      <c r="HYZ42" s="9"/>
      <c r="HZA42" s="9"/>
      <c r="HZB42" s="9"/>
      <c r="HZC42" s="9"/>
      <c r="HZD42" s="9"/>
      <c r="HZE42" s="9"/>
      <c r="HZF42" s="9"/>
      <c r="HZG42" s="9"/>
      <c r="HZH42" s="9"/>
      <c r="HZI42" s="9"/>
      <c r="HZJ42" s="9"/>
      <c r="HZK42" s="9"/>
      <c r="HZL42" s="9"/>
      <c r="HZM42" s="9"/>
      <c r="HZN42" s="9"/>
      <c r="HZO42" s="9"/>
      <c r="HZP42" s="9"/>
      <c r="HZQ42" s="9"/>
      <c r="HZR42" s="9"/>
      <c r="HZS42" s="9"/>
      <c r="HZT42" s="9"/>
      <c r="HZU42" s="9"/>
      <c r="HZV42" s="9"/>
      <c r="HZW42" s="9"/>
      <c r="HZX42" s="9"/>
      <c r="HZY42" s="9"/>
      <c r="HZZ42" s="9"/>
      <c r="IAA42" s="9"/>
      <c r="IAB42" s="9"/>
      <c r="IAC42" s="9"/>
      <c r="IAD42" s="9"/>
      <c r="IAE42" s="9"/>
      <c r="IAF42" s="9"/>
      <c r="IAG42" s="9"/>
      <c r="IAH42" s="9"/>
      <c r="IAI42" s="9"/>
      <c r="IAJ42" s="9"/>
      <c r="IAK42" s="9"/>
      <c r="IAL42" s="9"/>
      <c r="IAM42" s="9"/>
      <c r="IAN42" s="9"/>
      <c r="IAO42" s="9"/>
      <c r="IAP42" s="9"/>
      <c r="IAQ42" s="9"/>
      <c r="IAR42" s="9"/>
      <c r="IAS42" s="9"/>
      <c r="IAT42" s="9"/>
      <c r="IAU42" s="9"/>
      <c r="IAV42" s="9"/>
      <c r="IAW42" s="9"/>
      <c r="IAX42" s="9"/>
      <c r="IAY42" s="9"/>
      <c r="IAZ42" s="9"/>
      <c r="IBA42" s="9"/>
      <c r="IBB42" s="9"/>
      <c r="IBC42" s="9"/>
      <c r="IBD42" s="9"/>
      <c r="IBE42" s="9"/>
      <c r="IBF42" s="9"/>
      <c r="IBG42" s="9"/>
      <c r="IBH42" s="9"/>
      <c r="IBI42" s="9"/>
      <c r="IBJ42" s="9"/>
      <c r="IBK42" s="9"/>
      <c r="IBL42" s="9"/>
      <c r="IBM42" s="9"/>
      <c r="IBN42" s="9"/>
      <c r="IBO42" s="9"/>
      <c r="IBP42" s="9"/>
      <c r="IBQ42" s="9"/>
      <c r="IBR42" s="9"/>
      <c r="IBS42" s="9"/>
      <c r="IBT42" s="9"/>
      <c r="IBU42" s="9"/>
      <c r="IBV42" s="9"/>
      <c r="IBW42" s="9"/>
      <c r="IBX42" s="9"/>
      <c r="IBY42" s="9"/>
      <c r="IBZ42" s="9"/>
      <c r="ICA42" s="9"/>
      <c r="ICB42" s="9"/>
      <c r="ICC42" s="9"/>
      <c r="ICD42" s="9"/>
      <c r="ICE42" s="9"/>
      <c r="ICF42" s="9"/>
      <c r="ICG42" s="9"/>
      <c r="ICH42" s="9"/>
      <c r="ICI42" s="9"/>
      <c r="ICJ42" s="9"/>
      <c r="ICK42" s="9"/>
      <c r="ICL42" s="9"/>
      <c r="ICM42" s="9"/>
      <c r="ICN42" s="9"/>
      <c r="ICO42" s="9"/>
      <c r="ICP42" s="9"/>
      <c r="ICQ42" s="9"/>
      <c r="ICR42" s="9"/>
      <c r="ICS42" s="9"/>
      <c r="ICT42" s="9"/>
      <c r="ICU42" s="9"/>
      <c r="ICV42" s="9"/>
      <c r="ICW42" s="9"/>
      <c r="ICX42" s="9"/>
      <c r="ICY42" s="9"/>
      <c r="ICZ42" s="9"/>
      <c r="IDA42" s="9"/>
      <c r="IDB42" s="9"/>
      <c r="IDC42" s="9"/>
      <c r="IDD42" s="9"/>
      <c r="IDE42" s="9"/>
      <c r="IDF42" s="9"/>
      <c r="IDG42" s="9"/>
      <c r="IDH42" s="9"/>
      <c r="IDI42" s="9"/>
      <c r="IDJ42" s="9"/>
      <c r="IDK42" s="9"/>
      <c r="IDL42" s="9"/>
      <c r="IDM42" s="9"/>
      <c r="IDN42" s="9"/>
      <c r="IDO42" s="9"/>
      <c r="IDP42" s="9"/>
      <c r="IDQ42" s="9"/>
      <c r="IDR42" s="9"/>
      <c r="IDS42" s="9"/>
      <c r="IDT42" s="9"/>
      <c r="IDU42" s="9"/>
      <c r="IDV42" s="9"/>
      <c r="IDW42" s="9"/>
      <c r="IDX42" s="9"/>
      <c r="IDY42" s="9"/>
      <c r="IDZ42" s="9"/>
      <c r="IEA42" s="9"/>
      <c r="IEB42" s="9"/>
      <c r="IEC42" s="9"/>
      <c r="IED42" s="9"/>
      <c r="IEE42" s="9"/>
      <c r="IEF42" s="9"/>
      <c r="IEG42" s="9"/>
      <c r="IEH42" s="9"/>
      <c r="IEI42" s="9"/>
      <c r="IEJ42" s="9"/>
      <c r="IEK42" s="9"/>
      <c r="IEL42" s="9"/>
      <c r="IEM42" s="9"/>
      <c r="IEN42" s="9"/>
      <c r="IEO42" s="9"/>
      <c r="IEP42" s="9"/>
      <c r="IEQ42" s="9"/>
      <c r="IER42" s="9"/>
      <c r="IES42" s="9"/>
      <c r="IET42" s="9"/>
      <c r="IEU42" s="9"/>
      <c r="IEV42" s="9"/>
      <c r="IEW42" s="9"/>
      <c r="IEX42" s="9"/>
      <c r="IEY42" s="9"/>
      <c r="IEZ42" s="9"/>
      <c r="IFA42" s="9"/>
      <c r="IFB42" s="9"/>
      <c r="IFC42" s="9"/>
      <c r="IFD42" s="9"/>
      <c r="IFE42" s="9"/>
      <c r="IFF42" s="9"/>
      <c r="IFG42" s="9"/>
      <c r="IFH42" s="9"/>
      <c r="IFI42" s="9"/>
      <c r="IFJ42" s="9"/>
      <c r="IFK42" s="9"/>
      <c r="IFL42" s="9"/>
      <c r="IFM42" s="9"/>
      <c r="IFN42" s="9"/>
      <c r="IFO42" s="9"/>
      <c r="IFP42" s="9"/>
      <c r="IFQ42" s="9"/>
      <c r="IFR42" s="9"/>
      <c r="IFS42" s="9"/>
      <c r="IFT42" s="9"/>
      <c r="IFU42" s="9"/>
      <c r="IFV42" s="9"/>
      <c r="IFW42" s="9"/>
      <c r="IFX42" s="9"/>
      <c r="IFY42" s="9"/>
      <c r="IFZ42" s="9"/>
      <c r="IGA42" s="9"/>
      <c r="IGB42" s="9"/>
      <c r="IGC42" s="9"/>
      <c r="IGD42" s="9"/>
      <c r="IGE42" s="9"/>
      <c r="IGF42" s="9"/>
      <c r="IGG42" s="9"/>
      <c r="IGH42" s="9"/>
      <c r="IGI42" s="9"/>
      <c r="IGJ42" s="9"/>
      <c r="IGK42" s="9"/>
      <c r="IGL42" s="9"/>
      <c r="IGM42" s="9"/>
      <c r="IGN42" s="9"/>
      <c r="IGO42" s="9"/>
      <c r="IGP42" s="9"/>
      <c r="IGQ42" s="9"/>
      <c r="IGR42" s="9"/>
      <c r="IGS42" s="9"/>
      <c r="IGT42" s="9"/>
      <c r="IGU42" s="9"/>
      <c r="IGV42" s="9"/>
      <c r="IGW42" s="9"/>
      <c r="IGX42" s="9"/>
      <c r="IGY42" s="9"/>
      <c r="IGZ42" s="9"/>
      <c r="IHA42" s="9"/>
      <c r="IHB42" s="9"/>
      <c r="IHC42" s="9"/>
      <c r="IHD42" s="9"/>
      <c r="IHE42" s="9"/>
      <c r="IHF42" s="9"/>
      <c r="IHG42" s="9"/>
      <c r="IHH42" s="9"/>
      <c r="IHI42" s="9"/>
      <c r="IHJ42" s="9"/>
      <c r="IHK42" s="9"/>
      <c r="IHL42" s="9"/>
      <c r="IHM42" s="9"/>
      <c r="IHN42" s="9"/>
      <c r="IHO42" s="9"/>
      <c r="IHP42" s="9"/>
      <c r="IHQ42" s="9"/>
      <c r="IHR42" s="9"/>
      <c r="IHS42" s="9"/>
      <c r="IHT42" s="9"/>
      <c r="IHU42" s="9"/>
      <c r="IHV42" s="9"/>
      <c r="IHW42" s="9"/>
      <c r="IHX42" s="9"/>
      <c r="IHY42" s="9"/>
      <c r="IHZ42" s="9"/>
      <c r="IIA42" s="9"/>
      <c r="IIB42" s="9"/>
      <c r="IIC42" s="9"/>
      <c r="IID42" s="9"/>
      <c r="IIE42" s="9"/>
      <c r="IIF42" s="9"/>
      <c r="IIG42" s="9"/>
      <c r="IIH42" s="9"/>
      <c r="III42" s="9"/>
      <c r="IIJ42" s="9"/>
      <c r="IIK42" s="9"/>
      <c r="IIL42" s="9"/>
      <c r="IIM42" s="9"/>
      <c r="IIN42" s="9"/>
      <c r="IIO42" s="9"/>
      <c r="IIP42" s="9"/>
      <c r="IIQ42" s="9"/>
      <c r="IIR42" s="9"/>
      <c r="IIS42" s="9"/>
      <c r="IIT42" s="9"/>
      <c r="IIU42" s="9"/>
      <c r="IIV42" s="9"/>
      <c r="IIW42" s="9"/>
      <c r="IIX42" s="9"/>
      <c r="IIY42" s="9"/>
      <c r="IIZ42" s="9"/>
      <c r="IJA42" s="9"/>
      <c r="IJB42" s="9"/>
      <c r="IJC42" s="9"/>
      <c r="IJD42" s="9"/>
      <c r="IJE42" s="9"/>
      <c r="IJF42" s="9"/>
      <c r="IJG42" s="9"/>
      <c r="IJH42" s="9"/>
      <c r="IJI42" s="9"/>
      <c r="IJJ42" s="9"/>
      <c r="IJK42" s="9"/>
      <c r="IJL42" s="9"/>
      <c r="IJM42" s="9"/>
      <c r="IJN42" s="9"/>
      <c r="IJO42" s="9"/>
      <c r="IJP42" s="9"/>
      <c r="IJQ42" s="9"/>
      <c r="IJR42" s="9"/>
      <c r="IJS42" s="9"/>
      <c r="IJT42" s="9"/>
      <c r="IJU42" s="9"/>
      <c r="IJV42" s="9"/>
      <c r="IJW42" s="9"/>
      <c r="IJX42" s="9"/>
      <c r="IJY42" s="9"/>
      <c r="IJZ42" s="9"/>
      <c r="IKA42" s="9"/>
      <c r="IKB42" s="9"/>
      <c r="IKC42" s="9"/>
      <c r="IKD42" s="9"/>
      <c r="IKE42" s="9"/>
      <c r="IKF42" s="9"/>
      <c r="IKG42" s="9"/>
      <c r="IKH42" s="9"/>
      <c r="IKI42" s="9"/>
      <c r="IKJ42" s="9"/>
      <c r="IKK42" s="9"/>
      <c r="IKL42" s="9"/>
      <c r="IKM42" s="9"/>
      <c r="IKN42" s="9"/>
      <c r="IKO42" s="9"/>
      <c r="IKP42" s="9"/>
      <c r="IKQ42" s="9"/>
      <c r="IKR42" s="9"/>
      <c r="IKS42" s="9"/>
      <c r="IKT42" s="9"/>
      <c r="IKU42" s="9"/>
      <c r="IKV42" s="9"/>
      <c r="IKW42" s="9"/>
      <c r="IKX42" s="9"/>
      <c r="IKY42" s="9"/>
      <c r="IKZ42" s="9"/>
      <c r="ILA42" s="9"/>
      <c r="ILB42" s="9"/>
      <c r="ILC42" s="9"/>
      <c r="ILD42" s="9"/>
      <c r="ILE42" s="9"/>
      <c r="ILF42" s="9"/>
      <c r="ILG42" s="9"/>
      <c r="ILH42" s="9"/>
      <c r="ILI42" s="9"/>
      <c r="ILJ42" s="9"/>
      <c r="ILK42" s="9"/>
      <c r="ILL42" s="9"/>
      <c r="ILM42" s="9"/>
      <c r="ILN42" s="9"/>
      <c r="ILO42" s="9"/>
      <c r="ILP42" s="9"/>
      <c r="ILQ42" s="9"/>
      <c r="ILR42" s="9"/>
      <c r="ILS42" s="9"/>
      <c r="ILT42" s="9"/>
      <c r="ILU42" s="9"/>
      <c r="ILV42" s="9"/>
      <c r="ILW42" s="9"/>
      <c r="ILX42" s="9"/>
      <c r="ILY42" s="9"/>
      <c r="ILZ42" s="9"/>
      <c r="IMA42" s="9"/>
      <c r="IMB42" s="9"/>
      <c r="IMC42" s="9"/>
      <c r="IMD42" s="9"/>
      <c r="IME42" s="9"/>
      <c r="IMF42" s="9"/>
      <c r="IMG42" s="9"/>
      <c r="IMH42" s="9"/>
      <c r="IMI42" s="9"/>
      <c r="IMJ42" s="9"/>
      <c r="IMK42" s="9"/>
      <c r="IML42" s="9"/>
      <c r="IMM42" s="9"/>
      <c r="IMN42" s="9"/>
      <c r="IMO42" s="9"/>
      <c r="IMP42" s="9"/>
      <c r="IMQ42" s="9"/>
      <c r="IMR42" s="9"/>
      <c r="IMS42" s="9"/>
      <c r="IMT42" s="9"/>
      <c r="IMU42" s="9"/>
      <c r="IMV42" s="9"/>
      <c r="IMW42" s="9"/>
      <c r="IMX42" s="9"/>
      <c r="IMY42" s="9"/>
      <c r="IMZ42" s="9"/>
      <c r="INA42" s="9"/>
      <c r="INB42" s="9"/>
      <c r="INC42" s="9"/>
      <c r="IND42" s="9"/>
      <c r="INE42" s="9"/>
      <c r="INF42" s="9"/>
      <c r="ING42" s="9"/>
      <c r="INH42" s="9"/>
      <c r="INI42" s="9"/>
      <c r="INJ42" s="9"/>
      <c r="INK42" s="9"/>
      <c r="INL42" s="9"/>
      <c r="INM42" s="9"/>
      <c r="INN42" s="9"/>
      <c r="INO42" s="9"/>
      <c r="INP42" s="9"/>
      <c r="INQ42" s="9"/>
      <c r="INR42" s="9"/>
      <c r="INS42" s="9"/>
      <c r="INT42" s="9"/>
      <c r="INU42" s="9"/>
      <c r="INV42" s="9"/>
      <c r="INW42" s="9"/>
      <c r="INX42" s="9"/>
      <c r="INY42" s="9"/>
      <c r="INZ42" s="9"/>
      <c r="IOA42" s="9"/>
      <c r="IOB42" s="9"/>
      <c r="IOC42" s="9"/>
      <c r="IOD42" s="9"/>
      <c r="IOE42" s="9"/>
      <c r="IOF42" s="9"/>
      <c r="IOG42" s="9"/>
      <c r="IOH42" s="9"/>
      <c r="IOI42" s="9"/>
      <c r="IOJ42" s="9"/>
      <c r="IOK42" s="9"/>
      <c r="IOL42" s="9"/>
      <c r="IOM42" s="9"/>
      <c r="ION42" s="9"/>
      <c r="IOO42" s="9"/>
      <c r="IOP42" s="9"/>
      <c r="IOQ42" s="9"/>
      <c r="IOR42" s="9"/>
      <c r="IOS42" s="9"/>
      <c r="IOT42" s="9"/>
      <c r="IOU42" s="9"/>
      <c r="IOV42" s="9"/>
      <c r="IOW42" s="9"/>
      <c r="IOX42" s="9"/>
      <c r="IOY42" s="9"/>
      <c r="IOZ42" s="9"/>
      <c r="IPA42" s="9"/>
      <c r="IPB42" s="9"/>
      <c r="IPC42" s="9"/>
      <c r="IPD42" s="9"/>
      <c r="IPE42" s="9"/>
      <c r="IPF42" s="9"/>
      <c r="IPG42" s="9"/>
      <c r="IPH42" s="9"/>
      <c r="IPI42" s="9"/>
      <c r="IPJ42" s="9"/>
      <c r="IPK42" s="9"/>
      <c r="IPL42" s="9"/>
      <c r="IPM42" s="9"/>
      <c r="IPN42" s="9"/>
      <c r="IPO42" s="9"/>
      <c r="IPP42" s="9"/>
      <c r="IPQ42" s="9"/>
      <c r="IPR42" s="9"/>
      <c r="IPS42" s="9"/>
      <c r="IPT42" s="9"/>
      <c r="IPU42" s="9"/>
      <c r="IPV42" s="9"/>
      <c r="IPW42" s="9"/>
      <c r="IPX42" s="9"/>
      <c r="IPY42" s="9"/>
      <c r="IPZ42" s="9"/>
      <c r="IQA42" s="9"/>
      <c r="IQB42" s="9"/>
      <c r="IQC42" s="9"/>
      <c r="IQD42" s="9"/>
      <c r="IQE42" s="9"/>
      <c r="IQF42" s="9"/>
      <c r="IQG42" s="9"/>
      <c r="IQH42" s="9"/>
      <c r="IQI42" s="9"/>
      <c r="IQJ42" s="9"/>
      <c r="IQK42" s="9"/>
      <c r="IQL42" s="9"/>
      <c r="IQM42" s="9"/>
      <c r="IQN42" s="9"/>
      <c r="IQO42" s="9"/>
      <c r="IQP42" s="9"/>
      <c r="IQQ42" s="9"/>
      <c r="IQR42" s="9"/>
      <c r="IQS42" s="9"/>
      <c r="IQT42" s="9"/>
      <c r="IQU42" s="9"/>
      <c r="IQV42" s="9"/>
      <c r="IQW42" s="9"/>
      <c r="IQX42" s="9"/>
      <c r="IQY42" s="9"/>
      <c r="IQZ42" s="9"/>
      <c r="IRA42" s="9"/>
      <c r="IRB42" s="9"/>
      <c r="IRC42" s="9"/>
      <c r="IRD42" s="9"/>
      <c r="IRE42" s="9"/>
      <c r="IRF42" s="9"/>
      <c r="IRG42" s="9"/>
      <c r="IRH42" s="9"/>
      <c r="IRI42" s="9"/>
      <c r="IRJ42" s="9"/>
      <c r="IRK42" s="9"/>
      <c r="IRL42" s="9"/>
      <c r="IRM42" s="9"/>
      <c r="IRN42" s="9"/>
      <c r="IRO42" s="9"/>
      <c r="IRP42" s="9"/>
      <c r="IRQ42" s="9"/>
      <c r="IRR42" s="9"/>
      <c r="IRS42" s="9"/>
      <c r="IRT42" s="9"/>
      <c r="IRU42" s="9"/>
      <c r="IRV42" s="9"/>
      <c r="IRW42" s="9"/>
      <c r="IRX42" s="9"/>
      <c r="IRY42" s="9"/>
      <c r="IRZ42" s="9"/>
      <c r="ISA42" s="9"/>
      <c r="ISB42" s="9"/>
      <c r="ISC42" s="9"/>
      <c r="ISD42" s="9"/>
      <c r="ISE42" s="9"/>
      <c r="ISF42" s="9"/>
      <c r="ISG42" s="9"/>
      <c r="ISH42" s="9"/>
      <c r="ISI42" s="9"/>
      <c r="ISJ42" s="9"/>
      <c r="ISK42" s="9"/>
      <c r="ISL42" s="9"/>
      <c r="ISM42" s="9"/>
      <c r="ISN42" s="9"/>
      <c r="ISO42" s="9"/>
      <c r="ISP42" s="9"/>
      <c r="ISQ42" s="9"/>
      <c r="ISR42" s="9"/>
      <c r="ISS42" s="9"/>
      <c r="IST42" s="9"/>
      <c r="ISU42" s="9"/>
      <c r="ISV42" s="9"/>
      <c r="ISW42" s="9"/>
      <c r="ISX42" s="9"/>
      <c r="ISY42" s="9"/>
      <c r="ISZ42" s="9"/>
      <c r="ITA42" s="9"/>
      <c r="ITB42" s="9"/>
      <c r="ITC42" s="9"/>
      <c r="ITD42" s="9"/>
      <c r="ITE42" s="9"/>
      <c r="ITF42" s="9"/>
      <c r="ITG42" s="9"/>
      <c r="ITH42" s="9"/>
      <c r="ITI42" s="9"/>
      <c r="ITJ42" s="9"/>
      <c r="ITK42" s="9"/>
      <c r="ITL42" s="9"/>
      <c r="ITM42" s="9"/>
      <c r="ITN42" s="9"/>
      <c r="ITO42" s="9"/>
      <c r="ITP42" s="9"/>
      <c r="ITQ42" s="9"/>
      <c r="ITR42" s="9"/>
      <c r="ITS42" s="9"/>
      <c r="ITT42" s="9"/>
      <c r="ITU42" s="9"/>
      <c r="ITV42" s="9"/>
      <c r="ITW42" s="9"/>
      <c r="ITX42" s="9"/>
      <c r="ITY42" s="9"/>
      <c r="ITZ42" s="9"/>
      <c r="IUA42" s="9"/>
      <c r="IUB42" s="9"/>
      <c r="IUC42" s="9"/>
      <c r="IUD42" s="9"/>
      <c r="IUE42" s="9"/>
      <c r="IUF42" s="9"/>
      <c r="IUG42" s="9"/>
      <c r="IUH42" s="9"/>
      <c r="IUI42" s="9"/>
      <c r="IUJ42" s="9"/>
      <c r="IUK42" s="9"/>
      <c r="IUL42" s="9"/>
      <c r="IUM42" s="9"/>
      <c r="IUN42" s="9"/>
      <c r="IUO42" s="9"/>
      <c r="IUP42" s="9"/>
      <c r="IUQ42" s="9"/>
      <c r="IUR42" s="9"/>
      <c r="IUS42" s="9"/>
      <c r="IUT42" s="9"/>
      <c r="IUU42" s="9"/>
      <c r="IUV42" s="9"/>
      <c r="IUW42" s="9"/>
      <c r="IUX42" s="9"/>
      <c r="IUY42" s="9"/>
      <c r="IUZ42" s="9"/>
      <c r="IVA42" s="9"/>
      <c r="IVB42" s="9"/>
      <c r="IVC42" s="9"/>
      <c r="IVD42" s="9"/>
      <c r="IVE42" s="9"/>
      <c r="IVF42" s="9"/>
      <c r="IVG42" s="9"/>
      <c r="IVH42" s="9"/>
      <c r="IVI42" s="9"/>
      <c r="IVJ42" s="9"/>
      <c r="IVK42" s="9"/>
      <c r="IVL42" s="9"/>
      <c r="IVM42" s="9"/>
      <c r="IVN42" s="9"/>
      <c r="IVO42" s="9"/>
      <c r="IVP42" s="9"/>
      <c r="IVQ42" s="9"/>
      <c r="IVR42" s="9"/>
      <c r="IVS42" s="9"/>
      <c r="IVT42" s="9"/>
      <c r="IVU42" s="9"/>
      <c r="IVV42" s="9"/>
      <c r="IVW42" s="9"/>
      <c r="IVX42" s="9"/>
      <c r="IVY42" s="9"/>
      <c r="IVZ42" s="9"/>
      <c r="IWA42" s="9"/>
      <c r="IWB42" s="9"/>
      <c r="IWC42" s="9"/>
      <c r="IWD42" s="9"/>
      <c r="IWE42" s="9"/>
      <c r="IWF42" s="9"/>
      <c r="IWG42" s="9"/>
      <c r="IWH42" s="9"/>
      <c r="IWI42" s="9"/>
      <c r="IWJ42" s="9"/>
      <c r="IWK42" s="9"/>
      <c r="IWL42" s="9"/>
      <c r="IWM42" s="9"/>
      <c r="IWN42" s="9"/>
      <c r="IWO42" s="9"/>
      <c r="IWP42" s="9"/>
      <c r="IWQ42" s="9"/>
      <c r="IWR42" s="9"/>
      <c r="IWS42" s="9"/>
      <c r="IWT42" s="9"/>
      <c r="IWU42" s="9"/>
      <c r="IWV42" s="9"/>
      <c r="IWW42" s="9"/>
      <c r="IWX42" s="9"/>
      <c r="IWY42" s="9"/>
      <c r="IWZ42" s="9"/>
      <c r="IXA42" s="9"/>
      <c r="IXB42" s="9"/>
      <c r="IXC42" s="9"/>
      <c r="IXD42" s="9"/>
      <c r="IXE42" s="9"/>
      <c r="IXF42" s="9"/>
      <c r="IXG42" s="9"/>
      <c r="IXH42" s="9"/>
      <c r="IXI42" s="9"/>
      <c r="IXJ42" s="9"/>
      <c r="IXK42" s="9"/>
      <c r="IXL42" s="9"/>
      <c r="IXM42" s="9"/>
      <c r="IXN42" s="9"/>
      <c r="IXO42" s="9"/>
      <c r="IXP42" s="9"/>
      <c r="IXQ42" s="9"/>
      <c r="IXR42" s="9"/>
      <c r="IXS42" s="9"/>
      <c r="IXT42" s="9"/>
      <c r="IXU42" s="9"/>
      <c r="IXV42" s="9"/>
      <c r="IXW42" s="9"/>
      <c r="IXX42" s="9"/>
      <c r="IXY42" s="9"/>
      <c r="IXZ42" s="9"/>
      <c r="IYA42" s="9"/>
      <c r="IYB42" s="9"/>
      <c r="IYC42" s="9"/>
      <c r="IYD42" s="9"/>
      <c r="IYE42" s="9"/>
      <c r="IYF42" s="9"/>
      <c r="IYG42" s="9"/>
      <c r="IYH42" s="9"/>
      <c r="IYI42" s="9"/>
      <c r="IYJ42" s="9"/>
      <c r="IYK42" s="9"/>
      <c r="IYL42" s="9"/>
      <c r="IYM42" s="9"/>
      <c r="IYN42" s="9"/>
      <c r="IYO42" s="9"/>
      <c r="IYP42" s="9"/>
      <c r="IYQ42" s="9"/>
      <c r="IYR42" s="9"/>
      <c r="IYS42" s="9"/>
      <c r="IYT42" s="9"/>
      <c r="IYU42" s="9"/>
      <c r="IYV42" s="9"/>
      <c r="IYW42" s="9"/>
      <c r="IYX42" s="9"/>
      <c r="IYY42" s="9"/>
      <c r="IYZ42" s="9"/>
      <c r="IZA42" s="9"/>
      <c r="IZB42" s="9"/>
      <c r="IZC42" s="9"/>
      <c r="IZD42" s="9"/>
      <c r="IZE42" s="9"/>
      <c r="IZF42" s="9"/>
      <c r="IZG42" s="9"/>
      <c r="IZH42" s="9"/>
      <c r="IZI42" s="9"/>
      <c r="IZJ42" s="9"/>
      <c r="IZK42" s="9"/>
      <c r="IZL42" s="9"/>
      <c r="IZM42" s="9"/>
      <c r="IZN42" s="9"/>
      <c r="IZO42" s="9"/>
      <c r="IZP42" s="9"/>
      <c r="IZQ42" s="9"/>
      <c r="IZR42" s="9"/>
      <c r="IZS42" s="9"/>
      <c r="IZT42" s="9"/>
      <c r="IZU42" s="9"/>
      <c r="IZV42" s="9"/>
      <c r="IZW42" s="9"/>
      <c r="IZX42" s="9"/>
      <c r="IZY42" s="9"/>
      <c r="IZZ42" s="9"/>
      <c r="JAA42" s="9"/>
      <c r="JAB42" s="9"/>
      <c r="JAC42" s="9"/>
      <c r="JAD42" s="9"/>
      <c r="JAE42" s="9"/>
      <c r="JAF42" s="9"/>
      <c r="JAG42" s="9"/>
      <c r="JAH42" s="9"/>
      <c r="JAI42" s="9"/>
      <c r="JAJ42" s="9"/>
      <c r="JAK42" s="9"/>
      <c r="JAL42" s="9"/>
      <c r="JAM42" s="9"/>
      <c r="JAN42" s="9"/>
      <c r="JAO42" s="9"/>
      <c r="JAP42" s="9"/>
      <c r="JAQ42" s="9"/>
      <c r="JAR42" s="9"/>
      <c r="JAS42" s="9"/>
      <c r="JAT42" s="9"/>
      <c r="JAU42" s="9"/>
      <c r="JAV42" s="9"/>
      <c r="JAW42" s="9"/>
      <c r="JAX42" s="9"/>
      <c r="JAY42" s="9"/>
      <c r="JAZ42" s="9"/>
      <c r="JBA42" s="9"/>
      <c r="JBB42" s="9"/>
      <c r="JBC42" s="9"/>
      <c r="JBD42" s="9"/>
      <c r="JBE42" s="9"/>
      <c r="JBF42" s="9"/>
      <c r="JBG42" s="9"/>
      <c r="JBH42" s="9"/>
      <c r="JBI42" s="9"/>
      <c r="JBJ42" s="9"/>
      <c r="JBK42" s="9"/>
      <c r="JBL42" s="9"/>
      <c r="JBM42" s="9"/>
      <c r="JBN42" s="9"/>
      <c r="JBO42" s="9"/>
      <c r="JBP42" s="9"/>
      <c r="JBQ42" s="9"/>
      <c r="JBR42" s="9"/>
      <c r="JBS42" s="9"/>
      <c r="JBT42" s="9"/>
      <c r="JBU42" s="9"/>
      <c r="JBV42" s="9"/>
      <c r="JBW42" s="9"/>
      <c r="JBX42" s="9"/>
      <c r="JBY42" s="9"/>
      <c r="JBZ42" s="9"/>
      <c r="JCA42" s="9"/>
      <c r="JCB42" s="9"/>
      <c r="JCC42" s="9"/>
      <c r="JCD42" s="9"/>
      <c r="JCE42" s="9"/>
      <c r="JCF42" s="9"/>
      <c r="JCG42" s="9"/>
      <c r="JCH42" s="9"/>
      <c r="JCI42" s="9"/>
      <c r="JCJ42" s="9"/>
      <c r="JCK42" s="9"/>
      <c r="JCL42" s="9"/>
      <c r="JCM42" s="9"/>
      <c r="JCN42" s="9"/>
      <c r="JCO42" s="9"/>
      <c r="JCP42" s="9"/>
      <c r="JCQ42" s="9"/>
      <c r="JCR42" s="9"/>
      <c r="JCS42" s="9"/>
      <c r="JCT42" s="9"/>
      <c r="JCU42" s="9"/>
      <c r="JCV42" s="9"/>
      <c r="JCW42" s="9"/>
      <c r="JCX42" s="9"/>
      <c r="JCY42" s="9"/>
      <c r="JCZ42" s="9"/>
      <c r="JDA42" s="9"/>
      <c r="JDB42" s="9"/>
      <c r="JDC42" s="9"/>
      <c r="JDD42" s="9"/>
      <c r="JDE42" s="9"/>
      <c r="JDF42" s="9"/>
      <c r="JDG42" s="9"/>
      <c r="JDH42" s="9"/>
      <c r="JDI42" s="9"/>
      <c r="JDJ42" s="9"/>
      <c r="JDK42" s="9"/>
      <c r="JDL42" s="9"/>
      <c r="JDM42" s="9"/>
      <c r="JDN42" s="9"/>
      <c r="JDO42" s="9"/>
      <c r="JDP42" s="9"/>
      <c r="JDQ42" s="9"/>
      <c r="JDR42" s="9"/>
      <c r="JDS42" s="9"/>
      <c r="JDT42" s="9"/>
      <c r="JDU42" s="9"/>
      <c r="JDV42" s="9"/>
      <c r="JDW42" s="9"/>
      <c r="JDX42" s="9"/>
      <c r="JDY42" s="9"/>
      <c r="JDZ42" s="9"/>
      <c r="JEA42" s="9"/>
      <c r="JEB42" s="9"/>
      <c r="JEC42" s="9"/>
      <c r="JED42" s="9"/>
      <c r="JEE42" s="9"/>
      <c r="JEF42" s="9"/>
      <c r="JEG42" s="9"/>
      <c r="JEH42" s="9"/>
      <c r="JEI42" s="9"/>
      <c r="JEJ42" s="9"/>
      <c r="JEK42" s="9"/>
      <c r="JEL42" s="9"/>
      <c r="JEM42" s="9"/>
      <c r="JEN42" s="9"/>
      <c r="JEO42" s="9"/>
      <c r="JEP42" s="9"/>
      <c r="JEQ42" s="9"/>
      <c r="JER42" s="9"/>
      <c r="JES42" s="9"/>
      <c r="JET42" s="9"/>
      <c r="JEU42" s="9"/>
      <c r="JEV42" s="9"/>
      <c r="JEW42" s="9"/>
      <c r="JEX42" s="9"/>
      <c r="JEY42" s="9"/>
      <c r="JEZ42" s="9"/>
      <c r="JFA42" s="9"/>
      <c r="JFB42" s="9"/>
      <c r="JFC42" s="9"/>
      <c r="JFD42" s="9"/>
      <c r="JFE42" s="9"/>
      <c r="JFF42" s="9"/>
      <c r="JFG42" s="9"/>
      <c r="JFH42" s="9"/>
      <c r="JFI42" s="9"/>
      <c r="JFJ42" s="9"/>
      <c r="JFK42" s="9"/>
      <c r="JFL42" s="9"/>
      <c r="JFM42" s="9"/>
      <c r="JFN42" s="9"/>
      <c r="JFO42" s="9"/>
      <c r="JFP42" s="9"/>
      <c r="JFQ42" s="9"/>
      <c r="JFR42" s="9"/>
      <c r="JFS42" s="9"/>
      <c r="JFT42" s="9"/>
      <c r="JFU42" s="9"/>
      <c r="JFV42" s="9"/>
      <c r="JFW42" s="9"/>
      <c r="JFX42" s="9"/>
      <c r="JFY42" s="9"/>
      <c r="JFZ42" s="9"/>
      <c r="JGA42" s="9"/>
      <c r="JGB42" s="9"/>
      <c r="JGC42" s="9"/>
      <c r="JGD42" s="9"/>
      <c r="JGE42" s="9"/>
      <c r="JGF42" s="9"/>
      <c r="JGG42" s="9"/>
      <c r="JGH42" s="9"/>
      <c r="JGI42" s="9"/>
      <c r="JGJ42" s="9"/>
      <c r="JGK42" s="9"/>
      <c r="JGL42" s="9"/>
      <c r="JGM42" s="9"/>
      <c r="JGN42" s="9"/>
      <c r="JGO42" s="9"/>
      <c r="JGP42" s="9"/>
      <c r="JGQ42" s="9"/>
      <c r="JGR42" s="9"/>
      <c r="JGS42" s="9"/>
      <c r="JGT42" s="9"/>
      <c r="JGU42" s="9"/>
      <c r="JGV42" s="9"/>
      <c r="JGW42" s="9"/>
      <c r="JGX42" s="9"/>
      <c r="JGY42" s="9"/>
      <c r="JGZ42" s="9"/>
      <c r="JHA42" s="9"/>
      <c r="JHB42" s="9"/>
      <c r="JHC42" s="9"/>
      <c r="JHD42" s="9"/>
      <c r="JHE42" s="9"/>
      <c r="JHF42" s="9"/>
      <c r="JHG42" s="9"/>
      <c r="JHH42" s="9"/>
      <c r="JHI42" s="9"/>
      <c r="JHJ42" s="9"/>
      <c r="JHK42" s="9"/>
      <c r="JHL42" s="9"/>
      <c r="JHM42" s="9"/>
      <c r="JHN42" s="9"/>
      <c r="JHO42" s="9"/>
      <c r="JHP42" s="9"/>
      <c r="JHQ42" s="9"/>
      <c r="JHR42" s="9"/>
      <c r="JHS42" s="9"/>
      <c r="JHT42" s="9"/>
      <c r="JHU42" s="9"/>
      <c r="JHV42" s="9"/>
      <c r="JHW42" s="9"/>
      <c r="JHX42" s="9"/>
      <c r="JHY42" s="9"/>
      <c r="JHZ42" s="9"/>
      <c r="JIA42" s="9"/>
      <c r="JIB42" s="9"/>
      <c r="JIC42" s="9"/>
      <c r="JID42" s="9"/>
      <c r="JIE42" s="9"/>
      <c r="JIF42" s="9"/>
      <c r="JIG42" s="9"/>
      <c r="JIH42" s="9"/>
      <c r="JII42" s="9"/>
      <c r="JIJ42" s="9"/>
      <c r="JIK42" s="9"/>
      <c r="JIL42" s="9"/>
      <c r="JIM42" s="9"/>
      <c r="JIN42" s="9"/>
      <c r="JIO42" s="9"/>
      <c r="JIP42" s="9"/>
      <c r="JIQ42" s="9"/>
      <c r="JIR42" s="9"/>
      <c r="JIS42" s="9"/>
      <c r="JIT42" s="9"/>
      <c r="JIU42" s="9"/>
      <c r="JIV42" s="9"/>
      <c r="JIW42" s="9"/>
      <c r="JIX42" s="9"/>
      <c r="JIY42" s="9"/>
      <c r="JIZ42" s="9"/>
      <c r="JJA42" s="9"/>
      <c r="JJB42" s="9"/>
      <c r="JJC42" s="9"/>
      <c r="JJD42" s="9"/>
      <c r="JJE42" s="9"/>
      <c r="JJF42" s="9"/>
      <c r="JJG42" s="9"/>
      <c r="JJH42" s="9"/>
      <c r="JJI42" s="9"/>
      <c r="JJJ42" s="9"/>
      <c r="JJK42" s="9"/>
      <c r="JJL42" s="9"/>
      <c r="JJM42" s="9"/>
      <c r="JJN42" s="9"/>
      <c r="JJO42" s="9"/>
      <c r="JJP42" s="9"/>
      <c r="JJQ42" s="9"/>
      <c r="JJR42" s="9"/>
      <c r="JJS42" s="9"/>
      <c r="JJT42" s="9"/>
      <c r="JJU42" s="9"/>
      <c r="JJV42" s="9"/>
      <c r="JJW42" s="9"/>
      <c r="JJX42" s="9"/>
      <c r="JJY42" s="9"/>
      <c r="JJZ42" s="9"/>
      <c r="JKA42" s="9"/>
      <c r="JKB42" s="9"/>
      <c r="JKC42" s="9"/>
      <c r="JKD42" s="9"/>
      <c r="JKE42" s="9"/>
      <c r="JKF42" s="9"/>
      <c r="JKG42" s="9"/>
      <c r="JKH42" s="9"/>
      <c r="JKI42" s="9"/>
      <c r="JKJ42" s="9"/>
      <c r="JKK42" s="9"/>
      <c r="JKL42" s="9"/>
      <c r="JKM42" s="9"/>
      <c r="JKN42" s="9"/>
      <c r="JKO42" s="9"/>
      <c r="JKP42" s="9"/>
      <c r="JKQ42" s="9"/>
      <c r="JKR42" s="9"/>
      <c r="JKS42" s="9"/>
      <c r="JKT42" s="9"/>
      <c r="JKU42" s="9"/>
      <c r="JKV42" s="9"/>
      <c r="JKW42" s="9"/>
      <c r="JKX42" s="9"/>
      <c r="JKY42" s="9"/>
      <c r="JKZ42" s="9"/>
      <c r="JLA42" s="9"/>
      <c r="JLB42" s="9"/>
      <c r="JLC42" s="9"/>
      <c r="JLD42" s="9"/>
      <c r="JLE42" s="9"/>
      <c r="JLF42" s="9"/>
      <c r="JLG42" s="9"/>
      <c r="JLH42" s="9"/>
      <c r="JLI42" s="9"/>
      <c r="JLJ42" s="9"/>
      <c r="JLK42" s="9"/>
      <c r="JLL42" s="9"/>
      <c r="JLM42" s="9"/>
      <c r="JLN42" s="9"/>
      <c r="JLO42" s="9"/>
      <c r="JLP42" s="9"/>
      <c r="JLQ42" s="9"/>
      <c r="JLR42" s="9"/>
      <c r="JLS42" s="9"/>
      <c r="JLT42" s="9"/>
      <c r="JLU42" s="9"/>
      <c r="JLV42" s="9"/>
      <c r="JLW42" s="9"/>
      <c r="JLX42" s="9"/>
      <c r="JLY42" s="9"/>
      <c r="JLZ42" s="9"/>
      <c r="JMA42" s="9"/>
      <c r="JMB42" s="9"/>
      <c r="JMC42" s="9"/>
      <c r="JMD42" s="9"/>
      <c r="JME42" s="9"/>
      <c r="JMF42" s="9"/>
      <c r="JMG42" s="9"/>
      <c r="JMH42" s="9"/>
      <c r="JMI42" s="9"/>
      <c r="JMJ42" s="9"/>
      <c r="JMK42" s="9"/>
      <c r="JML42" s="9"/>
      <c r="JMM42" s="9"/>
      <c r="JMN42" s="9"/>
      <c r="JMO42" s="9"/>
      <c r="JMP42" s="9"/>
      <c r="JMQ42" s="9"/>
      <c r="JMR42" s="9"/>
      <c r="JMS42" s="9"/>
      <c r="JMT42" s="9"/>
      <c r="JMU42" s="9"/>
      <c r="JMV42" s="9"/>
      <c r="JMW42" s="9"/>
      <c r="JMX42" s="9"/>
      <c r="JMY42" s="9"/>
      <c r="JMZ42" s="9"/>
      <c r="JNA42" s="9"/>
      <c r="JNB42" s="9"/>
      <c r="JNC42" s="9"/>
      <c r="JND42" s="9"/>
      <c r="JNE42" s="9"/>
      <c r="JNF42" s="9"/>
      <c r="JNG42" s="9"/>
      <c r="JNH42" s="9"/>
      <c r="JNI42" s="9"/>
      <c r="JNJ42" s="9"/>
      <c r="JNK42" s="9"/>
      <c r="JNL42" s="9"/>
      <c r="JNM42" s="9"/>
      <c r="JNN42" s="9"/>
      <c r="JNO42" s="9"/>
      <c r="JNP42" s="9"/>
      <c r="JNQ42" s="9"/>
      <c r="JNR42" s="9"/>
      <c r="JNS42" s="9"/>
      <c r="JNT42" s="9"/>
      <c r="JNU42" s="9"/>
      <c r="JNV42" s="9"/>
      <c r="JNW42" s="9"/>
      <c r="JNX42" s="9"/>
      <c r="JNY42" s="9"/>
      <c r="JNZ42" s="9"/>
      <c r="JOA42" s="9"/>
      <c r="JOB42" s="9"/>
      <c r="JOC42" s="9"/>
      <c r="JOD42" s="9"/>
      <c r="JOE42" s="9"/>
      <c r="JOF42" s="9"/>
      <c r="JOG42" s="9"/>
      <c r="JOH42" s="9"/>
      <c r="JOI42" s="9"/>
      <c r="JOJ42" s="9"/>
      <c r="JOK42" s="9"/>
      <c r="JOL42" s="9"/>
      <c r="JOM42" s="9"/>
      <c r="JON42" s="9"/>
      <c r="JOO42" s="9"/>
      <c r="JOP42" s="9"/>
      <c r="JOQ42" s="9"/>
      <c r="JOR42" s="9"/>
      <c r="JOS42" s="9"/>
      <c r="JOT42" s="9"/>
      <c r="JOU42" s="9"/>
      <c r="JOV42" s="9"/>
      <c r="JOW42" s="9"/>
      <c r="JOX42" s="9"/>
      <c r="JOY42" s="9"/>
      <c r="JOZ42" s="9"/>
      <c r="JPA42" s="9"/>
      <c r="JPB42" s="9"/>
      <c r="JPC42" s="9"/>
      <c r="JPD42" s="9"/>
      <c r="JPE42" s="9"/>
      <c r="JPF42" s="9"/>
      <c r="JPG42" s="9"/>
      <c r="JPH42" s="9"/>
      <c r="JPI42" s="9"/>
      <c r="JPJ42" s="9"/>
      <c r="JPK42" s="9"/>
      <c r="JPL42" s="9"/>
      <c r="JPM42" s="9"/>
      <c r="JPN42" s="9"/>
      <c r="JPO42" s="9"/>
      <c r="JPP42" s="9"/>
      <c r="JPQ42" s="9"/>
      <c r="JPR42" s="9"/>
      <c r="JPS42" s="9"/>
      <c r="JPT42" s="9"/>
      <c r="JPU42" s="9"/>
      <c r="JPV42" s="9"/>
      <c r="JPW42" s="9"/>
      <c r="JPX42" s="9"/>
      <c r="JPY42" s="9"/>
      <c r="JPZ42" s="9"/>
      <c r="JQA42" s="9"/>
      <c r="JQB42" s="9"/>
      <c r="JQC42" s="9"/>
      <c r="JQD42" s="9"/>
      <c r="JQE42" s="9"/>
      <c r="JQF42" s="9"/>
      <c r="JQG42" s="9"/>
      <c r="JQH42" s="9"/>
      <c r="JQI42" s="9"/>
      <c r="JQJ42" s="9"/>
      <c r="JQK42" s="9"/>
      <c r="JQL42" s="9"/>
      <c r="JQM42" s="9"/>
      <c r="JQN42" s="9"/>
      <c r="JQO42" s="9"/>
      <c r="JQP42" s="9"/>
      <c r="JQQ42" s="9"/>
      <c r="JQR42" s="9"/>
      <c r="JQS42" s="9"/>
      <c r="JQT42" s="9"/>
      <c r="JQU42" s="9"/>
      <c r="JQV42" s="9"/>
      <c r="JQW42" s="9"/>
      <c r="JQX42" s="9"/>
      <c r="JQY42" s="9"/>
      <c r="JQZ42" s="9"/>
      <c r="JRA42" s="9"/>
      <c r="JRB42" s="9"/>
      <c r="JRC42" s="9"/>
      <c r="JRD42" s="9"/>
      <c r="JRE42" s="9"/>
      <c r="JRF42" s="9"/>
      <c r="JRG42" s="9"/>
      <c r="JRH42" s="9"/>
      <c r="JRI42" s="9"/>
      <c r="JRJ42" s="9"/>
      <c r="JRK42" s="9"/>
      <c r="JRL42" s="9"/>
      <c r="JRM42" s="9"/>
      <c r="JRN42" s="9"/>
      <c r="JRO42" s="9"/>
      <c r="JRP42" s="9"/>
      <c r="JRQ42" s="9"/>
      <c r="JRR42" s="9"/>
      <c r="JRS42" s="9"/>
      <c r="JRT42" s="9"/>
      <c r="JRU42" s="9"/>
      <c r="JRV42" s="9"/>
      <c r="JRW42" s="9"/>
      <c r="JRX42" s="9"/>
      <c r="JRY42" s="9"/>
      <c r="JRZ42" s="9"/>
      <c r="JSA42" s="9"/>
      <c r="JSB42" s="9"/>
      <c r="JSC42" s="9"/>
      <c r="JSD42" s="9"/>
      <c r="JSE42" s="9"/>
      <c r="JSF42" s="9"/>
      <c r="JSG42" s="9"/>
      <c r="JSH42" s="9"/>
      <c r="JSI42" s="9"/>
      <c r="JSJ42" s="9"/>
      <c r="JSK42" s="9"/>
      <c r="JSL42" s="9"/>
      <c r="JSM42" s="9"/>
      <c r="JSN42" s="9"/>
      <c r="JSO42" s="9"/>
      <c r="JSP42" s="9"/>
      <c r="JSQ42" s="9"/>
      <c r="JSR42" s="9"/>
      <c r="JSS42" s="9"/>
      <c r="JST42" s="9"/>
      <c r="JSU42" s="9"/>
      <c r="JSV42" s="9"/>
      <c r="JSW42" s="9"/>
      <c r="JSX42" s="9"/>
      <c r="JSY42" s="9"/>
      <c r="JSZ42" s="9"/>
      <c r="JTA42" s="9"/>
      <c r="JTB42" s="9"/>
      <c r="JTC42" s="9"/>
      <c r="JTD42" s="9"/>
      <c r="JTE42" s="9"/>
      <c r="JTF42" s="9"/>
      <c r="JTG42" s="9"/>
      <c r="JTH42" s="9"/>
      <c r="JTI42" s="9"/>
      <c r="JTJ42" s="9"/>
      <c r="JTK42" s="9"/>
      <c r="JTL42" s="9"/>
      <c r="JTM42" s="9"/>
      <c r="JTN42" s="9"/>
      <c r="JTO42" s="9"/>
      <c r="JTP42" s="9"/>
      <c r="JTQ42" s="9"/>
      <c r="JTR42" s="9"/>
      <c r="JTS42" s="9"/>
      <c r="JTT42" s="9"/>
      <c r="JTU42" s="9"/>
      <c r="JTV42" s="9"/>
      <c r="JTW42" s="9"/>
      <c r="JTX42" s="9"/>
      <c r="JTY42" s="9"/>
      <c r="JTZ42" s="9"/>
      <c r="JUA42" s="9"/>
      <c r="JUB42" s="9"/>
      <c r="JUC42" s="9"/>
      <c r="JUD42" s="9"/>
      <c r="JUE42" s="9"/>
      <c r="JUF42" s="9"/>
      <c r="JUG42" s="9"/>
      <c r="JUH42" s="9"/>
      <c r="JUI42" s="9"/>
      <c r="JUJ42" s="9"/>
      <c r="JUK42" s="9"/>
      <c r="JUL42" s="9"/>
      <c r="JUM42" s="9"/>
      <c r="JUN42" s="9"/>
      <c r="JUO42" s="9"/>
      <c r="JUP42" s="9"/>
      <c r="JUQ42" s="9"/>
      <c r="JUR42" s="9"/>
      <c r="JUS42" s="9"/>
      <c r="JUT42" s="9"/>
      <c r="JUU42" s="9"/>
      <c r="JUV42" s="9"/>
      <c r="JUW42" s="9"/>
      <c r="JUX42" s="9"/>
      <c r="JUY42" s="9"/>
      <c r="JUZ42" s="9"/>
      <c r="JVA42" s="9"/>
      <c r="JVB42" s="9"/>
      <c r="JVC42" s="9"/>
      <c r="JVD42" s="9"/>
      <c r="JVE42" s="9"/>
      <c r="JVF42" s="9"/>
      <c r="JVG42" s="9"/>
      <c r="JVH42" s="9"/>
      <c r="JVI42" s="9"/>
      <c r="JVJ42" s="9"/>
      <c r="JVK42" s="9"/>
      <c r="JVL42" s="9"/>
      <c r="JVM42" s="9"/>
      <c r="JVN42" s="9"/>
      <c r="JVO42" s="9"/>
      <c r="JVP42" s="9"/>
      <c r="JVQ42" s="9"/>
      <c r="JVR42" s="9"/>
      <c r="JVS42" s="9"/>
      <c r="JVT42" s="9"/>
      <c r="JVU42" s="9"/>
      <c r="JVV42" s="9"/>
      <c r="JVW42" s="9"/>
      <c r="JVX42" s="9"/>
      <c r="JVY42" s="9"/>
      <c r="JVZ42" s="9"/>
      <c r="JWA42" s="9"/>
      <c r="JWB42" s="9"/>
      <c r="JWC42" s="9"/>
      <c r="JWD42" s="9"/>
      <c r="JWE42" s="9"/>
      <c r="JWF42" s="9"/>
      <c r="JWG42" s="9"/>
      <c r="JWH42" s="9"/>
      <c r="JWI42" s="9"/>
      <c r="JWJ42" s="9"/>
      <c r="JWK42" s="9"/>
      <c r="JWL42" s="9"/>
      <c r="JWM42" s="9"/>
      <c r="JWN42" s="9"/>
      <c r="JWO42" s="9"/>
      <c r="JWP42" s="9"/>
      <c r="JWQ42" s="9"/>
      <c r="JWR42" s="9"/>
      <c r="JWS42" s="9"/>
      <c r="JWT42" s="9"/>
      <c r="JWU42" s="9"/>
      <c r="JWV42" s="9"/>
      <c r="JWW42" s="9"/>
      <c r="JWX42" s="9"/>
      <c r="JWY42" s="9"/>
      <c r="JWZ42" s="9"/>
      <c r="JXA42" s="9"/>
      <c r="JXB42" s="9"/>
      <c r="JXC42" s="9"/>
      <c r="JXD42" s="9"/>
      <c r="JXE42" s="9"/>
      <c r="JXF42" s="9"/>
      <c r="JXG42" s="9"/>
      <c r="JXH42" s="9"/>
      <c r="JXI42" s="9"/>
      <c r="JXJ42" s="9"/>
      <c r="JXK42" s="9"/>
      <c r="JXL42" s="9"/>
      <c r="JXM42" s="9"/>
      <c r="JXN42" s="9"/>
      <c r="JXO42" s="9"/>
      <c r="JXP42" s="9"/>
      <c r="JXQ42" s="9"/>
      <c r="JXR42" s="9"/>
      <c r="JXS42" s="9"/>
      <c r="JXT42" s="9"/>
      <c r="JXU42" s="9"/>
      <c r="JXV42" s="9"/>
      <c r="JXW42" s="9"/>
      <c r="JXX42" s="9"/>
      <c r="JXY42" s="9"/>
      <c r="JXZ42" s="9"/>
      <c r="JYA42" s="9"/>
      <c r="JYB42" s="9"/>
      <c r="JYC42" s="9"/>
      <c r="JYD42" s="9"/>
      <c r="JYE42" s="9"/>
      <c r="JYF42" s="9"/>
      <c r="JYG42" s="9"/>
      <c r="JYH42" s="9"/>
      <c r="JYI42" s="9"/>
      <c r="JYJ42" s="9"/>
      <c r="JYK42" s="9"/>
      <c r="JYL42" s="9"/>
      <c r="JYM42" s="9"/>
      <c r="JYN42" s="9"/>
      <c r="JYO42" s="9"/>
      <c r="JYP42" s="9"/>
      <c r="JYQ42" s="9"/>
      <c r="JYR42" s="9"/>
      <c r="JYS42" s="9"/>
      <c r="JYT42" s="9"/>
      <c r="JYU42" s="9"/>
      <c r="JYV42" s="9"/>
      <c r="JYW42" s="9"/>
      <c r="JYX42" s="9"/>
      <c r="JYY42" s="9"/>
      <c r="JYZ42" s="9"/>
      <c r="JZA42" s="9"/>
      <c r="JZB42" s="9"/>
      <c r="JZC42" s="9"/>
      <c r="JZD42" s="9"/>
      <c r="JZE42" s="9"/>
      <c r="JZF42" s="9"/>
      <c r="JZG42" s="9"/>
      <c r="JZH42" s="9"/>
      <c r="JZI42" s="9"/>
      <c r="JZJ42" s="9"/>
      <c r="JZK42" s="9"/>
      <c r="JZL42" s="9"/>
      <c r="JZM42" s="9"/>
      <c r="JZN42" s="9"/>
      <c r="JZO42" s="9"/>
      <c r="JZP42" s="9"/>
      <c r="JZQ42" s="9"/>
      <c r="JZR42" s="9"/>
      <c r="JZS42" s="9"/>
      <c r="JZT42" s="9"/>
      <c r="JZU42" s="9"/>
      <c r="JZV42" s="9"/>
      <c r="JZW42" s="9"/>
      <c r="JZX42" s="9"/>
      <c r="JZY42" s="9"/>
      <c r="JZZ42" s="9"/>
      <c r="KAA42" s="9"/>
      <c r="KAB42" s="9"/>
      <c r="KAC42" s="9"/>
      <c r="KAD42" s="9"/>
      <c r="KAE42" s="9"/>
      <c r="KAF42" s="9"/>
      <c r="KAG42" s="9"/>
      <c r="KAH42" s="9"/>
      <c r="KAI42" s="9"/>
      <c r="KAJ42" s="9"/>
      <c r="KAK42" s="9"/>
      <c r="KAL42" s="9"/>
      <c r="KAM42" s="9"/>
      <c r="KAN42" s="9"/>
      <c r="KAO42" s="9"/>
      <c r="KAP42" s="9"/>
      <c r="KAQ42" s="9"/>
      <c r="KAR42" s="9"/>
      <c r="KAS42" s="9"/>
      <c r="KAT42" s="9"/>
      <c r="KAU42" s="9"/>
      <c r="KAV42" s="9"/>
      <c r="KAW42" s="9"/>
      <c r="KAX42" s="9"/>
      <c r="KAY42" s="9"/>
      <c r="KAZ42" s="9"/>
      <c r="KBA42" s="9"/>
      <c r="KBB42" s="9"/>
      <c r="KBC42" s="9"/>
      <c r="KBD42" s="9"/>
      <c r="KBE42" s="9"/>
      <c r="KBF42" s="9"/>
      <c r="KBG42" s="9"/>
      <c r="KBH42" s="9"/>
      <c r="KBI42" s="9"/>
      <c r="KBJ42" s="9"/>
      <c r="KBK42" s="9"/>
      <c r="KBL42" s="9"/>
      <c r="KBM42" s="9"/>
      <c r="KBN42" s="9"/>
      <c r="KBO42" s="9"/>
      <c r="KBP42" s="9"/>
      <c r="KBQ42" s="9"/>
      <c r="KBR42" s="9"/>
      <c r="KBS42" s="9"/>
      <c r="KBT42" s="9"/>
      <c r="KBU42" s="9"/>
      <c r="KBV42" s="9"/>
      <c r="KBW42" s="9"/>
      <c r="KBX42" s="9"/>
      <c r="KBY42" s="9"/>
      <c r="KBZ42" s="9"/>
      <c r="KCA42" s="9"/>
      <c r="KCB42" s="9"/>
      <c r="KCC42" s="9"/>
      <c r="KCD42" s="9"/>
      <c r="KCE42" s="9"/>
      <c r="KCF42" s="9"/>
      <c r="KCG42" s="9"/>
      <c r="KCH42" s="9"/>
      <c r="KCI42" s="9"/>
      <c r="KCJ42" s="9"/>
      <c r="KCK42" s="9"/>
      <c r="KCL42" s="9"/>
      <c r="KCM42" s="9"/>
      <c r="KCN42" s="9"/>
      <c r="KCO42" s="9"/>
      <c r="KCP42" s="9"/>
      <c r="KCQ42" s="9"/>
      <c r="KCR42" s="9"/>
      <c r="KCS42" s="9"/>
      <c r="KCT42" s="9"/>
      <c r="KCU42" s="9"/>
      <c r="KCV42" s="9"/>
      <c r="KCW42" s="9"/>
      <c r="KCX42" s="9"/>
      <c r="KCY42" s="9"/>
      <c r="KCZ42" s="9"/>
      <c r="KDA42" s="9"/>
      <c r="KDB42" s="9"/>
      <c r="KDC42" s="9"/>
      <c r="KDD42" s="9"/>
      <c r="KDE42" s="9"/>
      <c r="KDF42" s="9"/>
      <c r="KDG42" s="9"/>
      <c r="KDH42" s="9"/>
      <c r="KDI42" s="9"/>
      <c r="KDJ42" s="9"/>
      <c r="KDK42" s="9"/>
      <c r="KDL42" s="9"/>
      <c r="KDM42" s="9"/>
      <c r="KDN42" s="9"/>
      <c r="KDO42" s="9"/>
      <c r="KDP42" s="9"/>
      <c r="KDQ42" s="9"/>
      <c r="KDR42" s="9"/>
      <c r="KDS42" s="9"/>
      <c r="KDT42" s="9"/>
      <c r="KDU42" s="9"/>
      <c r="KDV42" s="9"/>
      <c r="KDW42" s="9"/>
      <c r="KDX42" s="9"/>
      <c r="KDY42" s="9"/>
      <c r="KDZ42" s="9"/>
      <c r="KEA42" s="9"/>
      <c r="KEB42" s="9"/>
      <c r="KEC42" s="9"/>
      <c r="KED42" s="9"/>
      <c r="KEE42" s="9"/>
      <c r="KEF42" s="9"/>
      <c r="KEG42" s="9"/>
      <c r="KEH42" s="9"/>
      <c r="KEI42" s="9"/>
      <c r="KEJ42" s="9"/>
      <c r="KEK42" s="9"/>
      <c r="KEL42" s="9"/>
      <c r="KEM42" s="9"/>
      <c r="KEN42" s="9"/>
      <c r="KEO42" s="9"/>
      <c r="KEP42" s="9"/>
      <c r="KEQ42" s="9"/>
      <c r="KER42" s="9"/>
      <c r="KES42" s="9"/>
      <c r="KET42" s="9"/>
      <c r="KEU42" s="9"/>
      <c r="KEV42" s="9"/>
      <c r="KEW42" s="9"/>
      <c r="KEX42" s="9"/>
      <c r="KEY42" s="9"/>
      <c r="KEZ42" s="9"/>
      <c r="KFA42" s="9"/>
      <c r="KFB42" s="9"/>
      <c r="KFC42" s="9"/>
      <c r="KFD42" s="9"/>
      <c r="KFE42" s="9"/>
      <c r="KFF42" s="9"/>
      <c r="KFG42" s="9"/>
      <c r="KFH42" s="9"/>
      <c r="KFI42" s="9"/>
      <c r="KFJ42" s="9"/>
      <c r="KFK42" s="9"/>
      <c r="KFL42" s="9"/>
      <c r="KFM42" s="9"/>
      <c r="KFN42" s="9"/>
      <c r="KFO42" s="9"/>
      <c r="KFP42" s="9"/>
      <c r="KFQ42" s="9"/>
      <c r="KFR42" s="9"/>
      <c r="KFS42" s="9"/>
      <c r="KFT42" s="9"/>
      <c r="KFU42" s="9"/>
      <c r="KFV42" s="9"/>
      <c r="KFW42" s="9"/>
      <c r="KFX42" s="9"/>
      <c r="KFY42" s="9"/>
      <c r="KFZ42" s="9"/>
      <c r="KGA42" s="9"/>
      <c r="KGB42" s="9"/>
      <c r="KGC42" s="9"/>
      <c r="KGD42" s="9"/>
      <c r="KGE42" s="9"/>
      <c r="KGF42" s="9"/>
      <c r="KGG42" s="9"/>
      <c r="KGH42" s="9"/>
      <c r="KGI42" s="9"/>
      <c r="KGJ42" s="9"/>
      <c r="KGK42" s="9"/>
      <c r="KGL42" s="9"/>
      <c r="KGM42" s="9"/>
      <c r="KGN42" s="9"/>
      <c r="KGO42" s="9"/>
      <c r="KGP42" s="9"/>
      <c r="KGQ42" s="9"/>
      <c r="KGR42" s="9"/>
      <c r="KGS42" s="9"/>
      <c r="KGT42" s="9"/>
      <c r="KGU42" s="9"/>
      <c r="KGV42" s="9"/>
      <c r="KGW42" s="9"/>
      <c r="KGX42" s="9"/>
      <c r="KGY42" s="9"/>
      <c r="KGZ42" s="9"/>
      <c r="KHA42" s="9"/>
      <c r="KHB42" s="9"/>
      <c r="KHC42" s="9"/>
      <c r="KHD42" s="9"/>
      <c r="KHE42" s="9"/>
      <c r="KHF42" s="9"/>
      <c r="KHG42" s="9"/>
      <c r="KHH42" s="9"/>
      <c r="KHI42" s="9"/>
      <c r="KHJ42" s="9"/>
      <c r="KHK42" s="9"/>
      <c r="KHL42" s="9"/>
      <c r="KHM42" s="9"/>
      <c r="KHN42" s="9"/>
      <c r="KHO42" s="9"/>
      <c r="KHP42" s="9"/>
      <c r="KHQ42" s="9"/>
      <c r="KHR42" s="9"/>
      <c r="KHS42" s="9"/>
      <c r="KHT42" s="9"/>
      <c r="KHU42" s="9"/>
      <c r="KHV42" s="9"/>
      <c r="KHW42" s="9"/>
      <c r="KHX42" s="9"/>
      <c r="KHY42" s="9"/>
      <c r="KHZ42" s="9"/>
      <c r="KIA42" s="9"/>
      <c r="KIB42" s="9"/>
      <c r="KIC42" s="9"/>
      <c r="KID42" s="9"/>
      <c r="KIE42" s="9"/>
      <c r="KIF42" s="9"/>
      <c r="KIG42" s="9"/>
      <c r="KIH42" s="9"/>
      <c r="KII42" s="9"/>
      <c r="KIJ42" s="9"/>
      <c r="KIK42" s="9"/>
      <c r="KIL42" s="9"/>
      <c r="KIM42" s="9"/>
      <c r="KIN42" s="9"/>
      <c r="KIO42" s="9"/>
      <c r="KIP42" s="9"/>
      <c r="KIQ42" s="9"/>
      <c r="KIR42" s="9"/>
      <c r="KIS42" s="9"/>
      <c r="KIT42" s="9"/>
      <c r="KIU42" s="9"/>
      <c r="KIV42" s="9"/>
      <c r="KIW42" s="9"/>
      <c r="KIX42" s="9"/>
      <c r="KIY42" s="9"/>
      <c r="KIZ42" s="9"/>
      <c r="KJA42" s="9"/>
      <c r="KJB42" s="9"/>
      <c r="KJC42" s="9"/>
      <c r="KJD42" s="9"/>
      <c r="KJE42" s="9"/>
      <c r="KJF42" s="9"/>
      <c r="KJG42" s="9"/>
      <c r="KJH42" s="9"/>
      <c r="KJI42" s="9"/>
      <c r="KJJ42" s="9"/>
      <c r="KJK42" s="9"/>
      <c r="KJL42" s="9"/>
      <c r="KJM42" s="9"/>
      <c r="KJN42" s="9"/>
      <c r="KJO42" s="9"/>
      <c r="KJP42" s="9"/>
      <c r="KJQ42" s="9"/>
      <c r="KJR42" s="9"/>
      <c r="KJS42" s="9"/>
      <c r="KJT42" s="9"/>
      <c r="KJU42" s="9"/>
      <c r="KJV42" s="9"/>
      <c r="KJW42" s="9"/>
      <c r="KJX42" s="9"/>
      <c r="KJY42" s="9"/>
      <c r="KJZ42" s="9"/>
      <c r="KKA42" s="9"/>
      <c r="KKB42" s="9"/>
      <c r="KKC42" s="9"/>
      <c r="KKD42" s="9"/>
      <c r="KKE42" s="9"/>
      <c r="KKF42" s="9"/>
      <c r="KKG42" s="9"/>
      <c r="KKH42" s="9"/>
      <c r="KKI42" s="9"/>
      <c r="KKJ42" s="9"/>
      <c r="KKK42" s="9"/>
      <c r="KKL42" s="9"/>
      <c r="KKM42" s="9"/>
      <c r="KKN42" s="9"/>
      <c r="KKO42" s="9"/>
      <c r="KKP42" s="9"/>
      <c r="KKQ42" s="9"/>
      <c r="KKR42" s="9"/>
      <c r="KKS42" s="9"/>
      <c r="KKT42" s="9"/>
      <c r="KKU42" s="9"/>
      <c r="KKV42" s="9"/>
      <c r="KKW42" s="9"/>
      <c r="KKX42" s="9"/>
      <c r="KKY42" s="9"/>
      <c r="KKZ42" s="9"/>
      <c r="KLA42" s="9"/>
      <c r="KLB42" s="9"/>
      <c r="KLC42" s="9"/>
      <c r="KLD42" s="9"/>
      <c r="KLE42" s="9"/>
      <c r="KLF42" s="9"/>
      <c r="KLG42" s="9"/>
      <c r="KLH42" s="9"/>
      <c r="KLI42" s="9"/>
      <c r="KLJ42" s="9"/>
      <c r="KLK42" s="9"/>
      <c r="KLL42" s="9"/>
      <c r="KLM42" s="9"/>
      <c r="KLN42" s="9"/>
      <c r="KLO42" s="9"/>
      <c r="KLP42" s="9"/>
      <c r="KLQ42" s="9"/>
      <c r="KLR42" s="9"/>
      <c r="KLS42" s="9"/>
      <c r="KLT42" s="9"/>
      <c r="KLU42" s="9"/>
      <c r="KLV42" s="9"/>
      <c r="KLW42" s="9"/>
      <c r="KLX42" s="9"/>
      <c r="KLY42" s="9"/>
      <c r="KLZ42" s="9"/>
      <c r="KMA42" s="9"/>
      <c r="KMB42" s="9"/>
      <c r="KMC42" s="9"/>
      <c r="KMD42" s="9"/>
      <c r="KME42" s="9"/>
      <c r="KMF42" s="9"/>
      <c r="KMG42" s="9"/>
      <c r="KMH42" s="9"/>
      <c r="KMI42" s="9"/>
      <c r="KMJ42" s="9"/>
      <c r="KMK42" s="9"/>
      <c r="KML42" s="9"/>
      <c r="KMM42" s="9"/>
      <c r="KMN42" s="9"/>
      <c r="KMO42" s="9"/>
      <c r="KMP42" s="9"/>
      <c r="KMQ42" s="9"/>
      <c r="KMR42" s="9"/>
      <c r="KMS42" s="9"/>
      <c r="KMT42" s="9"/>
      <c r="KMU42" s="9"/>
      <c r="KMV42" s="9"/>
      <c r="KMW42" s="9"/>
      <c r="KMX42" s="9"/>
      <c r="KMY42" s="9"/>
      <c r="KMZ42" s="9"/>
      <c r="KNA42" s="9"/>
      <c r="KNB42" s="9"/>
      <c r="KNC42" s="9"/>
      <c r="KND42" s="9"/>
      <c r="KNE42" s="9"/>
      <c r="KNF42" s="9"/>
      <c r="KNG42" s="9"/>
      <c r="KNH42" s="9"/>
      <c r="KNI42" s="9"/>
      <c r="KNJ42" s="9"/>
      <c r="KNK42" s="9"/>
      <c r="KNL42" s="9"/>
      <c r="KNM42" s="9"/>
      <c r="KNN42" s="9"/>
      <c r="KNO42" s="9"/>
      <c r="KNP42" s="9"/>
      <c r="KNQ42" s="9"/>
      <c r="KNR42" s="9"/>
      <c r="KNS42" s="9"/>
      <c r="KNT42" s="9"/>
      <c r="KNU42" s="9"/>
      <c r="KNV42" s="9"/>
      <c r="KNW42" s="9"/>
      <c r="KNX42" s="9"/>
      <c r="KNY42" s="9"/>
      <c r="KNZ42" s="9"/>
      <c r="KOA42" s="9"/>
      <c r="KOB42" s="9"/>
      <c r="KOC42" s="9"/>
      <c r="KOD42" s="9"/>
      <c r="KOE42" s="9"/>
      <c r="KOF42" s="9"/>
      <c r="KOG42" s="9"/>
      <c r="KOH42" s="9"/>
      <c r="KOI42" s="9"/>
      <c r="KOJ42" s="9"/>
      <c r="KOK42" s="9"/>
      <c r="KOL42" s="9"/>
      <c r="KOM42" s="9"/>
      <c r="KON42" s="9"/>
      <c r="KOO42" s="9"/>
      <c r="KOP42" s="9"/>
      <c r="KOQ42" s="9"/>
      <c r="KOR42" s="9"/>
      <c r="KOS42" s="9"/>
      <c r="KOT42" s="9"/>
      <c r="KOU42" s="9"/>
      <c r="KOV42" s="9"/>
      <c r="KOW42" s="9"/>
      <c r="KOX42" s="9"/>
      <c r="KOY42" s="9"/>
      <c r="KOZ42" s="9"/>
      <c r="KPA42" s="9"/>
      <c r="KPB42" s="9"/>
      <c r="KPC42" s="9"/>
      <c r="KPD42" s="9"/>
      <c r="KPE42" s="9"/>
      <c r="KPF42" s="9"/>
      <c r="KPG42" s="9"/>
      <c r="KPH42" s="9"/>
      <c r="KPI42" s="9"/>
      <c r="KPJ42" s="9"/>
      <c r="KPK42" s="9"/>
      <c r="KPL42" s="9"/>
      <c r="KPM42" s="9"/>
      <c r="KPN42" s="9"/>
      <c r="KPO42" s="9"/>
      <c r="KPP42" s="9"/>
      <c r="KPQ42" s="9"/>
      <c r="KPR42" s="9"/>
      <c r="KPS42" s="9"/>
      <c r="KPT42" s="9"/>
      <c r="KPU42" s="9"/>
      <c r="KPV42" s="9"/>
      <c r="KPW42" s="9"/>
      <c r="KPX42" s="9"/>
      <c r="KPY42" s="9"/>
      <c r="KPZ42" s="9"/>
      <c r="KQA42" s="9"/>
      <c r="KQB42" s="9"/>
      <c r="KQC42" s="9"/>
      <c r="KQD42" s="9"/>
      <c r="KQE42" s="9"/>
      <c r="KQF42" s="9"/>
      <c r="KQG42" s="9"/>
      <c r="KQH42" s="9"/>
      <c r="KQI42" s="9"/>
      <c r="KQJ42" s="9"/>
      <c r="KQK42" s="9"/>
      <c r="KQL42" s="9"/>
      <c r="KQM42" s="9"/>
      <c r="KQN42" s="9"/>
      <c r="KQO42" s="9"/>
      <c r="KQP42" s="9"/>
      <c r="KQQ42" s="9"/>
      <c r="KQR42" s="9"/>
      <c r="KQS42" s="9"/>
      <c r="KQT42" s="9"/>
      <c r="KQU42" s="9"/>
      <c r="KQV42" s="9"/>
      <c r="KQW42" s="9"/>
      <c r="KQX42" s="9"/>
      <c r="KQY42" s="9"/>
      <c r="KQZ42" s="9"/>
      <c r="KRA42" s="9"/>
      <c r="KRB42" s="9"/>
      <c r="KRC42" s="9"/>
      <c r="KRD42" s="9"/>
      <c r="KRE42" s="9"/>
      <c r="KRF42" s="9"/>
      <c r="KRG42" s="9"/>
      <c r="KRH42" s="9"/>
      <c r="KRI42" s="9"/>
      <c r="KRJ42" s="9"/>
      <c r="KRK42" s="9"/>
      <c r="KRL42" s="9"/>
      <c r="KRM42" s="9"/>
      <c r="KRN42" s="9"/>
      <c r="KRO42" s="9"/>
      <c r="KRP42" s="9"/>
      <c r="KRQ42" s="9"/>
      <c r="KRR42" s="9"/>
      <c r="KRS42" s="9"/>
      <c r="KRT42" s="9"/>
      <c r="KRU42" s="9"/>
      <c r="KRV42" s="9"/>
      <c r="KRW42" s="9"/>
      <c r="KRX42" s="9"/>
      <c r="KRY42" s="9"/>
      <c r="KRZ42" s="9"/>
      <c r="KSA42" s="9"/>
      <c r="KSB42" s="9"/>
      <c r="KSC42" s="9"/>
      <c r="KSD42" s="9"/>
      <c r="KSE42" s="9"/>
      <c r="KSF42" s="9"/>
      <c r="KSG42" s="9"/>
      <c r="KSH42" s="9"/>
      <c r="KSI42" s="9"/>
      <c r="KSJ42" s="9"/>
      <c r="KSK42" s="9"/>
      <c r="KSL42" s="9"/>
      <c r="KSM42" s="9"/>
      <c r="KSN42" s="9"/>
      <c r="KSO42" s="9"/>
      <c r="KSP42" s="9"/>
      <c r="KSQ42" s="9"/>
      <c r="KSR42" s="9"/>
      <c r="KSS42" s="9"/>
      <c r="KST42" s="9"/>
      <c r="KSU42" s="9"/>
      <c r="KSV42" s="9"/>
      <c r="KSW42" s="9"/>
      <c r="KSX42" s="9"/>
      <c r="KSY42" s="9"/>
      <c r="KSZ42" s="9"/>
      <c r="KTA42" s="9"/>
      <c r="KTB42" s="9"/>
      <c r="KTC42" s="9"/>
      <c r="KTD42" s="9"/>
      <c r="KTE42" s="9"/>
      <c r="KTF42" s="9"/>
      <c r="KTG42" s="9"/>
      <c r="KTH42" s="9"/>
      <c r="KTI42" s="9"/>
      <c r="KTJ42" s="9"/>
      <c r="KTK42" s="9"/>
      <c r="KTL42" s="9"/>
      <c r="KTM42" s="9"/>
      <c r="KTN42" s="9"/>
      <c r="KTO42" s="9"/>
      <c r="KTP42" s="9"/>
      <c r="KTQ42" s="9"/>
      <c r="KTR42" s="9"/>
      <c r="KTS42" s="9"/>
      <c r="KTT42" s="9"/>
      <c r="KTU42" s="9"/>
      <c r="KTV42" s="9"/>
      <c r="KTW42" s="9"/>
      <c r="KTX42" s="9"/>
      <c r="KTY42" s="9"/>
      <c r="KTZ42" s="9"/>
      <c r="KUA42" s="9"/>
      <c r="KUB42" s="9"/>
      <c r="KUC42" s="9"/>
      <c r="KUD42" s="9"/>
      <c r="KUE42" s="9"/>
      <c r="KUF42" s="9"/>
      <c r="KUG42" s="9"/>
      <c r="KUH42" s="9"/>
      <c r="KUI42" s="9"/>
      <c r="KUJ42" s="9"/>
      <c r="KUK42" s="9"/>
      <c r="KUL42" s="9"/>
      <c r="KUM42" s="9"/>
      <c r="KUN42" s="9"/>
      <c r="KUO42" s="9"/>
      <c r="KUP42" s="9"/>
      <c r="KUQ42" s="9"/>
      <c r="KUR42" s="9"/>
      <c r="KUS42" s="9"/>
      <c r="KUT42" s="9"/>
      <c r="KUU42" s="9"/>
      <c r="KUV42" s="9"/>
      <c r="KUW42" s="9"/>
      <c r="KUX42" s="9"/>
      <c r="KUY42" s="9"/>
      <c r="KUZ42" s="9"/>
      <c r="KVA42" s="9"/>
      <c r="KVB42" s="9"/>
      <c r="KVC42" s="9"/>
      <c r="KVD42" s="9"/>
      <c r="KVE42" s="9"/>
      <c r="KVF42" s="9"/>
      <c r="KVG42" s="9"/>
      <c r="KVH42" s="9"/>
      <c r="KVI42" s="9"/>
      <c r="KVJ42" s="9"/>
      <c r="KVK42" s="9"/>
      <c r="KVL42" s="9"/>
      <c r="KVM42" s="9"/>
      <c r="KVN42" s="9"/>
      <c r="KVO42" s="9"/>
      <c r="KVP42" s="9"/>
      <c r="KVQ42" s="9"/>
      <c r="KVR42" s="9"/>
      <c r="KVS42" s="9"/>
      <c r="KVT42" s="9"/>
      <c r="KVU42" s="9"/>
      <c r="KVV42" s="9"/>
      <c r="KVW42" s="9"/>
      <c r="KVX42" s="9"/>
      <c r="KVY42" s="9"/>
      <c r="KVZ42" s="9"/>
      <c r="KWA42" s="9"/>
      <c r="KWB42" s="9"/>
      <c r="KWC42" s="9"/>
      <c r="KWD42" s="9"/>
      <c r="KWE42" s="9"/>
      <c r="KWF42" s="9"/>
      <c r="KWG42" s="9"/>
      <c r="KWH42" s="9"/>
      <c r="KWI42" s="9"/>
      <c r="KWJ42" s="9"/>
      <c r="KWK42" s="9"/>
      <c r="KWL42" s="9"/>
      <c r="KWM42" s="9"/>
      <c r="KWN42" s="9"/>
      <c r="KWO42" s="9"/>
      <c r="KWP42" s="9"/>
      <c r="KWQ42" s="9"/>
      <c r="KWR42" s="9"/>
      <c r="KWS42" s="9"/>
      <c r="KWT42" s="9"/>
      <c r="KWU42" s="9"/>
      <c r="KWV42" s="9"/>
      <c r="KWW42" s="9"/>
      <c r="KWX42" s="9"/>
      <c r="KWY42" s="9"/>
      <c r="KWZ42" s="9"/>
      <c r="KXA42" s="9"/>
      <c r="KXB42" s="9"/>
      <c r="KXC42" s="9"/>
      <c r="KXD42" s="9"/>
      <c r="KXE42" s="9"/>
      <c r="KXF42" s="9"/>
      <c r="KXG42" s="9"/>
      <c r="KXH42" s="9"/>
      <c r="KXI42" s="9"/>
      <c r="KXJ42" s="9"/>
      <c r="KXK42" s="9"/>
      <c r="KXL42" s="9"/>
      <c r="KXM42" s="9"/>
      <c r="KXN42" s="9"/>
      <c r="KXO42" s="9"/>
      <c r="KXP42" s="9"/>
      <c r="KXQ42" s="9"/>
      <c r="KXR42" s="9"/>
      <c r="KXS42" s="9"/>
      <c r="KXT42" s="9"/>
      <c r="KXU42" s="9"/>
      <c r="KXV42" s="9"/>
      <c r="KXW42" s="9"/>
      <c r="KXX42" s="9"/>
      <c r="KXY42" s="9"/>
      <c r="KXZ42" s="9"/>
      <c r="KYA42" s="9"/>
      <c r="KYB42" s="9"/>
      <c r="KYC42" s="9"/>
      <c r="KYD42" s="9"/>
      <c r="KYE42" s="9"/>
      <c r="KYF42" s="9"/>
      <c r="KYG42" s="9"/>
      <c r="KYH42" s="9"/>
      <c r="KYI42" s="9"/>
      <c r="KYJ42" s="9"/>
      <c r="KYK42" s="9"/>
      <c r="KYL42" s="9"/>
      <c r="KYM42" s="9"/>
      <c r="KYN42" s="9"/>
      <c r="KYO42" s="9"/>
      <c r="KYP42" s="9"/>
      <c r="KYQ42" s="9"/>
      <c r="KYR42" s="9"/>
      <c r="KYS42" s="9"/>
      <c r="KYT42" s="9"/>
      <c r="KYU42" s="9"/>
      <c r="KYV42" s="9"/>
      <c r="KYW42" s="9"/>
      <c r="KYX42" s="9"/>
      <c r="KYY42" s="9"/>
      <c r="KYZ42" s="9"/>
      <c r="KZA42" s="9"/>
      <c r="KZB42" s="9"/>
      <c r="KZC42" s="9"/>
      <c r="KZD42" s="9"/>
      <c r="KZE42" s="9"/>
      <c r="KZF42" s="9"/>
      <c r="KZG42" s="9"/>
      <c r="KZH42" s="9"/>
      <c r="KZI42" s="9"/>
      <c r="KZJ42" s="9"/>
      <c r="KZK42" s="9"/>
      <c r="KZL42" s="9"/>
      <c r="KZM42" s="9"/>
      <c r="KZN42" s="9"/>
      <c r="KZO42" s="9"/>
      <c r="KZP42" s="9"/>
      <c r="KZQ42" s="9"/>
      <c r="KZR42" s="9"/>
      <c r="KZS42" s="9"/>
      <c r="KZT42" s="9"/>
      <c r="KZU42" s="9"/>
      <c r="KZV42" s="9"/>
      <c r="KZW42" s="9"/>
      <c r="KZX42" s="9"/>
      <c r="KZY42" s="9"/>
      <c r="KZZ42" s="9"/>
      <c r="LAA42" s="9"/>
      <c r="LAB42" s="9"/>
      <c r="LAC42" s="9"/>
      <c r="LAD42" s="9"/>
      <c r="LAE42" s="9"/>
      <c r="LAF42" s="9"/>
      <c r="LAG42" s="9"/>
      <c r="LAH42" s="9"/>
      <c r="LAI42" s="9"/>
      <c r="LAJ42" s="9"/>
      <c r="LAK42" s="9"/>
      <c r="LAL42" s="9"/>
      <c r="LAM42" s="9"/>
      <c r="LAN42" s="9"/>
      <c r="LAO42" s="9"/>
      <c r="LAP42" s="9"/>
      <c r="LAQ42" s="9"/>
      <c r="LAR42" s="9"/>
      <c r="LAS42" s="9"/>
      <c r="LAT42" s="9"/>
      <c r="LAU42" s="9"/>
      <c r="LAV42" s="9"/>
      <c r="LAW42" s="9"/>
      <c r="LAX42" s="9"/>
      <c r="LAY42" s="9"/>
      <c r="LAZ42" s="9"/>
      <c r="LBA42" s="9"/>
      <c r="LBB42" s="9"/>
      <c r="LBC42" s="9"/>
      <c r="LBD42" s="9"/>
      <c r="LBE42" s="9"/>
      <c r="LBF42" s="9"/>
      <c r="LBG42" s="9"/>
      <c r="LBH42" s="9"/>
      <c r="LBI42" s="9"/>
      <c r="LBJ42" s="9"/>
      <c r="LBK42" s="9"/>
      <c r="LBL42" s="9"/>
      <c r="LBM42" s="9"/>
      <c r="LBN42" s="9"/>
      <c r="LBO42" s="9"/>
      <c r="LBP42" s="9"/>
      <c r="LBQ42" s="9"/>
      <c r="LBR42" s="9"/>
      <c r="LBS42" s="9"/>
      <c r="LBT42" s="9"/>
      <c r="LBU42" s="9"/>
      <c r="LBV42" s="9"/>
      <c r="LBW42" s="9"/>
      <c r="LBX42" s="9"/>
      <c r="LBY42" s="9"/>
      <c r="LBZ42" s="9"/>
      <c r="LCA42" s="9"/>
      <c r="LCB42" s="9"/>
      <c r="LCC42" s="9"/>
      <c r="LCD42" s="9"/>
      <c r="LCE42" s="9"/>
      <c r="LCF42" s="9"/>
      <c r="LCG42" s="9"/>
      <c r="LCH42" s="9"/>
      <c r="LCI42" s="9"/>
      <c r="LCJ42" s="9"/>
      <c r="LCK42" s="9"/>
      <c r="LCL42" s="9"/>
      <c r="LCM42" s="9"/>
      <c r="LCN42" s="9"/>
      <c r="LCO42" s="9"/>
      <c r="LCP42" s="9"/>
      <c r="LCQ42" s="9"/>
      <c r="LCR42" s="9"/>
      <c r="LCS42" s="9"/>
      <c r="LCT42" s="9"/>
      <c r="LCU42" s="9"/>
      <c r="LCV42" s="9"/>
      <c r="LCW42" s="9"/>
      <c r="LCX42" s="9"/>
      <c r="LCY42" s="9"/>
      <c r="LCZ42" s="9"/>
      <c r="LDA42" s="9"/>
      <c r="LDB42" s="9"/>
      <c r="LDC42" s="9"/>
      <c r="LDD42" s="9"/>
      <c r="LDE42" s="9"/>
      <c r="LDF42" s="9"/>
      <c r="LDG42" s="9"/>
      <c r="LDH42" s="9"/>
      <c r="LDI42" s="9"/>
      <c r="LDJ42" s="9"/>
      <c r="LDK42" s="9"/>
      <c r="LDL42" s="9"/>
      <c r="LDM42" s="9"/>
      <c r="LDN42" s="9"/>
      <c r="LDO42" s="9"/>
      <c r="LDP42" s="9"/>
      <c r="LDQ42" s="9"/>
      <c r="LDR42" s="9"/>
      <c r="LDS42" s="9"/>
      <c r="LDT42" s="9"/>
      <c r="LDU42" s="9"/>
      <c r="LDV42" s="9"/>
      <c r="LDW42" s="9"/>
      <c r="LDX42" s="9"/>
      <c r="LDY42" s="9"/>
      <c r="LDZ42" s="9"/>
      <c r="LEA42" s="9"/>
      <c r="LEB42" s="9"/>
      <c r="LEC42" s="9"/>
      <c r="LED42" s="9"/>
      <c r="LEE42" s="9"/>
      <c r="LEF42" s="9"/>
      <c r="LEG42" s="9"/>
      <c r="LEH42" s="9"/>
      <c r="LEI42" s="9"/>
      <c r="LEJ42" s="9"/>
      <c r="LEK42" s="9"/>
      <c r="LEL42" s="9"/>
      <c r="LEM42" s="9"/>
      <c r="LEN42" s="9"/>
      <c r="LEO42" s="9"/>
      <c r="LEP42" s="9"/>
      <c r="LEQ42" s="9"/>
      <c r="LER42" s="9"/>
      <c r="LES42" s="9"/>
      <c r="LET42" s="9"/>
      <c r="LEU42" s="9"/>
      <c r="LEV42" s="9"/>
      <c r="LEW42" s="9"/>
      <c r="LEX42" s="9"/>
      <c r="LEY42" s="9"/>
      <c r="LEZ42" s="9"/>
      <c r="LFA42" s="9"/>
      <c r="LFB42" s="9"/>
      <c r="LFC42" s="9"/>
      <c r="LFD42" s="9"/>
      <c r="LFE42" s="9"/>
      <c r="LFF42" s="9"/>
      <c r="LFG42" s="9"/>
      <c r="LFH42" s="9"/>
      <c r="LFI42" s="9"/>
      <c r="LFJ42" s="9"/>
      <c r="LFK42" s="9"/>
      <c r="LFL42" s="9"/>
      <c r="LFM42" s="9"/>
      <c r="LFN42" s="9"/>
      <c r="LFO42" s="9"/>
      <c r="LFP42" s="9"/>
      <c r="LFQ42" s="9"/>
      <c r="LFR42" s="9"/>
      <c r="LFS42" s="9"/>
      <c r="LFT42" s="9"/>
      <c r="LFU42" s="9"/>
      <c r="LFV42" s="9"/>
      <c r="LFW42" s="9"/>
      <c r="LFX42" s="9"/>
      <c r="LFY42" s="9"/>
      <c r="LFZ42" s="9"/>
      <c r="LGA42" s="9"/>
      <c r="LGB42" s="9"/>
      <c r="LGC42" s="9"/>
      <c r="LGD42" s="9"/>
      <c r="LGE42" s="9"/>
      <c r="LGF42" s="9"/>
      <c r="LGG42" s="9"/>
      <c r="LGH42" s="9"/>
      <c r="LGI42" s="9"/>
      <c r="LGJ42" s="9"/>
      <c r="LGK42" s="9"/>
      <c r="LGL42" s="9"/>
      <c r="LGM42" s="9"/>
      <c r="LGN42" s="9"/>
      <c r="LGO42" s="9"/>
      <c r="LGP42" s="9"/>
      <c r="LGQ42" s="9"/>
      <c r="LGR42" s="9"/>
      <c r="LGS42" s="9"/>
      <c r="LGT42" s="9"/>
      <c r="LGU42" s="9"/>
      <c r="LGV42" s="9"/>
      <c r="LGW42" s="9"/>
      <c r="LGX42" s="9"/>
      <c r="LGY42" s="9"/>
      <c r="LGZ42" s="9"/>
      <c r="LHA42" s="9"/>
      <c r="LHB42" s="9"/>
      <c r="LHC42" s="9"/>
      <c r="LHD42" s="9"/>
      <c r="LHE42" s="9"/>
      <c r="LHF42" s="9"/>
      <c r="LHG42" s="9"/>
      <c r="LHH42" s="9"/>
      <c r="LHI42" s="9"/>
      <c r="LHJ42" s="9"/>
      <c r="LHK42" s="9"/>
      <c r="LHL42" s="9"/>
      <c r="LHM42" s="9"/>
      <c r="LHN42" s="9"/>
      <c r="LHO42" s="9"/>
      <c r="LHP42" s="9"/>
      <c r="LHQ42" s="9"/>
      <c r="LHR42" s="9"/>
      <c r="LHS42" s="9"/>
      <c r="LHT42" s="9"/>
      <c r="LHU42" s="9"/>
      <c r="LHV42" s="9"/>
      <c r="LHW42" s="9"/>
      <c r="LHX42" s="9"/>
      <c r="LHY42" s="9"/>
      <c r="LHZ42" s="9"/>
      <c r="LIA42" s="9"/>
      <c r="LIB42" s="9"/>
      <c r="LIC42" s="9"/>
      <c r="LID42" s="9"/>
      <c r="LIE42" s="9"/>
      <c r="LIF42" s="9"/>
      <c r="LIG42" s="9"/>
      <c r="LIH42" s="9"/>
      <c r="LII42" s="9"/>
      <c r="LIJ42" s="9"/>
      <c r="LIK42" s="9"/>
      <c r="LIL42" s="9"/>
      <c r="LIM42" s="9"/>
      <c r="LIN42" s="9"/>
      <c r="LIO42" s="9"/>
      <c r="LIP42" s="9"/>
      <c r="LIQ42" s="9"/>
      <c r="LIR42" s="9"/>
      <c r="LIS42" s="9"/>
      <c r="LIT42" s="9"/>
      <c r="LIU42" s="9"/>
      <c r="LIV42" s="9"/>
      <c r="LIW42" s="9"/>
      <c r="LIX42" s="9"/>
      <c r="LIY42" s="9"/>
      <c r="LIZ42" s="9"/>
      <c r="LJA42" s="9"/>
      <c r="LJB42" s="9"/>
      <c r="LJC42" s="9"/>
      <c r="LJD42" s="9"/>
      <c r="LJE42" s="9"/>
      <c r="LJF42" s="9"/>
      <c r="LJG42" s="9"/>
      <c r="LJH42" s="9"/>
      <c r="LJI42" s="9"/>
      <c r="LJJ42" s="9"/>
      <c r="LJK42" s="9"/>
      <c r="LJL42" s="9"/>
      <c r="LJM42" s="9"/>
      <c r="LJN42" s="9"/>
      <c r="LJO42" s="9"/>
      <c r="LJP42" s="9"/>
      <c r="LJQ42" s="9"/>
      <c r="LJR42" s="9"/>
      <c r="LJS42" s="9"/>
      <c r="LJT42" s="9"/>
      <c r="LJU42" s="9"/>
      <c r="LJV42" s="9"/>
      <c r="LJW42" s="9"/>
      <c r="LJX42" s="9"/>
      <c r="LJY42" s="9"/>
      <c r="LJZ42" s="9"/>
      <c r="LKA42" s="9"/>
      <c r="LKB42" s="9"/>
      <c r="LKC42" s="9"/>
      <c r="LKD42" s="9"/>
      <c r="LKE42" s="9"/>
      <c r="LKF42" s="9"/>
      <c r="LKG42" s="9"/>
      <c r="LKH42" s="9"/>
      <c r="LKI42" s="9"/>
      <c r="LKJ42" s="9"/>
      <c r="LKK42" s="9"/>
      <c r="LKL42" s="9"/>
      <c r="LKM42" s="9"/>
      <c r="LKN42" s="9"/>
      <c r="LKO42" s="9"/>
      <c r="LKP42" s="9"/>
      <c r="LKQ42" s="9"/>
      <c r="LKR42" s="9"/>
      <c r="LKS42" s="9"/>
      <c r="LKT42" s="9"/>
      <c r="LKU42" s="9"/>
      <c r="LKV42" s="9"/>
      <c r="LKW42" s="9"/>
      <c r="LKX42" s="9"/>
      <c r="LKY42" s="9"/>
      <c r="LKZ42" s="9"/>
      <c r="LLA42" s="9"/>
      <c r="LLB42" s="9"/>
      <c r="LLC42" s="9"/>
      <c r="LLD42" s="9"/>
      <c r="LLE42" s="9"/>
      <c r="LLF42" s="9"/>
      <c r="LLG42" s="9"/>
      <c r="LLH42" s="9"/>
      <c r="LLI42" s="9"/>
      <c r="LLJ42" s="9"/>
      <c r="LLK42" s="9"/>
      <c r="LLL42" s="9"/>
      <c r="LLM42" s="9"/>
      <c r="LLN42" s="9"/>
      <c r="LLO42" s="9"/>
      <c r="LLP42" s="9"/>
      <c r="LLQ42" s="9"/>
      <c r="LLR42" s="9"/>
      <c r="LLS42" s="9"/>
      <c r="LLT42" s="9"/>
      <c r="LLU42" s="9"/>
      <c r="LLV42" s="9"/>
      <c r="LLW42" s="9"/>
      <c r="LLX42" s="9"/>
      <c r="LLY42" s="9"/>
      <c r="LLZ42" s="9"/>
      <c r="LMA42" s="9"/>
      <c r="LMB42" s="9"/>
      <c r="LMC42" s="9"/>
      <c r="LMD42" s="9"/>
      <c r="LME42" s="9"/>
      <c r="LMF42" s="9"/>
      <c r="LMG42" s="9"/>
      <c r="LMH42" s="9"/>
      <c r="LMI42" s="9"/>
      <c r="LMJ42" s="9"/>
      <c r="LMK42" s="9"/>
      <c r="LML42" s="9"/>
      <c r="LMM42" s="9"/>
      <c r="LMN42" s="9"/>
      <c r="LMO42" s="9"/>
      <c r="LMP42" s="9"/>
      <c r="LMQ42" s="9"/>
      <c r="LMR42" s="9"/>
      <c r="LMS42" s="9"/>
      <c r="LMT42" s="9"/>
      <c r="LMU42" s="9"/>
      <c r="LMV42" s="9"/>
      <c r="LMW42" s="9"/>
      <c r="LMX42" s="9"/>
      <c r="LMY42" s="9"/>
      <c r="LMZ42" s="9"/>
      <c r="LNA42" s="9"/>
      <c r="LNB42" s="9"/>
      <c r="LNC42" s="9"/>
      <c r="LND42" s="9"/>
      <c r="LNE42" s="9"/>
      <c r="LNF42" s="9"/>
      <c r="LNG42" s="9"/>
      <c r="LNH42" s="9"/>
      <c r="LNI42" s="9"/>
      <c r="LNJ42" s="9"/>
      <c r="LNK42" s="9"/>
      <c r="LNL42" s="9"/>
      <c r="LNM42" s="9"/>
      <c r="LNN42" s="9"/>
      <c r="LNO42" s="9"/>
      <c r="LNP42" s="9"/>
      <c r="LNQ42" s="9"/>
      <c r="LNR42" s="9"/>
      <c r="LNS42" s="9"/>
      <c r="LNT42" s="9"/>
      <c r="LNU42" s="9"/>
      <c r="LNV42" s="9"/>
      <c r="LNW42" s="9"/>
      <c r="LNX42" s="9"/>
      <c r="LNY42" s="9"/>
      <c r="LNZ42" s="9"/>
      <c r="LOA42" s="9"/>
      <c r="LOB42" s="9"/>
      <c r="LOC42" s="9"/>
      <c r="LOD42" s="9"/>
      <c r="LOE42" s="9"/>
      <c r="LOF42" s="9"/>
      <c r="LOG42" s="9"/>
      <c r="LOH42" s="9"/>
      <c r="LOI42" s="9"/>
      <c r="LOJ42" s="9"/>
      <c r="LOK42" s="9"/>
      <c r="LOL42" s="9"/>
      <c r="LOM42" s="9"/>
      <c r="LON42" s="9"/>
      <c r="LOO42" s="9"/>
      <c r="LOP42" s="9"/>
      <c r="LOQ42" s="9"/>
      <c r="LOR42" s="9"/>
      <c r="LOS42" s="9"/>
      <c r="LOT42" s="9"/>
      <c r="LOU42" s="9"/>
      <c r="LOV42" s="9"/>
      <c r="LOW42" s="9"/>
      <c r="LOX42" s="9"/>
      <c r="LOY42" s="9"/>
      <c r="LOZ42" s="9"/>
      <c r="LPA42" s="9"/>
      <c r="LPB42" s="9"/>
      <c r="LPC42" s="9"/>
      <c r="LPD42" s="9"/>
      <c r="LPE42" s="9"/>
      <c r="LPF42" s="9"/>
      <c r="LPG42" s="9"/>
      <c r="LPH42" s="9"/>
      <c r="LPI42" s="9"/>
      <c r="LPJ42" s="9"/>
      <c r="LPK42" s="9"/>
      <c r="LPL42" s="9"/>
      <c r="LPM42" s="9"/>
      <c r="LPN42" s="9"/>
      <c r="LPO42" s="9"/>
      <c r="LPP42" s="9"/>
      <c r="LPQ42" s="9"/>
      <c r="LPR42" s="9"/>
      <c r="LPS42" s="9"/>
      <c r="LPT42" s="9"/>
      <c r="LPU42" s="9"/>
      <c r="LPV42" s="9"/>
      <c r="LPW42" s="9"/>
      <c r="LPX42" s="9"/>
      <c r="LPY42" s="9"/>
      <c r="LPZ42" s="9"/>
      <c r="LQA42" s="9"/>
      <c r="LQB42" s="9"/>
      <c r="LQC42" s="9"/>
      <c r="LQD42" s="9"/>
      <c r="LQE42" s="9"/>
      <c r="LQF42" s="9"/>
      <c r="LQG42" s="9"/>
      <c r="LQH42" s="9"/>
      <c r="LQI42" s="9"/>
      <c r="LQJ42" s="9"/>
      <c r="LQK42" s="9"/>
      <c r="LQL42" s="9"/>
      <c r="LQM42" s="9"/>
      <c r="LQN42" s="9"/>
      <c r="LQO42" s="9"/>
      <c r="LQP42" s="9"/>
      <c r="LQQ42" s="9"/>
      <c r="LQR42" s="9"/>
      <c r="LQS42" s="9"/>
      <c r="LQT42" s="9"/>
      <c r="LQU42" s="9"/>
      <c r="LQV42" s="9"/>
      <c r="LQW42" s="9"/>
      <c r="LQX42" s="9"/>
      <c r="LQY42" s="9"/>
      <c r="LQZ42" s="9"/>
      <c r="LRA42" s="9"/>
      <c r="LRB42" s="9"/>
      <c r="LRC42" s="9"/>
      <c r="LRD42" s="9"/>
      <c r="LRE42" s="9"/>
      <c r="LRF42" s="9"/>
      <c r="LRG42" s="9"/>
      <c r="LRH42" s="9"/>
      <c r="LRI42" s="9"/>
      <c r="LRJ42" s="9"/>
      <c r="LRK42" s="9"/>
      <c r="LRL42" s="9"/>
      <c r="LRM42" s="9"/>
      <c r="LRN42" s="9"/>
      <c r="LRO42" s="9"/>
      <c r="LRP42" s="9"/>
      <c r="LRQ42" s="9"/>
      <c r="LRR42" s="9"/>
      <c r="LRS42" s="9"/>
      <c r="LRT42" s="9"/>
      <c r="LRU42" s="9"/>
      <c r="LRV42" s="9"/>
      <c r="LRW42" s="9"/>
      <c r="LRX42" s="9"/>
      <c r="LRY42" s="9"/>
      <c r="LRZ42" s="9"/>
      <c r="LSA42" s="9"/>
      <c r="LSB42" s="9"/>
      <c r="LSC42" s="9"/>
      <c r="LSD42" s="9"/>
      <c r="LSE42" s="9"/>
      <c r="LSF42" s="9"/>
      <c r="LSG42" s="9"/>
      <c r="LSH42" s="9"/>
      <c r="LSI42" s="9"/>
      <c r="LSJ42" s="9"/>
      <c r="LSK42" s="9"/>
      <c r="LSL42" s="9"/>
      <c r="LSM42" s="9"/>
      <c r="LSN42" s="9"/>
      <c r="LSO42" s="9"/>
      <c r="LSP42" s="9"/>
      <c r="LSQ42" s="9"/>
      <c r="LSR42" s="9"/>
      <c r="LSS42" s="9"/>
      <c r="LST42" s="9"/>
      <c r="LSU42" s="9"/>
      <c r="LSV42" s="9"/>
      <c r="LSW42" s="9"/>
      <c r="LSX42" s="9"/>
      <c r="LSY42" s="9"/>
      <c r="LSZ42" s="9"/>
      <c r="LTA42" s="9"/>
      <c r="LTB42" s="9"/>
      <c r="LTC42" s="9"/>
      <c r="LTD42" s="9"/>
      <c r="LTE42" s="9"/>
      <c r="LTF42" s="9"/>
      <c r="LTG42" s="9"/>
      <c r="LTH42" s="9"/>
      <c r="LTI42" s="9"/>
      <c r="LTJ42" s="9"/>
      <c r="LTK42" s="9"/>
      <c r="LTL42" s="9"/>
      <c r="LTM42" s="9"/>
      <c r="LTN42" s="9"/>
      <c r="LTO42" s="9"/>
      <c r="LTP42" s="9"/>
      <c r="LTQ42" s="9"/>
      <c r="LTR42" s="9"/>
      <c r="LTS42" s="9"/>
      <c r="LTT42" s="9"/>
      <c r="LTU42" s="9"/>
      <c r="LTV42" s="9"/>
      <c r="LTW42" s="9"/>
      <c r="LTX42" s="9"/>
      <c r="LTY42" s="9"/>
      <c r="LTZ42" s="9"/>
      <c r="LUA42" s="9"/>
      <c r="LUB42" s="9"/>
      <c r="LUC42" s="9"/>
      <c r="LUD42" s="9"/>
      <c r="LUE42" s="9"/>
      <c r="LUF42" s="9"/>
      <c r="LUG42" s="9"/>
      <c r="LUH42" s="9"/>
      <c r="LUI42" s="9"/>
      <c r="LUJ42" s="9"/>
      <c r="LUK42" s="9"/>
      <c r="LUL42" s="9"/>
      <c r="LUM42" s="9"/>
      <c r="LUN42" s="9"/>
      <c r="LUO42" s="9"/>
      <c r="LUP42" s="9"/>
      <c r="LUQ42" s="9"/>
      <c r="LUR42" s="9"/>
      <c r="LUS42" s="9"/>
      <c r="LUT42" s="9"/>
      <c r="LUU42" s="9"/>
      <c r="LUV42" s="9"/>
      <c r="LUW42" s="9"/>
      <c r="LUX42" s="9"/>
      <c r="LUY42" s="9"/>
      <c r="LUZ42" s="9"/>
      <c r="LVA42" s="9"/>
      <c r="LVB42" s="9"/>
      <c r="LVC42" s="9"/>
      <c r="LVD42" s="9"/>
      <c r="LVE42" s="9"/>
      <c r="LVF42" s="9"/>
      <c r="LVG42" s="9"/>
      <c r="LVH42" s="9"/>
      <c r="LVI42" s="9"/>
      <c r="LVJ42" s="9"/>
      <c r="LVK42" s="9"/>
      <c r="LVL42" s="9"/>
      <c r="LVM42" s="9"/>
      <c r="LVN42" s="9"/>
      <c r="LVO42" s="9"/>
      <c r="LVP42" s="9"/>
      <c r="LVQ42" s="9"/>
      <c r="LVR42" s="9"/>
      <c r="LVS42" s="9"/>
      <c r="LVT42" s="9"/>
      <c r="LVU42" s="9"/>
      <c r="LVV42" s="9"/>
      <c r="LVW42" s="9"/>
      <c r="LVX42" s="9"/>
      <c r="LVY42" s="9"/>
      <c r="LVZ42" s="9"/>
      <c r="LWA42" s="9"/>
      <c r="LWB42" s="9"/>
      <c r="LWC42" s="9"/>
      <c r="LWD42" s="9"/>
      <c r="LWE42" s="9"/>
      <c r="LWF42" s="9"/>
      <c r="LWG42" s="9"/>
      <c r="LWH42" s="9"/>
      <c r="LWI42" s="9"/>
      <c r="LWJ42" s="9"/>
      <c r="LWK42" s="9"/>
      <c r="LWL42" s="9"/>
      <c r="LWM42" s="9"/>
      <c r="LWN42" s="9"/>
      <c r="LWO42" s="9"/>
      <c r="LWP42" s="9"/>
      <c r="LWQ42" s="9"/>
      <c r="LWR42" s="9"/>
      <c r="LWS42" s="9"/>
      <c r="LWT42" s="9"/>
      <c r="LWU42" s="9"/>
      <c r="LWV42" s="9"/>
      <c r="LWW42" s="9"/>
      <c r="LWX42" s="9"/>
      <c r="LWY42" s="9"/>
      <c r="LWZ42" s="9"/>
      <c r="LXA42" s="9"/>
      <c r="LXB42" s="9"/>
      <c r="LXC42" s="9"/>
      <c r="LXD42" s="9"/>
      <c r="LXE42" s="9"/>
      <c r="LXF42" s="9"/>
      <c r="LXG42" s="9"/>
      <c r="LXH42" s="9"/>
      <c r="LXI42" s="9"/>
      <c r="LXJ42" s="9"/>
      <c r="LXK42" s="9"/>
      <c r="LXL42" s="9"/>
      <c r="LXM42" s="9"/>
      <c r="LXN42" s="9"/>
      <c r="LXO42" s="9"/>
      <c r="LXP42" s="9"/>
      <c r="LXQ42" s="9"/>
      <c r="LXR42" s="9"/>
      <c r="LXS42" s="9"/>
      <c r="LXT42" s="9"/>
      <c r="LXU42" s="9"/>
      <c r="LXV42" s="9"/>
      <c r="LXW42" s="9"/>
      <c r="LXX42" s="9"/>
      <c r="LXY42" s="9"/>
      <c r="LXZ42" s="9"/>
      <c r="LYA42" s="9"/>
      <c r="LYB42" s="9"/>
      <c r="LYC42" s="9"/>
      <c r="LYD42" s="9"/>
      <c r="LYE42" s="9"/>
      <c r="LYF42" s="9"/>
      <c r="LYG42" s="9"/>
      <c r="LYH42" s="9"/>
      <c r="LYI42" s="9"/>
      <c r="LYJ42" s="9"/>
      <c r="LYK42" s="9"/>
      <c r="LYL42" s="9"/>
      <c r="LYM42" s="9"/>
      <c r="LYN42" s="9"/>
      <c r="LYO42" s="9"/>
      <c r="LYP42" s="9"/>
      <c r="LYQ42" s="9"/>
      <c r="LYR42" s="9"/>
      <c r="LYS42" s="9"/>
      <c r="LYT42" s="9"/>
      <c r="LYU42" s="9"/>
      <c r="LYV42" s="9"/>
      <c r="LYW42" s="9"/>
      <c r="LYX42" s="9"/>
      <c r="LYY42" s="9"/>
      <c r="LYZ42" s="9"/>
      <c r="LZA42" s="9"/>
      <c r="LZB42" s="9"/>
      <c r="LZC42" s="9"/>
      <c r="LZD42" s="9"/>
      <c r="LZE42" s="9"/>
      <c r="LZF42" s="9"/>
      <c r="LZG42" s="9"/>
      <c r="LZH42" s="9"/>
      <c r="LZI42" s="9"/>
      <c r="LZJ42" s="9"/>
      <c r="LZK42" s="9"/>
      <c r="LZL42" s="9"/>
      <c r="LZM42" s="9"/>
      <c r="LZN42" s="9"/>
      <c r="LZO42" s="9"/>
      <c r="LZP42" s="9"/>
      <c r="LZQ42" s="9"/>
      <c r="LZR42" s="9"/>
      <c r="LZS42" s="9"/>
      <c r="LZT42" s="9"/>
      <c r="LZU42" s="9"/>
      <c r="LZV42" s="9"/>
      <c r="LZW42" s="9"/>
      <c r="LZX42" s="9"/>
      <c r="LZY42" s="9"/>
      <c r="LZZ42" s="9"/>
      <c r="MAA42" s="9"/>
      <c r="MAB42" s="9"/>
      <c r="MAC42" s="9"/>
      <c r="MAD42" s="9"/>
      <c r="MAE42" s="9"/>
      <c r="MAF42" s="9"/>
      <c r="MAG42" s="9"/>
      <c r="MAH42" s="9"/>
      <c r="MAI42" s="9"/>
      <c r="MAJ42" s="9"/>
      <c r="MAK42" s="9"/>
      <c r="MAL42" s="9"/>
      <c r="MAM42" s="9"/>
      <c r="MAN42" s="9"/>
      <c r="MAO42" s="9"/>
      <c r="MAP42" s="9"/>
      <c r="MAQ42" s="9"/>
      <c r="MAR42" s="9"/>
      <c r="MAS42" s="9"/>
      <c r="MAT42" s="9"/>
      <c r="MAU42" s="9"/>
      <c r="MAV42" s="9"/>
      <c r="MAW42" s="9"/>
      <c r="MAX42" s="9"/>
      <c r="MAY42" s="9"/>
      <c r="MAZ42" s="9"/>
      <c r="MBA42" s="9"/>
      <c r="MBB42" s="9"/>
      <c r="MBC42" s="9"/>
      <c r="MBD42" s="9"/>
      <c r="MBE42" s="9"/>
      <c r="MBF42" s="9"/>
      <c r="MBG42" s="9"/>
      <c r="MBH42" s="9"/>
      <c r="MBI42" s="9"/>
      <c r="MBJ42" s="9"/>
      <c r="MBK42" s="9"/>
      <c r="MBL42" s="9"/>
      <c r="MBM42" s="9"/>
      <c r="MBN42" s="9"/>
      <c r="MBO42" s="9"/>
      <c r="MBP42" s="9"/>
      <c r="MBQ42" s="9"/>
      <c r="MBR42" s="9"/>
      <c r="MBS42" s="9"/>
      <c r="MBT42" s="9"/>
      <c r="MBU42" s="9"/>
      <c r="MBV42" s="9"/>
      <c r="MBW42" s="9"/>
      <c r="MBX42" s="9"/>
      <c r="MBY42" s="9"/>
      <c r="MBZ42" s="9"/>
      <c r="MCA42" s="9"/>
      <c r="MCB42" s="9"/>
      <c r="MCC42" s="9"/>
      <c r="MCD42" s="9"/>
      <c r="MCE42" s="9"/>
      <c r="MCF42" s="9"/>
      <c r="MCG42" s="9"/>
      <c r="MCH42" s="9"/>
      <c r="MCI42" s="9"/>
      <c r="MCJ42" s="9"/>
      <c r="MCK42" s="9"/>
      <c r="MCL42" s="9"/>
      <c r="MCM42" s="9"/>
      <c r="MCN42" s="9"/>
      <c r="MCO42" s="9"/>
      <c r="MCP42" s="9"/>
      <c r="MCQ42" s="9"/>
      <c r="MCR42" s="9"/>
      <c r="MCS42" s="9"/>
      <c r="MCT42" s="9"/>
      <c r="MCU42" s="9"/>
      <c r="MCV42" s="9"/>
      <c r="MCW42" s="9"/>
      <c r="MCX42" s="9"/>
      <c r="MCY42" s="9"/>
      <c r="MCZ42" s="9"/>
      <c r="MDA42" s="9"/>
      <c r="MDB42" s="9"/>
      <c r="MDC42" s="9"/>
      <c r="MDD42" s="9"/>
      <c r="MDE42" s="9"/>
      <c r="MDF42" s="9"/>
      <c r="MDG42" s="9"/>
      <c r="MDH42" s="9"/>
      <c r="MDI42" s="9"/>
      <c r="MDJ42" s="9"/>
      <c r="MDK42" s="9"/>
      <c r="MDL42" s="9"/>
      <c r="MDM42" s="9"/>
      <c r="MDN42" s="9"/>
      <c r="MDO42" s="9"/>
      <c r="MDP42" s="9"/>
      <c r="MDQ42" s="9"/>
      <c r="MDR42" s="9"/>
      <c r="MDS42" s="9"/>
      <c r="MDT42" s="9"/>
      <c r="MDU42" s="9"/>
      <c r="MDV42" s="9"/>
      <c r="MDW42" s="9"/>
      <c r="MDX42" s="9"/>
      <c r="MDY42" s="9"/>
      <c r="MDZ42" s="9"/>
      <c r="MEA42" s="9"/>
      <c r="MEB42" s="9"/>
      <c r="MEC42" s="9"/>
      <c r="MED42" s="9"/>
      <c r="MEE42" s="9"/>
      <c r="MEF42" s="9"/>
      <c r="MEG42" s="9"/>
      <c r="MEH42" s="9"/>
      <c r="MEI42" s="9"/>
      <c r="MEJ42" s="9"/>
      <c r="MEK42" s="9"/>
      <c r="MEL42" s="9"/>
      <c r="MEM42" s="9"/>
      <c r="MEN42" s="9"/>
      <c r="MEO42" s="9"/>
      <c r="MEP42" s="9"/>
      <c r="MEQ42" s="9"/>
      <c r="MER42" s="9"/>
      <c r="MES42" s="9"/>
      <c r="MET42" s="9"/>
      <c r="MEU42" s="9"/>
      <c r="MEV42" s="9"/>
      <c r="MEW42" s="9"/>
      <c r="MEX42" s="9"/>
      <c r="MEY42" s="9"/>
      <c r="MEZ42" s="9"/>
      <c r="MFA42" s="9"/>
      <c r="MFB42" s="9"/>
      <c r="MFC42" s="9"/>
      <c r="MFD42" s="9"/>
      <c r="MFE42" s="9"/>
      <c r="MFF42" s="9"/>
      <c r="MFG42" s="9"/>
      <c r="MFH42" s="9"/>
      <c r="MFI42" s="9"/>
      <c r="MFJ42" s="9"/>
      <c r="MFK42" s="9"/>
      <c r="MFL42" s="9"/>
      <c r="MFM42" s="9"/>
      <c r="MFN42" s="9"/>
      <c r="MFO42" s="9"/>
      <c r="MFP42" s="9"/>
      <c r="MFQ42" s="9"/>
      <c r="MFR42" s="9"/>
      <c r="MFS42" s="9"/>
      <c r="MFT42" s="9"/>
      <c r="MFU42" s="9"/>
      <c r="MFV42" s="9"/>
      <c r="MFW42" s="9"/>
      <c r="MFX42" s="9"/>
      <c r="MFY42" s="9"/>
      <c r="MFZ42" s="9"/>
      <c r="MGA42" s="9"/>
      <c r="MGB42" s="9"/>
      <c r="MGC42" s="9"/>
      <c r="MGD42" s="9"/>
      <c r="MGE42" s="9"/>
      <c r="MGF42" s="9"/>
      <c r="MGG42" s="9"/>
      <c r="MGH42" s="9"/>
      <c r="MGI42" s="9"/>
      <c r="MGJ42" s="9"/>
      <c r="MGK42" s="9"/>
      <c r="MGL42" s="9"/>
      <c r="MGM42" s="9"/>
      <c r="MGN42" s="9"/>
      <c r="MGO42" s="9"/>
      <c r="MGP42" s="9"/>
      <c r="MGQ42" s="9"/>
      <c r="MGR42" s="9"/>
      <c r="MGS42" s="9"/>
      <c r="MGT42" s="9"/>
      <c r="MGU42" s="9"/>
      <c r="MGV42" s="9"/>
      <c r="MGW42" s="9"/>
      <c r="MGX42" s="9"/>
      <c r="MGY42" s="9"/>
      <c r="MGZ42" s="9"/>
      <c r="MHA42" s="9"/>
      <c r="MHB42" s="9"/>
      <c r="MHC42" s="9"/>
      <c r="MHD42" s="9"/>
      <c r="MHE42" s="9"/>
      <c r="MHF42" s="9"/>
      <c r="MHG42" s="9"/>
      <c r="MHH42" s="9"/>
      <c r="MHI42" s="9"/>
      <c r="MHJ42" s="9"/>
      <c r="MHK42" s="9"/>
      <c r="MHL42" s="9"/>
      <c r="MHM42" s="9"/>
      <c r="MHN42" s="9"/>
      <c r="MHO42" s="9"/>
      <c r="MHP42" s="9"/>
      <c r="MHQ42" s="9"/>
      <c r="MHR42" s="9"/>
      <c r="MHS42" s="9"/>
      <c r="MHT42" s="9"/>
      <c r="MHU42" s="9"/>
      <c r="MHV42" s="9"/>
      <c r="MHW42" s="9"/>
      <c r="MHX42" s="9"/>
      <c r="MHY42" s="9"/>
      <c r="MHZ42" s="9"/>
      <c r="MIA42" s="9"/>
      <c r="MIB42" s="9"/>
      <c r="MIC42" s="9"/>
      <c r="MID42" s="9"/>
      <c r="MIE42" s="9"/>
      <c r="MIF42" s="9"/>
      <c r="MIG42" s="9"/>
      <c r="MIH42" s="9"/>
      <c r="MII42" s="9"/>
      <c r="MIJ42" s="9"/>
      <c r="MIK42" s="9"/>
      <c r="MIL42" s="9"/>
      <c r="MIM42" s="9"/>
      <c r="MIN42" s="9"/>
      <c r="MIO42" s="9"/>
      <c r="MIP42" s="9"/>
      <c r="MIQ42" s="9"/>
      <c r="MIR42" s="9"/>
      <c r="MIS42" s="9"/>
      <c r="MIT42" s="9"/>
      <c r="MIU42" s="9"/>
      <c r="MIV42" s="9"/>
      <c r="MIW42" s="9"/>
      <c r="MIX42" s="9"/>
      <c r="MIY42" s="9"/>
      <c r="MIZ42" s="9"/>
      <c r="MJA42" s="9"/>
      <c r="MJB42" s="9"/>
      <c r="MJC42" s="9"/>
      <c r="MJD42" s="9"/>
      <c r="MJE42" s="9"/>
      <c r="MJF42" s="9"/>
      <c r="MJG42" s="9"/>
      <c r="MJH42" s="9"/>
      <c r="MJI42" s="9"/>
      <c r="MJJ42" s="9"/>
      <c r="MJK42" s="9"/>
      <c r="MJL42" s="9"/>
      <c r="MJM42" s="9"/>
      <c r="MJN42" s="9"/>
      <c r="MJO42" s="9"/>
      <c r="MJP42" s="9"/>
      <c r="MJQ42" s="9"/>
      <c r="MJR42" s="9"/>
      <c r="MJS42" s="9"/>
      <c r="MJT42" s="9"/>
      <c r="MJU42" s="9"/>
      <c r="MJV42" s="9"/>
      <c r="MJW42" s="9"/>
      <c r="MJX42" s="9"/>
      <c r="MJY42" s="9"/>
      <c r="MJZ42" s="9"/>
      <c r="MKA42" s="9"/>
      <c r="MKB42" s="9"/>
      <c r="MKC42" s="9"/>
      <c r="MKD42" s="9"/>
      <c r="MKE42" s="9"/>
      <c r="MKF42" s="9"/>
      <c r="MKG42" s="9"/>
      <c r="MKH42" s="9"/>
      <c r="MKI42" s="9"/>
      <c r="MKJ42" s="9"/>
      <c r="MKK42" s="9"/>
      <c r="MKL42" s="9"/>
      <c r="MKM42" s="9"/>
      <c r="MKN42" s="9"/>
      <c r="MKO42" s="9"/>
      <c r="MKP42" s="9"/>
      <c r="MKQ42" s="9"/>
      <c r="MKR42" s="9"/>
      <c r="MKS42" s="9"/>
      <c r="MKT42" s="9"/>
      <c r="MKU42" s="9"/>
      <c r="MKV42" s="9"/>
      <c r="MKW42" s="9"/>
      <c r="MKX42" s="9"/>
      <c r="MKY42" s="9"/>
      <c r="MKZ42" s="9"/>
      <c r="MLA42" s="9"/>
      <c r="MLB42" s="9"/>
      <c r="MLC42" s="9"/>
      <c r="MLD42" s="9"/>
      <c r="MLE42" s="9"/>
      <c r="MLF42" s="9"/>
      <c r="MLG42" s="9"/>
      <c r="MLH42" s="9"/>
      <c r="MLI42" s="9"/>
      <c r="MLJ42" s="9"/>
      <c r="MLK42" s="9"/>
      <c r="MLL42" s="9"/>
      <c r="MLM42" s="9"/>
      <c r="MLN42" s="9"/>
      <c r="MLO42" s="9"/>
      <c r="MLP42" s="9"/>
      <c r="MLQ42" s="9"/>
      <c r="MLR42" s="9"/>
      <c r="MLS42" s="9"/>
      <c r="MLT42" s="9"/>
      <c r="MLU42" s="9"/>
      <c r="MLV42" s="9"/>
      <c r="MLW42" s="9"/>
      <c r="MLX42" s="9"/>
      <c r="MLY42" s="9"/>
      <c r="MLZ42" s="9"/>
      <c r="MMA42" s="9"/>
      <c r="MMB42" s="9"/>
      <c r="MMC42" s="9"/>
      <c r="MMD42" s="9"/>
      <c r="MME42" s="9"/>
      <c r="MMF42" s="9"/>
      <c r="MMG42" s="9"/>
      <c r="MMH42" s="9"/>
      <c r="MMI42" s="9"/>
      <c r="MMJ42" s="9"/>
      <c r="MMK42" s="9"/>
      <c r="MML42" s="9"/>
      <c r="MMM42" s="9"/>
      <c r="MMN42" s="9"/>
      <c r="MMO42" s="9"/>
      <c r="MMP42" s="9"/>
      <c r="MMQ42" s="9"/>
      <c r="MMR42" s="9"/>
      <c r="MMS42" s="9"/>
      <c r="MMT42" s="9"/>
      <c r="MMU42" s="9"/>
      <c r="MMV42" s="9"/>
      <c r="MMW42" s="9"/>
      <c r="MMX42" s="9"/>
      <c r="MMY42" s="9"/>
      <c r="MMZ42" s="9"/>
      <c r="MNA42" s="9"/>
      <c r="MNB42" s="9"/>
      <c r="MNC42" s="9"/>
      <c r="MND42" s="9"/>
      <c r="MNE42" s="9"/>
      <c r="MNF42" s="9"/>
      <c r="MNG42" s="9"/>
      <c r="MNH42" s="9"/>
      <c r="MNI42" s="9"/>
      <c r="MNJ42" s="9"/>
      <c r="MNK42" s="9"/>
      <c r="MNL42" s="9"/>
      <c r="MNM42" s="9"/>
      <c r="MNN42" s="9"/>
      <c r="MNO42" s="9"/>
      <c r="MNP42" s="9"/>
      <c r="MNQ42" s="9"/>
      <c r="MNR42" s="9"/>
      <c r="MNS42" s="9"/>
      <c r="MNT42" s="9"/>
      <c r="MNU42" s="9"/>
      <c r="MNV42" s="9"/>
      <c r="MNW42" s="9"/>
      <c r="MNX42" s="9"/>
      <c r="MNY42" s="9"/>
      <c r="MNZ42" s="9"/>
      <c r="MOA42" s="9"/>
      <c r="MOB42" s="9"/>
      <c r="MOC42" s="9"/>
      <c r="MOD42" s="9"/>
      <c r="MOE42" s="9"/>
      <c r="MOF42" s="9"/>
      <c r="MOG42" s="9"/>
      <c r="MOH42" s="9"/>
      <c r="MOI42" s="9"/>
      <c r="MOJ42" s="9"/>
      <c r="MOK42" s="9"/>
      <c r="MOL42" s="9"/>
      <c r="MOM42" s="9"/>
      <c r="MON42" s="9"/>
      <c r="MOO42" s="9"/>
      <c r="MOP42" s="9"/>
      <c r="MOQ42" s="9"/>
      <c r="MOR42" s="9"/>
      <c r="MOS42" s="9"/>
      <c r="MOT42" s="9"/>
      <c r="MOU42" s="9"/>
      <c r="MOV42" s="9"/>
      <c r="MOW42" s="9"/>
      <c r="MOX42" s="9"/>
      <c r="MOY42" s="9"/>
      <c r="MOZ42" s="9"/>
      <c r="MPA42" s="9"/>
      <c r="MPB42" s="9"/>
      <c r="MPC42" s="9"/>
      <c r="MPD42" s="9"/>
      <c r="MPE42" s="9"/>
      <c r="MPF42" s="9"/>
      <c r="MPG42" s="9"/>
      <c r="MPH42" s="9"/>
      <c r="MPI42" s="9"/>
      <c r="MPJ42" s="9"/>
      <c r="MPK42" s="9"/>
      <c r="MPL42" s="9"/>
      <c r="MPM42" s="9"/>
      <c r="MPN42" s="9"/>
      <c r="MPO42" s="9"/>
      <c r="MPP42" s="9"/>
      <c r="MPQ42" s="9"/>
      <c r="MPR42" s="9"/>
      <c r="MPS42" s="9"/>
      <c r="MPT42" s="9"/>
      <c r="MPU42" s="9"/>
      <c r="MPV42" s="9"/>
      <c r="MPW42" s="9"/>
      <c r="MPX42" s="9"/>
      <c r="MPY42" s="9"/>
      <c r="MPZ42" s="9"/>
      <c r="MQA42" s="9"/>
      <c r="MQB42" s="9"/>
      <c r="MQC42" s="9"/>
      <c r="MQD42" s="9"/>
      <c r="MQE42" s="9"/>
      <c r="MQF42" s="9"/>
      <c r="MQG42" s="9"/>
      <c r="MQH42" s="9"/>
      <c r="MQI42" s="9"/>
      <c r="MQJ42" s="9"/>
      <c r="MQK42" s="9"/>
      <c r="MQL42" s="9"/>
      <c r="MQM42" s="9"/>
      <c r="MQN42" s="9"/>
      <c r="MQO42" s="9"/>
      <c r="MQP42" s="9"/>
      <c r="MQQ42" s="9"/>
      <c r="MQR42" s="9"/>
      <c r="MQS42" s="9"/>
      <c r="MQT42" s="9"/>
      <c r="MQU42" s="9"/>
      <c r="MQV42" s="9"/>
      <c r="MQW42" s="9"/>
      <c r="MQX42" s="9"/>
      <c r="MQY42" s="9"/>
      <c r="MQZ42" s="9"/>
      <c r="MRA42" s="9"/>
      <c r="MRB42" s="9"/>
      <c r="MRC42" s="9"/>
      <c r="MRD42" s="9"/>
      <c r="MRE42" s="9"/>
      <c r="MRF42" s="9"/>
      <c r="MRG42" s="9"/>
      <c r="MRH42" s="9"/>
      <c r="MRI42" s="9"/>
      <c r="MRJ42" s="9"/>
      <c r="MRK42" s="9"/>
      <c r="MRL42" s="9"/>
      <c r="MRM42" s="9"/>
      <c r="MRN42" s="9"/>
      <c r="MRO42" s="9"/>
      <c r="MRP42" s="9"/>
      <c r="MRQ42" s="9"/>
      <c r="MRR42" s="9"/>
      <c r="MRS42" s="9"/>
      <c r="MRT42" s="9"/>
      <c r="MRU42" s="9"/>
      <c r="MRV42" s="9"/>
      <c r="MRW42" s="9"/>
      <c r="MRX42" s="9"/>
      <c r="MRY42" s="9"/>
      <c r="MRZ42" s="9"/>
      <c r="MSA42" s="9"/>
      <c r="MSB42" s="9"/>
      <c r="MSC42" s="9"/>
      <c r="MSD42" s="9"/>
      <c r="MSE42" s="9"/>
      <c r="MSF42" s="9"/>
      <c r="MSG42" s="9"/>
      <c r="MSH42" s="9"/>
      <c r="MSI42" s="9"/>
      <c r="MSJ42" s="9"/>
      <c r="MSK42" s="9"/>
      <c r="MSL42" s="9"/>
      <c r="MSM42" s="9"/>
      <c r="MSN42" s="9"/>
      <c r="MSO42" s="9"/>
      <c r="MSP42" s="9"/>
      <c r="MSQ42" s="9"/>
      <c r="MSR42" s="9"/>
      <c r="MSS42" s="9"/>
      <c r="MST42" s="9"/>
      <c r="MSU42" s="9"/>
      <c r="MSV42" s="9"/>
      <c r="MSW42" s="9"/>
      <c r="MSX42" s="9"/>
      <c r="MSY42" s="9"/>
      <c r="MSZ42" s="9"/>
      <c r="MTA42" s="9"/>
      <c r="MTB42" s="9"/>
      <c r="MTC42" s="9"/>
      <c r="MTD42" s="9"/>
      <c r="MTE42" s="9"/>
      <c r="MTF42" s="9"/>
      <c r="MTG42" s="9"/>
      <c r="MTH42" s="9"/>
      <c r="MTI42" s="9"/>
      <c r="MTJ42" s="9"/>
      <c r="MTK42" s="9"/>
      <c r="MTL42" s="9"/>
      <c r="MTM42" s="9"/>
      <c r="MTN42" s="9"/>
      <c r="MTO42" s="9"/>
      <c r="MTP42" s="9"/>
      <c r="MTQ42" s="9"/>
      <c r="MTR42" s="9"/>
      <c r="MTS42" s="9"/>
      <c r="MTT42" s="9"/>
      <c r="MTU42" s="9"/>
      <c r="MTV42" s="9"/>
      <c r="MTW42" s="9"/>
      <c r="MTX42" s="9"/>
      <c r="MTY42" s="9"/>
      <c r="MTZ42" s="9"/>
      <c r="MUA42" s="9"/>
      <c r="MUB42" s="9"/>
      <c r="MUC42" s="9"/>
      <c r="MUD42" s="9"/>
      <c r="MUE42" s="9"/>
      <c r="MUF42" s="9"/>
      <c r="MUG42" s="9"/>
      <c r="MUH42" s="9"/>
      <c r="MUI42" s="9"/>
      <c r="MUJ42" s="9"/>
      <c r="MUK42" s="9"/>
      <c r="MUL42" s="9"/>
      <c r="MUM42" s="9"/>
      <c r="MUN42" s="9"/>
      <c r="MUO42" s="9"/>
      <c r="MUP42" s="9"/>
      <c r="MUQ42" s="9"/>
      <c r="MUR42" s="9"/>
      <c r="MUS42" s="9"/>
      <c r="MUT42" s="9"/>
      <c r="MUU42" s="9"/>
      <c r="MUV42" s="9"/>
      <c r="MUW42" s="9"/>
      <c r="MUX42" s="9"/>
      <c r="MUY42" s="9"/>
      <c r="MUZ42" s="9"/>
      <c r="MVA42" s="9"/>
      <c r="MVB42" s="9"/>
      <c r="MVC42" s="9"/>
      <c r="MVD42" s="9"/>
      <c r="MVE42" s="9"/>
      <c r="MVF42" s="9"/>
      <c r="MVG42" s="9"/>
      <c r="MVH42" s="9"/>
      <c r="MVI42" s="9"/>
      <c r="MVJ42" s="9"/>
      <c r="MVK42" s="9"/>
      <c r="MVL42" s="9"/>
      <c r="MVM42" s="9"/>
      <c r="MVN42" s="9"/>
      <c r="MVO42" s="9"/>
      <c r="MVP42" s="9"/>
      <c r="MVQ42" s="9"/>
      <c r="MVR42" s="9"/>
      <c r="MVS42" s="9"/>
      <c r="MVT42" s="9"/>
      <c r="MVU42" s="9"/>
      <c r="MVV42" s="9"/>
      <c r="MVW42" s="9"/>
      <c r="MVX42" s="9"/>
      <c r="MVY42" s="9"/>
      <c r="MVZ42" s="9"/>
      <c r="MWA42" s="9"/>
      <c r="MWB42" s="9"/>
      <c r="MWC42" s="9"/>
      <c r="MWD42" s="9"/>
      <c r="MWE42" s="9"/>
      <c r="MWF42" s="9"/>
      <c r="MWG42" s="9"/>
      <c r="MWH42" s="9"/>
      <c r="MWI42" s="9"/>
      <c r="MWJ42" s="9"/>
      <c r="MWK42" s="9"/>
      <c r="MWL42" s="9"/>
      <c r="MWM42" s="9"/>
      <c r="MWN42" s="9"/>
      <c r="MWO42" s="9"/>
      <c r="MWP42" s="9"/>
      <c r="MWQ42" s="9"/>
      <c r="MWR42" s="9"/>
      <c r="MWS42" s="9"/>
      <c r="MWT42" s="9"/>
      <c r="MWU42" s="9"/>
      <c r="MWV42" s="9"/>
      <c r="MWW42" s="9"/>
      <c r="MWX42" s="9"/>
      <c r="MWY42" s="9"/>
      <c r="MWZ42" s="9"/>
      <c r="MXA42" s="9"/>
      <c r="MXB42" s="9"/>
      <c r="MXC42" s="9"/>
      <c r="MXD42" s="9"/>
      <c r="MXE42" s="9"/>
      <c r="MXF42" s="9"/>
      <c r="MXG42" s="9"/>
      <c r="MXH42" s="9"/>
      <c r="MXI42" s="9"/>
      <c r="MXJ42" s="9"/>
      <c r="MXK42" s="9"/>
      <c r="MXL42" s="9"/>
      <c r="MXM42" s="9"/>
      <c r="MXN42" s="9"/>
      <c r="MXO42" s="9"/>
      <c r="MXP42" s="9"/>
      <c r="MXQ42" s="9"/>
      <c r="MXR42" s="9"/>
      <c r="MXS42" s="9"/>
      <c r="MXT42" s="9"/>
      <c r="MXU42" s="9"/>
      <c r="MXV42" s="9"/>
      <c r="MXW42" s="9"/>
      <c r="MXX42" s="9"/>
      <c r="MXY42" s="9"/>
      <c r="MXZ42" s="9"/>
      <c r="MYA42" s="9"/>
      <c r="MYB42" s="9"/>
      <c r="MYC42" s="9"/>
      <c r="MYD42" s="9"/>
      <c r="MYE42" s="9"/>
      <c r="MYF42" s="9"/>
      <c r="MYG42" s="9"/>
      <c r="MYH42" s="9"/>
      <c r="MYI42" s="9"/>
      <c r="MYJ42" s="9"/>
      <c r="MYK42" s="9"/>
      <c r="MYL42" s="9"/>
      <c r="MYM42" s="9"/>
      <c r="MYN42" s="9"/>
      <c r="MYO42" s="9"/>
      <c r="MYP42" s="9"/>
      <c r="MYQ42" s="9"/>
      <c r="MYR42" s="9"/>
      <c r="MYS42" s="9"/>
      <c r="MYT42" s="9"/>
      <c r="MYU42" s="9"/>
      <c r="MYV42" s="9"/>
      <c r="MYW42" s="9"/>
      <c r="MYX42" s="9"/>
      <c r="MYY42" s="9"/>
      <c r="MYZ42" s="9"/>
      <c r="MZA42" s="9"/>
      <c r="MZB42" s="9"/>
      <c r="MZC42" s="9"/>
      <c r="MZD42" s="9"/>
      <c r="MZE42" s="9"/>
      <c r="MZF42" s="9"/>
      <c r="MZG42" s="9"/>
      <c r="MZH42" s="9"/>
      <c r="MZI42" s="9"/>
      <c r="MZJ42" s="9"/>
      <c r="MZK42" s="9"/>
      <c r="MZL42" s="9"/>
      <c r="MZM42" s="9"/>
      <c r="MZN42" s="9"/>
      <c r="MZO42" s="9"/>
      <c r="MZP42" s="9"/>
      <c r="MZQ42" s="9"/>
      <c r="MZR42" s="9"/>
      <c r="MZS42" s="9"/>
      <c r="MZT42" s="9"/>
      <c r="MZU42" s="9"/>
      <c r="MZV42" s="9"/>
      <c r="MZW42" s="9"/>
      <c r="MZX42" s="9"/>
      <c r="MZY42" s="9"/>
      <c r="MZZ42" s="9"/>
      <c r="NAA42" s="9"/>
      <c r="NAB42" s="9"/>
      <c r="NAC42" s="9"/>
      <c r="NAD42" s="9"/>
      <c r="NAE42" s="9"/>
      <c r="NAF42" s="9"/>
      <c r="NAG42" s="9"/>
      <c r="NAH42" s="9"/>
      <c r="NAI42" s="9"/>
      <c r="NAJ42" s="9"/>
      <c r="NAK42" s="9"/>
      <c r="NAL42" s="9"/>
      <c r="NAM42" s="9"/>
      <c r="NAN42" s="9"/>
      <c r="NAO42" s="9"/>
      <c r="NAP42" s="9"/>
      <c r="NAQ42" s="9"/>
      <c r="NAR42" s="9"/>
      <c r="NAS42" s="9"/>
      <c r="NAT42" s="9"/>
      <c r="NAU42" s="9"/>
      <c r="NAV42" s="9"/>
      <c r="NAW42" s="9"/>
      <c r="NAX42" s="9"/>
      <c r="NAY42" s="9"/>
      <c r="NAZ42" s="9"/>
      <c r="NBA42" s="9"/>
      <c r="NBB42" s="9"/>
      <c r="NBC42" s="9"/>
      <c r="NBD42" s="9"/>
      <c r="NBE42" s="9"/>
      <c r="NBF42" s="9"/>
      <c r="NBG42" s="9"/>
      <c r="NBH42" s="9"/>
      <c r="NBI42" s="9"/>
      <c r="NBJ42" s="9"/>
      <c r="NBK42" s="9"/>
      <c r="NBL42" s="9"/>
      <c r="NBM42" s="9"/>
      <c r="NBN42" s="9"/>
      <c r="NBO42" s="9"/>
      <c r="NBP42" s="9"/>
      <c r="NBQ42" s="9"/>
      <c r="NBR42" s="9"/>
      <c r="NBS42" s="9"/>
      <c r="NBT42" s="9"/>
      <c r="NBU42" s="9"/>
      <c r="NBV42" s="9"/>
      <c r="NBW42" s="9"/>
      <c r="NBX42" s="9"/>
      <c r="NBY42" s="9"/>
      <c r="NBZ42" s="9"/>
      <c r="NCA42" s="9"/>
      <c r="NCB42" s="9"/>
      <c r="NCC42" s="9"/>
      <c r="NCD42" s="9"/>
      <c r="NCE42" s="9"/>
      <c r="NCF42" s="9"/>
      <c r="NCG42" s="9"/>
      <c r="NCH42" s="9"/>
      <c r="NCI42" s="9"/>
      <c r="NCJ42" s="9"/>
      <c r="NCK42" s="9"/>
      <c r="NCL42" s="9"/>
      <c r="NCM42" s="9"/>
      <c r="NCN42" s="9"/>
      <c r="NCO42" s="9"/>
      <c r="NCP42" s="9"/>
      <c r="NCQ42" s="9"/>
      <c r="NCR42" s="9"/>
      <c r="NCS42" s="9"/>
      <c r="NCT42" s="9"/>
      <c r="NCU42" s="9"/>
      <c r="NCV42" s="9"/>
      <c r="NCW42" s="9"/>
      <c r="NCX42" s="9"/>
      <c r="NCY42" s="9"/>
      <c r="NCZ42" s="9"/>
      <c r="NDA42" s="9"/>
      <c r="NDB42" s="9"/>
      <c r="NDC42" s="9"/>
      <c r="NDD42" s="9"/>
      <c r="NDE42" s="9"/>
      <c r="NDF42" s="9"/>
      <c r="NDG42" s="9"/>
      <c r="NDH42" s="9"/>
      <c r="NDI42" s="9"/>
      <c r="NDJ42" s="9"/>
      <c r="NDK42" s="9"/>
      <c r="NDL42" s="9"/>
      <c r="NDM42" s="9"/>
      <c r="NDN42" s="9"/>
      <c r="NDO42" s="9"/>
      <c r="NDP42" s="9"/>
      <c r="NDQ42" s="9"/>
      <c r="NDR42" s="9"/>
      <c r="NDS42" s="9"/>
      <c r="NDT42" s="9"/>
      <c r="NDU42" s="9"/>
      <c r="NDV42" s="9"/>
      <c r="NDW42" s="9"/>
      <c r="NDX42" s="9"/>
      <c r="NDY42" s="9"/>
      <c r="NDZ42" s="9"/>
      <c r="NEA42" s="9"/>
      <c r="NEB42" s="9"/>
      <c r="NEC42" s="9"/>
      <c r="NED42" s="9"/>
      <c r="NEE42" s="9"/>
      <c r="NEF42" s="9"/>
      <c r="NEG42" s="9"/>
      <c r="NEH42" s="9"/>
      <c r="NEI42" s="9"/>
      <c r="NEJ42" s="9"/>
      <c r="NEK42" s="9"/>
      <c r="NEL42" s="9"/>
      <c r="NEM42" s="9"/>
      <c r="NEN42" s="9"/>
      <c r="NEO42" s="9"/>
      <c r="NEP42" s="9"/>
      <c r="NEQ42" s="9"/>
      <c r="NER42" s="9"/>
      <c r="NES42" s="9"/>
      <c r="NET42" s="9"/>
      <c r="NEU42" s="9"/>
      <c r="NEV42" s="9"/>
      <c r="NEW42" s="9"/>
      <c r="NEX42" s="9"/>
      <c r="NEY42" s="9"/>
      <c r="NEZ42" s="9"/>
      <c r="NFA42" s="9"/>
      <c r="NFB42" s="9"/>
      <c r="NFC42" s="9"/>
      <c r="NFD42" s="9"/>
      <c r="NFE42" s="9"/>
      <c r="NFF42" s="9"/>
      <c r="NFG42" s="9"/>
      <c r="NFH42" s="9"/>
      <c r="NFI42" s="9"/>
      <c r="NFJ42" s="9"/>
      <c r="NFK42" s="9"/>
      <c r="NFL42" s="9"/>
      <c r="NFM42" s="9"/>
      <c r="NFN42" s="9"/>
      <c r="NFO42" s="9"/>
      <c r="NFP42" s="9"/>
      <c r="NFQ42" s="9"/>
      <c r="NFR42" s="9"/>
      <c r="NFS42" s="9"/>
      <c r="NFT42" s="9"/>
      <c r="NFU42" s="9"/>
      <c r="NFV42" s="9"/>
      <c r="NFW42" s="9"/>
      <c r="NFX42" s="9"/>
      <c r="NFY42" s="9"/>
      <c r="NFZ42" s="9"/>
      <c r="NGA42" s="9"/>
      <c r="NGB42" s="9"/>
      <c r="NGC42" s="9"/>
      <c r="NGD42" s="9"/>
      <c r="NGE42" s="9"/>
      <c r="NGF42" s="9"/>
      <c r="NGG42" s="9"/>
      <c r="NGH42" s="9"/>
      <c r="NGI42" s="9"/>
      <c r="NGJ42" s="9"/>
      <c r="NGK42" s="9"/>
      <c r="NGL42" s="9"/>
      <c r="NGM42" s="9"/>
      <c r="NGN42" s="9"/>
      <c r="NGO42" s="9"/>
      <c r="NGP42" s="9"/>
      <c r="NGQ42" s="9"/>
      <c r="NGR42" s="9"/>
      <c r="NGS42" s="9"/>
      <c r="NGT42" s="9"/>
      <c r="NGU42" s="9"/>
      <c r="NGV42" s="9"/>
      <c r="NGW42" s="9"/>
      <c r="NGX42" s="9"/>
      <c r="NGY42" s="9"/>
      <c r="NGZ42" s="9"/>
      <c r="NHA42" s="9"/>
      <c r="NHB42" s="9"/>
      <c r="NHC42" s="9"/>
      <c r="NHD42" s="9"/>
      <c r="NHE42" s="9"/>
      <c r="NHF42" s="9"/>
      <c r="NHG42" s="9"/>
      <c r="NHH42" s="9"/>
      <c r="NHI42" s="9"/>
      <c r="NHJ42" s="9"/>
      <c r="NHK42" s="9"/>
      <c r="NHL42" s="9"/>
      <c r="NHM42" s="9"/>
      <c r="NHN42" s="9"/>
      <c r="NHO42" s="9"/>
      <c r="NHP42" s="9"/>
      <c r="NHQ42" s="9"/>
      <c r="NHR42" s="9"/>
      <c r="NHS42" s="9"/>
      <c r="NHT42" s="9"/>
      <c r="NHU42" s="9"/>
      <c r="NHV42" s="9"/>
      <c r="NHW42" s="9"/>
      <c r="NHX42" s="9"/>
      <c r="NHY42" s="9"/>
      <c r="NHZ42" s="9"/>
      <c r="NIA42" s="9"/>
      <c r="NIB42" s="9"/>
      <c r="NIC42" s="9"/>
      <c r="NID42" s="9"/>
      <c r="NIE42" s="9"/>
      <c r="NIF42" s="9"/>
      <c r="NIG42" s="9"/>
      <c r="NIH42" s="9"/>
      <c r="NII42" s="9"/>
      <c r="NIJ42" s="9"/>
      <c r="NIK42" s="9"/>
      <c r="NIL42" s="9"/>
      <c r="NIM42" s="9"/>
      <c r="NIN42" s="9"/>
      <c r="NIO42" s="9"/>
      <c r="NIP42" s="9"/>
      <c r="NIQ42" s="9"/>
      <c r="NIR42" s="9"/>
      <c r="NIS42" s="9"/>
      <c r="NIT42" s="9"/>
      <c r="NIU42" s="9"/>
      <c r="NIV42" s="9"/>
      <c r="NIW42" s="9"/>
      <c r="NIX42" s="9"/>
      <c r="NIY42" s="9"/>
      <c r="NIZ42" s="9"/>
      <c r="NJA42" s="9"/>
      <c r="NJB42" s="9"/>
      <c r="NJC42" s="9"/>
      <c r="NJD42" s="9"/>
      <c r="NJE42" s="9"/>
      <c r="NJF42" s="9"/>
      <c r="NJG42" s="9"/>
      <c r="NJH42" s="9"/>
      <c r="NJI42" s="9"/>
      <c r="NJJ42" s="9"/>
      <c r="NJK42" s="9"/>
      <c r="NJL42" s="9"/>
      <c r="NJM42" s="9"/>
      <c r="NJN42" s="9"/>
      <c r="NJO42" s="9"/>
      <c r="NJP42" s="9"/>
      <c r="NJQ42" s="9"/>
      <c r="NJR42" s="9"/>
      <c r="NJS42" s="9"/>
      <c r="NJT42" s="9"/>
      <c r="NJU42" s="9"/>
      <c r="NJV42" s="9"/>
      <c r="NJW42" s="9"/>
      <c r="NJX42" s="9"/>
      <c r="NJY42" s="9"/>
      <c r="NJZ42" s="9"/>
      <c r="NKA42" s="9"/>
      <c r="NKB42" s="9"/>
      <c r="NKC42" s="9"/>
      <c r="NKD42" s="9"/>
      <c r="NKE42" s="9"/>
      <c r="NKF42" s="9"/>
      <c r="NKG42" s="9"/>
      <c r="NKH42" s="9"/>
      <c r="NKI42" s="9"/>
      <c r="NKJ42" s="9"/>
      <c r="NKK42" s="9"/>
      <c r="NKL42" s="9"/>
      <c r="NKM42" s="9"/>
      <c r="NKN42" s="9"/>
      <c r="NKO42" s="9"/>
      <c r="NKP42" s="9"/>
      <c r="NKQ42" s="9"/>
      <c r="NKR42" s="9"/>
      <c r="NKS42" s="9"/>
      <c r="NKT42" s="9"/>
      <c r="NKU42" s="9"/>
      <c r="NKV42" s="9"/>
      <c r="NKW42" s="9"/>
      <c r="NKX42" s="9"/>
      <c r="NKY42" s="9"/>
      <c r="NKZ42" s="9"/>
      <c r="NLA42" s="9"/>
      <c r="NLB42" s="9"/>
      <c r="NLC42" s="9"/>
      <c r="NLD42" s="9"/>
      <c r="NLE42" s="9"/>
      <c r="NLF42" s="9"/>
      <c r="NLG42" s="9"/>
      <c r="NLH42" s="9"/>
      <c r="NLI42" s="9"/>
      <c r="NLJ42" s="9"/>
      <c r="NLK42" s="9"/>
      <c r="NLL42" s="9"/>
      <c r="NLM42" s="9"/>
      <c r="NLN42" s="9"/>
      <c r="NLO42" s="9"/>
      <c r="NLP42" s="9"/>
      <c r="NLQ42" s="9"/>
      <c r="NLR42" s="9"/>
      <c r="NLS42" s="9"/>
      <c r="NLT42" s="9"/>
      <c r="NLU42" s="9"/>
      <c r="NLV42" s="9"/>
      <c r="NLW42" s="9"/>
      <c r="NLX42" s="9"/>
      <c r="NLY42" s="9"/>
      <c r="NLZ42" s="9"/>
      <c r="NMA42" s="9"/>
      <c r="NMB42" s="9"/>
      <c r="NMC42" s="9"/>
      <c r="NMD42" s="9"/>
      <c r="NME42" s="9"/>
      <c r="NMF42" s="9"/>
      <c r="NMG42" s="9"/>
      <c r="NMH42" s="9"/>
      <c r="NMI42" s="9"/>
      <c r="NMJ42" s="9"/>
      <c r="NMK42" s="9"/>
      <c r="NML42" s="9"/>
      <c r="NMM42" s="9"/>
      <c r="NMN42" s="9"/>
      <c r="NMO42" s="9"/>
      <c r="NMP42" s="9"/>
      <c r="NMQ42" s="9"/>
      <c r="NMR42" s="9"/>
      <c r="NMS42" s="9"/>
      <c r="NMT42" s="9"/>
      <c r="NMU42" s="9"/>
      <c r="NMV42" s="9"/>
      <c r="NMW42" s="9"/>
      <c r="NMX42" s="9"/>
      <c r="NMY42" s="9"/>
      <c r="NMZ42" s="9"/>
      <c r="NNA42" s="9"/>
      <c r="NNB42" s="9"/>
      <c r="NNC42" s="9"/>
      <c r="NND42" s="9"/>
      <c r="NNE42" s="9"/>
      <c r="NNF42" s="9"/>
      <c r="NNG42" s="9"/>
      <c r="NNH42" s="9"/>
      <c r="NNI42" s="9"/>
      <c r="NNJ42" s="9"/>
      <c r="NNK42" s="9"/>
      <c r="NNL42" s="9"/>
      <c r="NNM42" s="9"/>
      <c r="NNN42" s="9"/>
      <c r="NNO42" s="9"/>
      <c r="NNP42" s="9"/>
      <c r="NNQ42" s="9"/>
      <c r="NNR42" s="9"/>
      <c r="NNS42" s="9"/>
      <c r="NNT42" s="9"/>
      <c r="NNU42" s="9"/>
      <c r="NNV42" s="9"/>
      <c r="NNW42" s="9"/>
      <c r="NNX42" s="9"/>
      <c r="NNY42" s="9"/>
      <c r="NNZ42" s="9"/>
      <c r="NOA42" s="9"/>
      <c r="NOB42" s="9"/>
      <c r="NOC42" s="9"/>
      <c r="NOD42" s="9"/>
      <c r="NOE42" s="9"/>
      <c r="NOF42" s="9"/>
      <c r="NOG42" s="9"/>
      <c r="NOH42" s="9"/>
      <c r="NOI42" s="9"/>
      <c r="NOJ42" s="9"/>
      <c r="NOK42" s="9"/>
      <c r="NOL42" s="9"/>
      <c r="NOM42" s="9"/>
      <c r="NON42" s="9"/>
      <c r="NOO42" s="9"/>
      <c r="NOP42" s="9"/>
      <c r="NOQ42" s="9"/>
      <c r="NOR42" s="9"/>
      <c r="NOS42" s="9"/>
      <c r="NOT42" s="9"/>
      <c r="NOU42" s="9"/>
      <c r="NOV42" s="9"/>
      <c r="NOW42" s="9"/>
      <c r="NOX42" s="9"/>
      <c r="NOY42" s="9"/>
      <c r="NOZ42" s="9"/>
      <c r="NPA42" s="9"/>
      <c r="NPB42" s="9"/>
      <c r="NPC42" s="9"/>
      <c r="NPD42" s="9"/>
      <c r="NPE42" s="9"/>
      <c r="NPF42" s="9"/>
      <c r="NPG42" s="9"/>
      <c r="NPH42" s="9"/>
      <c r="NPI42" s="9"/>
      <c r="NPJ42" s="9"/>
      <c r="NPK42" s="9"/>
      <c r="NPL42" s="9"/>
      <c r="NPM42" s="9"/>
      <c r="NPN42" s="9"/>
      <c r="NPO42" s="9"/>
      <c r="NPP42" s="9"/>
      <c r="NPQ42" s="9"/>
      <c r="NPR42" s="9"/>
      <c r="NPS42" s="9"/>
      <c r="NPT42" s="9"/>
      <c r="NPU42" s="9"/>
      <c r="NPV42" s="9"/>
      <c r="NPW42" s="9"/>
      <c r="NPX42" s="9"/>
      <c r="NPY42" s="9"/>
      <c r="NPZ42" s="9"/>
      <c r="NQA42" s="9"/>
      <c r="NQB42" s="9"/>
      <c r="NQC42" s="9"/>
      <c r="NQD42" s="9"/>
      <c r="NQE42" s="9"/>
      <c r="NQF42" s="9"/>
      <c r="NQG42" s="9"/>
      <c r="NQH42" s="9"/>
      <c r="NQI42" s="9"/>
      <c r="NQJ42" s="9"/>
      <c r="NQK42" s="9"/>
      <c r="NQL42" s="9"/>
      <c r="NQM42" s="9"/>
      <c r="NQN42" s="9"/>
      <c r="NQO42" s="9"/>
      <c r="NQP42" s="9"/>
      <c r="NQQ42" s="9"/>
      <c r="NQR42" s="9"/>
      <c r="NQS42" s="9"/>
      <c r="NQT42" s="9"/>
      <c r="NQU42" s="9"/>
      <c r="NQV42" s="9"/>
      <c r="NQW42" s="9"/>
      <c r="NQX42" s="9"/>
      <c r="NQY42" s="9"/>
      <c r="NQZ42" s="9"/>
      <c r="NRA42" s="9"/>
      <c r="NRB42" s="9"/>
      <c r="NRC42" s="9"/>
      <c r="NRD42" s="9"/>
      <c r="NRE42" s="9"/>
      <c r="NRF42" s="9"/>
      <c r="NRG42" s="9"/>
      <c r="NRH42" s="9"/>
      <c r="NRI42" s="9"/>
      <c r="NRJ42" s="9"/>
      <c r="NRK42" s="9"/>
      <c r="NRL42" s="9"/>
      <c r="NRM42" s="9"/>
      <c r="NRN42" s="9"/>
      <c r="NRO42" s="9"/>
      <c r="NRP42" s="9"/>
      <c r="NRQ42" s="9"/>
      <c r="NRR42" s="9"/>
      <c r="NRS42" s="9"/>
      <c r="NRT42" s="9"/>
      <c r="NRU42" s="9"/>
      <c r="NRV42" s="9"/>
      <c r="NRW42" s="9"/>
      <c r="NRX42" s="9"/>
      <c r="NRY42" s="9"/>
      <c r="NRZ42" s="9"/>
      <c r="NSA42" s="9"/>
      <c r="NSB42" s="9"/>
      <c r="NSC42" s="9"/>
      <c r="NSD42" s="9"/>
      <c r="NSE42" s="9"/>
      <c r="NSF42" s="9"/>
      <c r="NSG42" s="9"/>
      <c r="NSH42" s="9"/>
      <c r="NSI42" s="9"/>
      <c r="NSJ42" s="9"/>
      <c r="NSK42" s="9"/>
      <c r="NSL42" s="9"/>
      <c r="NSM42" s="9"/>
      <c r="NSN42" s="9"/>
      <c r="NSO42" s="9"/>
      <c r="NSP42" s="9"/>
      <c r="NSQ42" s="9"/>
      <c r="NSR42" s="9"/>
      <c r="NSS42" s="9"/>
      <c r="NST42" s="9"/>
      <c r="NSU42" s="9"/>
      <c r="NSV42" s="9"/>
      <c r="NSW42" s="9"/>
      <c r="NSX42" s="9"/>
      <c r="NSY42" s="9"/>
      <c r="NSZ42" s="9"/>
      <c r="NTA42" s="9"/>
      <c r="NTB42" s="9"/>
      <c r="NTC42" s="9"/>
      <c r="NTD42" s="9"/>
      <c r="NTE42" s="9"/>
      <c r="NTF42" s="9"/>
      <c r="NTG42" s="9"/>
      <c r="NTH42" s="9"/>
      <c r="NTI42" s="9"/>
      <c r="NTJ42" s="9"/>
      <c r="NTK42" s="9"/>
      <c r="NTL42" s="9"/>
      <c r="NTM42" s="9"/>
      <c r="NTN42" s="9"/>
      <c r="NTO42" s="9"/>
      <c r="NTP42" s="9"/>
      <c r="NTQ42" s="9"/>
      <c r="NTR42" s="9"/>
      <c r="NTS42" s="9"/>
      <c r="NTT42" s="9"/>
      <c r="NTU42" s="9"/>
      <c r="NTV42" s="9"/>
      <c r="NTW42" s="9"/>
      <c r="NTX42" s="9"/>
      <c r="NTY42" s="9"/>
      <c r="NTZ42" s="9"/>
      <c r="NUA42" s="9"/>
      <c r="NUB42" s="9"/>
      <c r="NUC42" s="9"/>
      <c r="NUD42" s="9"/>
      <c r="NUE42" s="9"/>
      <c r="NUF42" s="9"/>
      <c r="NUG42" s="9"/>
      <c r="NUH42" s="9"/>
      <c r="NUI42" s="9"/>
      <c r="NUJ42" s="9"/>
      <c r="NUK42" s="9"/>
      <c r="NUL42" s="9"/>
      <c r="NUM42" s="9"/>
      <c r="NUN42" s="9"/>
      <c r="NUO42" s="9"/>
      <c r="NUP42" s="9"/>
      <c r="NUQ42" s="9"/>
      <c r="NUR42" s="9"/>
      <c r="NUS42" s="9"/>
      <c r="NUT42" s="9"/>
      <c r="NUU42" s="9"/>
      <c r="NUV42" s="9"/>
      <c r="NUW42" s="9"/>
      <c r="NUX42" s="9"/>
      <c r="NUY42" s="9"/>
      <c r="NUZ42" s="9"/>
      <c r="NVA42" s="9"/>
      <c r="NVB42" s="9"/>
      <c r="NVC42" s="9"/>
      <c r="NVD42" s="9"/>
      <c r="NVE42" s="9"/>
      <c r="NVF42" s="9"/>
      <c r="NVG42" s="9"/>
      <c r="NVH42" s="9"/>
      <c r="NVI42" s="9"/>
      <c r="NVJ42" s="9"/>
      <c r="NVK42" s="9"/>
      <c r="NVL42" s="9"/>
      <c r="NVM42" s="9"/>
      <c r="NVN42" s="9"/>
      <c r="NVO42" s="9"/>
      <c r="NVP42" s="9"/>
      <c r="NVQ42" s="9"/>
      <c r="NVR42" s="9"/>
      <c r="NVS42" s="9"/>
      <c r="NVT42" s="9"/>
      <c r="NVU42" s="9"/>
      <c r="NVV42" s="9"/>
      <c r="NVW42" s="9"/>
      <c r="NVX42" s="9"/>
      <c r="NVY42" s="9"/>
      <c r="NVZ42" s="9"/>
      <c r="NWA42" s="9"/>
      <c r="NWB42" s="9"/>
      <c r="NWC42" s="9"/>
      <c r="NWD42" s="9"/>
      <c r="NWE42" s="9"/>
      <c r="NWF42" s="9"/>
      <c r="NWG42" s="9"/>
      <c r="NWH42" s="9"/>
      <c r="NWI42" s="9"/>
      <c r="NWJ42" s="9"/>
      <c r="NWK42" s="9"/>
      <c r="NWL42" s="9"/>
      <c r="NWM42" s="9"/>
      <c r="NWN42" s="9"/>
      <c r="NWO42" s="9"/>
      <c r="NWP42" s="9"/>
      <c r="NWQ42" s="9"/>
      <c r="NWR42" s="9"/>
      <c r="NWS42" s="9"/>
      <c r="NWT42" s="9"/>
      <c r="NWU42" s="9"/>
      <c r="NWV42" s="9"/>
      <c r="NWW42" s="9"/>
      <c r="NWX42" s="9"/>
      <c r="NWY42" s="9"/>
      <c r="NWZ42" s="9"/>
      <c r="NXA42" s="9"/>
      <c r="NXB42" s="9"/>
      <c r="NXC42" s="9"/>
      <c r="NXD42" s="9"/>
      <c r="NXE42" s="9"/>
      <c r="NXF42" s="9"/>
      <c r="NXG42" s="9"/>
      <c r="NXH42" s="9"/>
      <c r="NXI42" s="9"/>
      <c r="NXJ42" s="9"/>
      <c r="NXK42" s="9"/>
      <c r="NXL42" s="9"/>
      <c r="NXM42" s="9"/>
      <c r="NXN42" s="9"/>
      <c r="NXO42" s="9"/>
      <c r="NXP42" s="9"/>
      <c r="NXQ42" s="9"/>
      <c r="NXR42" s="9"/>
      <c r="NXS42" s="9"/>
      <c r="NXT42" s="9"/>
      <c r="NXU42" s="9"/>
      <c r="NXV42" s="9"/>
      <c r="NXW42" s="9"/>
      <c r="NXX42" s="9"/>
      <c r="NXY42" s="9"/>
      <c r="NXZ42" s="9"/>
      <c r="NYA42" s="9"/>
      <c r="NYB42" s="9"/>
      <c r="NYC42" s="9"/>
      <c r="NYD42" s="9"/>
      <c r="NYE42" s="9"/>
      <c r="NYF42" s="9"/>
      <c r="NYG42" s="9"/>
      <c r="NYH42" s="9"/>
      <c r="NYI42" s="9"/>
      <c r="NYJ42" s="9"/>
      <c r="NYK42" s="9"/>
      <c r="NYL42" s="9"/>
      <c r="NYM42" s="9"/>
      <c r="NYN42" s="9"/>
      <c r="NYO42" s="9"/>
      <c r="NYP42" s="9"/>
      <c r="NYQ42" s="9"/>
      <c r="NYR42" s="9"/>
      <c r="NYS42" s="9"/>
      <c r="NYT42" s="9"/>
      <c r="NYU42" s="9"/>
      <c r="NYV42" s="9"/>
      <c r="NYW42" s="9"/>
      <c r="NYX42" s="9"/>
      <c r="NYY42" s="9"/>
      <c r="NYZ42" s="9"/>
      <c r="NZA42" s="9"/>
      <c r="NZB42" s="9"/>
      <c r="NZC42" s="9"/>
      <c r="NZD42" s="9"/>
      <c r="NZE42" s="9"/>
      <c r="NZF42" s="9"/>
      <c r="NZG42" s="9"/>
      <c r="NZH42" s="9"/>
      <c r="NZI42" s="9"/>
      <c r="NZJ42" s="9"/>
      <c r="NZK42" s="9"/>
      <c r="NZL42" s="9"/>
      <c r="NZM42" s="9"/>
      <c r="NZN42" s="9"/>
      <c r="NZO42" s="9"/>
      <c r="NZP42" s="9"/>
      <c r="NZQ42" s="9"/>
      <c r="NZR42" s="9"/>
      <c r="NZS42" s="9"/>
      <c r="NZT42" s="9"/>
      <c r="NZU42" s="9"/>
      <c r="NZV42" s="9"/>
      <c r="NZW42" s="9"/>
      <c r="NZX42" s="9"/>
      <c r="NZY42" s="9"/>
      <c r="NZZ42" s="9"/>
      <c r="OAA42" s="9"/>
      <c r="OAB42" s="9"/>
      <c r="OAC42" s="9"/>
      <c r="OAD42" s="9"/>
      <c r="OAE42" s="9"/>
      <c r="OAF42" s="9"/>
      <c r="OAG42" s="9"/>
      <c r="OAH42" s="9"/>
      <c r="OAI42" s="9"/>
      <c r="OAJ42" s="9"/>
      <c r="OAK42" s="9"/>
      <c r="OAL42" s="9"/>
      <c r="OAM42" s="9"/>
      <c r="OAN42" s="9"/>
      <c r="OAO42" s="9"/>
      <c r="OAP42" s="9"/>
      <c r="OAQ42" s="9"/>
      <c r="OAR42" s="9"/>
      <c r="OAS42" s="9"/>
      <c r="OAT42" s="9"/>
      <c r="OAU42" s="9"/>
      <c r="OAV42" s="9"/>
      <c r="OAW42" s="9"/>
      <c r="OAX42" s="9"/>
      <c r="OAY42" s="9"/>
      <c r="OAZ42" s="9"/>
      <c r="OBA42" s="9"/>
      <c r="OBB42" s="9"/>
      <c r="OBC42" s="9"/>
      <c r="OBD42" s="9"/>
      <c r="OBE42" s="9"/>
      <c r="OBF42" s="9"/>
      <c r="OBG42" s="9"/>
      <c r="OBH42" s="9"/>
      <c r="OBI42" s="9"/>
      <c r="OBJ42" s="9"/>
      <c r="OBK42" s="9"/>
      <c r="OBL42" s="9"/>
      <c r="OBM42" s="9"/>
      <c r="OBN42" s="9"/>
      <c r="OBO42" s="9"/>
      <c r="OBP42" s="9"/>
      <c r="OBQ42" s="9"/>
      <c r="OBR42" s="9"/>
      <c r="OBS42" s="9"/>
      <c r="OBT42" s="9"/>
      <c r="OBU42" s="9"/>
      <c r="OBV42" s="9"/>
      <c r="OBW42" s="9"/>
      <c r="OBX42" s="9"/>
      <c r="OBY42" s="9"/>
      <c r="OBZ42" s="9"/>
      <c r="OCA42" s="9"/>
      <c r="OCB42" s="9"/>
      <c r="OCC42" s="9"/>
      <c r="OCD42" s="9"/>
      <c r="OCE42" s="9"/>
      <c r="OCF42" s="9"/>
      <c r="OCG42" s="9"/>
      <c r="OCH42" s="9"/>
      <c r="OCI42" s="9"/>
      <c r="OCJ42" s="9"/>
      <c r="OCK42" s="9"/>
      <c r="OCL42" s="9"/>
      <c r="OCM42" s="9"/>
      <c r="OCN42" s="9"/>
      <c r="OCO42" s="9"/>
      <c r="OCP42" s="9"/>
      <c r="OCQ42" s="9"/>
      <c r="OCR42" s="9"/>
      <c r="OCS42" s="9"/>
      <c r="OCT42" s="9"/>
      <c r="OCU42" s="9"/>
      <c r="OCV42" s="9"/>
      <c r="OCW42" s="9"/>
      <c r="OCX42" s="9"/>
      <c r="OCY42" s="9"/>
      <c r="OCZ42" s="9"/>
      <c r="ODA42" s="9"/>
      <c r="ODB42" s="9"/>
      <c r="ODC42" s="9"/>
      <c r="ODD42" s="9"/>
      <c r="ODE42" s="9"/>
      <c r="ODF42" s="9"/>
      <c r="ODG42" s="9"/>
      <c r="ODH42" s="9"/>
      <c r="ODI42" s="9"/>
      <c r="ODJ42" s="9"/>
      <c r="ODK42" s="9"/>
      <c r="ODL42" s="9"/>
      <c r="ODM42" s="9"/>
      <c r="ODN42" s="9"/>
      <c r="ODO42" s="9"/>
      <c r="ODP42" s="9"/>
      <c r="ODQ42" s="9"/>
      <c r="ODR42" s="9"/>
      <c r="ODS42" s="9"/>
      <c r="ODT42" s="9"/>
      <c r="ODU42" s="9"/>
      <c r="ODV42" s="9"/>
      <c r="ODW42" s="9"/>
      <c r="ODX42" s="9"/>
      <c r="ODY42" s="9"/>
      <c r="ODZ42" s="9"/>
      <c r="OEA42" s="9"/>
      <c r="OEB42" s="9"/>
      <c r="OEC42" s="9"/>
      <c r="OED42" s="9"/>
      <c r="OEE42" s="9"/>
      <c r="OEF42" s="9"/>
      <c r="OEG42" s="9"/>
      <c r="OEH42" s="9"/>
      <c r="OEI42" s="9"/>
      <c r="OEJ42" s="9"/>
      <c r="OEK42" s="9"/>
      <c r="OEL42" s="9"/>
      <c r="OEM42" s="9"/>
      <c r="OEN42" s="9"/>
      <c r="OEO42" s="9"/>
      <c r="OEP42" s="9"/>
      <c r="OEQ42" s="9"/>
      <c r="OER42" s="9"/>
      <c r="OES42" s="9"/>
      <c r="OET42" s="9"/>
      <c r="OEU42" s="9"/>
      <c r="OEV42" s="9"/>
      <c r="OEW42" s="9"/>
      <c r="OEX42" s="9"/>
      <c r="OEY42" s="9"/>
      <c r="OEZ42" s="9"/>
      <c r="OFA42" s="9"/>
      <c r="OFB42" s="9"/>
      <c r="OFC42" s="9"/>
      <c r="OFD42" s="9"/>
      <c r="OFE42" s="9"/>
      <c r="OFF42" s="9"/>
      <c r="OFG42" s="9"/>
      <c r="OFH42" s="9"/>
      <c r="OFI42" s="9"/>
      <c r="OFJ42" s="9"/>
      <c r="OFK42" s="9"/>
      <c r="OFL42" s="9"/>
      <c r="OFM42" s="9"/>
      <c r="OFN42" s="9"/>
      <c r="OFO42" s="9"/>
      <c r="OFP42" s="9"/>
      <c r="OFQ42" s="9"/>
      <c r="OFR42" s="9"/>
      <c r="OFS42" s="9"/>
      <c r="OFT42" s="9"/>
      <c r="OFU42" s="9"/>
      <c r="OFV42" s="9"/>
      <c r="OFW42" s="9"/>
      <c r="OFX42" s="9"/>
      <c r="OFY42" s="9"/>
      <c r="OFZ42" s="9"/>
      <c r="OGA42" s="9"/>
      <c r="OGB42" s="9"/>
      <c r="OGC42" s="9"/>
      <c r="OGD42" s="9"/>
      <c r="OGE42" s="9"/>
      <c r="OGF42" s="9"/>
      <c r="OGG42" s="9"/>
      <c r="OGH42" s="9"/>
      <c r="OGI42" s="9"/>
      <c r="OGJ42" s="9"/>
      <c r="OGK42" s="9"/>
      <c r="OGL42" s="9"/>
      <c r="OGM42" s="9"/>
      <c r="OGN42" s="9"/>
      <c r="OGO42" s="9"/>
      <c r="OGP42" s="9"/>
      <c r="OGQ42" s="9"/>
      <c r="OGR42" s="9"/>
      <c r="OGS42" s="9"/>
      <c r="OGT42" s="9"/>
      <c r="OGU42" s="9"/>
      <c r="OGV42" s="9"/>
      <c r="OGW42" s="9"/>
      <c r="OGX42" s="9"/>
      <c r="OGY42" s="9"/>
      <c r="OGZ42" s="9"/>
      <c r="OHA42" s="9"/>
      <c r="OHB42" s="9"/>
      <c r="OHC42" s="9"/>
      <c r="OHD42" s="9"/>
      <c r="OHE42" s="9"/>
      <c r="OHF42" s="9"/>
      <c r="OHG42" s="9"/>
      <c r="OHH42" s="9"/>
      <c r="OHI42" s="9"/>
      <c r="OHJ42" s="9"/>
      <c r="OHK42" s="9"/>
      <c r="OHL42" s="9"/>
      <c r="OHM42" s="9"/>
      <c r="OHN42" s="9"/>
      <c r="OHO42" s="9"/>
      <c r="OHP42" s="9"/>
      <c r="OHQ42" s="9"/>
      <c r="OHR42" s="9"/>
      <c r="OHS42" s="9"/>
      <c r="OHT42" s="9"/>
      <c r="OHU42" s="9"/>
      <c r="OHV42" s="9"/>
      <c r="OHW42" s="9"/>
      <c r="OHX42" s="9"/>
      <c r="OHY42" s="9"/>
      <c r="OHZ42" s="9"/>
      <c r="OIA42" s="9"/>
      <c r="OIB42" s="9"/>
      <c r="OIC42" s="9"/>
      <c r="OID42" s="9"/>
      <c r="OIE42" s="9"/>
      <c r="OIF42" s="9"/>
      <c r="OIG42" s="9"/>
      <c r="OIH42" s="9"/>
      <c r="OII42" s="9"/>
      <c r="OIJ42" s="9"/>
      <c r="OIK42" s="9"/>
      <c r="OIL42" s="9"/>
      <c r="OIM42" s="9"/>
      <c r="OIN42" s="9"/>
      <c r="OIO42" s="9"/>
      <c r="OIP42" s="9"/>
      <c r="OIQ42" s="9"/>
      <c r="OIR42" s="9"/>
      <c r="OIS42" s="9"/>
      <c r="OIT42" s="9"/>
      <c r="OIU42" s="9"/>
      <c r="OIV42" s="9"/>
      <c r="OIW42" s="9"/>
      <c r="OIX42" s="9"/>
      <c r="OIY42" s="9"/>
      <c r="OIZ42" s="9"/>
      <c r="OJA42" s="9"/>
      <c r="OJB42" s="9"/>
      <c r="OJC42" s="9"/>
      <c r="OJD42" s="9"/>
      <c r="OJE42" s="9"/>
      <c r="OJF42" s="9"/>
      <c r="OJG42" s="9"/>
      <c r="OJH42" s="9"/>
      <c r="OJI42" s="9"/>
      <c r="OJJ42" s="9"/>
      <c r="OJK42" s="9"/>
      <c r="OJL42" s="9"/>
      <c r="OJM42" s="9"/>
      <c r="OJN42" s="9"/>
      <c r="OJO42" s="9"/>
      <c r="OJP42" s="9"/>
      <c r="OJQ42" s="9"/>
      <c r="OJR42" s="9"/>
      <c r="OJS42" s="9"/>
      <c r="OJT42" s="9"/>
      <c r="OJU42" s="9"/>
      <c r="OJV42" s="9"/>
      <c r="OJW42" s="9"/>
      <c r="OJX42" s="9"/>
      <c r="OJY42" s="9"/>
      <c r="OJZ42" s="9"/>
      <c r="OKA42" s="9"/>
      <c r="OKB42" s="9"/>
      <c r="OKC42" s="9"/>
      <c r="OKD42" s="9"/>
      <c r="OKE42" s="9"/>
      <c r="OKF42" s="9"/>
      <c r="OKG42" s="9"/>
      <c r="OKH42" s="9"/>
      <c r="OKI42" s="9"/>
      <c r="OKJ42" s="9"/>
      <c r="OKK42" s="9"/>
      <c r="OKL42" s="9"/>
      <c r="OKM42" s="9"/>
      <c r="OKN42" s="9"/>
      <c r="OKO42" s="9"/>
      <c r="OKP42" s="9"/>
      <c r="OKQ42" s="9"/>
      <c r="OKR42" s="9"/>
      <c r="OKS42" s="9"/>
      <c r="OKT42" s="9"/>
      <c r="OKU42" s="9"/>
      <c r="OKV42" s="9"/>
      <c r="OKW42" s="9"/>
      <c r="OKX42" s="9"/>
      <c r="OKY42" s="9"/>
      <c r="OKZ42" s="9"/>
      <c r="OLA42" s="9"/>
      <c r="OLB42" s="9"/>
      <c r="OLC42" s="9"/>
      <c r="OLD42" s="9"/>
      <c r="OLE42" s="9"/>
      <c r="OLF42" s="9"/>
      <c r="OLG42" s="9"/>
      <c r="OLH42" s="9"/>
      <c r="OLI42" s="9"/>
      <c r="OLJ42" s="9"/>
      <c r="OLK42" s="9"/>
      <c r="OLL42" s="9"/>
      <c r="OLM42" s="9"/>
      <c r="OLN42" s="9"/>
      <c r="OLO42" s="9"/>
      <c r="OLP42" s="9"/>
      <c r="OLQ42" s="9"/>
      <c r="OLR42" s="9"/>
      <c r="OLS42" s="9"/>
      <c r="OLT42" s="9"/>
      <c r="OLU42" s="9"/>
      <c r="OLV42" s="9"/>
      <c r="OLW42" s="9"/>
      <c r="OLX42" s="9"/>
      <c r="OLY42" s="9"/>
      <c r="OLZ42" s="9"/>
      <c r="OMA42" s="9"/>
      <c r="OMB42" s="9"/>
      <c r="OMC42" s="9"/>
      <c r="OMD42" s="9"/>
      <c r="OME42" s="9"/>
      <c r="OMF42" s="9"/>
      <c r="OMG42" s="9"/>
      <c r="OMH42" s="9"/>
      <c r="OMI42" s="9"/>
      <c r="OMJ42" s="9"/>
      <c r="OMK42" s="9"/>
      <c r="OML42" s="9"/>
      <c r="OMM42" s="9"/>
      <c r="OMN42" s="9"/>
      <c r="OMO42" s="9"/>
      <c r="OMP42" s="9"/>
      <c r="OMQ42" s="9"/>
      <c r="OMR42" s="9"/>
      <c r="OMS42" s="9"/>
      <c r="OMT42" s="9"/>
      <c r="OMU42" s="9"/>
      <c r="OMV42" s="9"/>
      <c r="OMW42" s="9"/>
      <c r="OMX42" s="9"/>
      <c r="OMY42" s="9"/>
      <c r="OMZ42" s="9"/>
      <c r="ONA42" s="9"/>
      <c r="ONB42" s="9"/>
      <c r="ONC42" s="9"/>
      <c r="OND42" s="9"/>
      <c r="ONE42" s="9"/>
      <c r="ONF42" s="9"/>
      <c r="ONG42" s="9"/>
      <c r="ONH42" s="9"/>
      <c r="ONI42" s="9"/>
      <c r="ONJ42" s="9"/>
      <c r="ONK42" s="9"/>
      <c r="ONL42" s="9"/>
      <c r="ONM42" s="9"/>
      <c r="ONN42" s="9"/>
      <c r="ONO42" s="9"/>
      <c r="ONP42" s="9"/>
      <c r="ONQ42" s="9"/>
      <c r="ONR42" s="9"/>
      <c r="ONS42" s="9"/>
      <c r="ONT42" s="9"/>
      <c r="ONU42" s="9"/>
      <c r="ONV42" s="9"/>
      <c r="ONW42" s="9"/>
      <c r="ONX42" s="9"/>
      <c r="ONY42" s="9"/>
      <c r="ONZ42" s="9"/>
      <c r="OOA42" s="9"/>
      <c r="OOB42" s="9"/>
      <c r="OOC42" s="9"/>
      <c r="OOD42" s="9"/>
      <c r="OOE42" s="9"/>
      <c r="OOF42" s="9"/>
      <c r="OOG42" s="9"/>
      <c r="OOH42" s="9"/>
      <c r="OOI42" s="9"/>
      <c r="OOJ42" s="9"/>
      <c r="OOK42" s="9"/>
      <c r="OOL42" s="9"/>
      <c r="OOM42" s="9"/>
      <c r="OON42" s="9"/>
      <c r="OOO42" s="9"/>
      <c r="OOP42" s="9"/>
      <c r="OOQ42" s="9"/>
      <c r="OOR42" s="9"/>
      <c r="OOS42" s="9"/>
      <c r="OOT42" s="9"/>
      <c r="OOU42" s="9"/>
      <c r="OOV42" s="9"/>
      <c r="OOW42" s="9"/>
      <c r="OOX42" s="9"/>
      <c r="OOY42" s="9"/>
      <c r="OOZ42" s="9"/>
      <c r="OPA42" s="9"/>
      <c r="OPB42" s="9"/>
      <c r="OPC42" s="9"/>
      <c r="OPD42" s="9"/>
      <c r="OPE42" s="9"/>
      <c r="OPF42" s="9"/>
      <c r="OPG42" s="9"/>
      <c r="OPH42" s="9"/>
      <c r="OPI42" s="9"/>
      <c r="OPJ42" s="9"/>
      <c r="OPK42" s="9"/>
      <c r="OPL42" s="9"/>
      <c r="OPM42" s="9"/>
      <c r="OPN42" s="9"/>
      <c r="OPO42" s="9"/>
      <c r="OPP42" s="9"/>
      <c r="OPQ42" s="9"/>
      <c r="OPR42" s="9"/>
      <c r="OPS42" s="9"/>
      <c r="OPT42" s="9"/>
      <c r="OPU42" s="9"/>
      <c r="OPV42" s="9"/>
      <c r="OPW42" s="9"/>
      <c r="OPX42" s="9"/>
      <c r="OPY42" s="9"/>
      <c r="OPZ42" s="9"/>
      <c r="OQA42" s="9"/>
      <c r="OQB42" s="9"/>
      <c r="OQC42" s="9"/>
      <c r="OQD42" s="9"/>
      <c r="OQE42" s="9"/>
      <c r="OQF42" s="9"/>
      <c r="OQG42" s="9"/>
      <c r="OQH42" s="9"/>
      <c r="OQI42" s="9"/>
      <c r="OQJ42" s="9"/>
      <c r="OQK42" s="9"/>
      <c r="OQL42" s="9"/>
      <c r="OQM42" s="9"/>
      <c r="OQN42" s="9"/>
      <c r="OQO42" s="9"/>
      <c r="OQP42" s="9"/>
      <c r="OQQ42" s="9"/>
      <c r="OQR42" s="9"/>
      <c r="OQS42" s="9"/>
      <c r="OQT42" s="9"/>
      <c r="OQU42" s="9"/>
      <c r="OQV42" s="9"/>
      <c r="OQW42" s="9"/>
      <c r="OQX42" s="9"/>
      <c r="OQY42" s="9"/>
      <c r="OQZ42" s="9"/>
      <c r="ORA42" s="9"/>
      <c r="ORB42" s="9"/>
      <c r="ORC42" s="9"/>
      <c r="ORD42" s="9"/>
      <c r="ORE42" s="9"/>
      <c r="ORF42" s="9"/>
      <c r="ORG42" s="9"/>
      <c r="ORH42" s="9"/>
      <c r="ORI42" s="9"/>
      <c r="ORJ42" s="9"/>
      <c r="ORK42" s="9"/>
      <c r="ORL42" s="9"/>
      <c r="ORM42" s="9"/>
      <c r="ORN42" s="9"/>
      <c r="ORO42" s="9"/>
      <c r="ORP42" s="9"/>
      <c r="ORQ42" s="9"/>
      <c r="ORR42" s="9"/>
      <c r="ORS42" s="9"/>
      <c r="ORT42" s="9"/>
      <c r="ORU42" s="9"/>
      <c r="ORV42" s="9"/>
      <c r="ORW42" s="9"/>
      <c r="ORX42" s="9"/>
      <c r="ORY42" s="9"/>
      <c r="ORZ42" s="9"/>
      <c r="OSA42" s="9"/>
      <c r="OSB42" s="9"/>
      <c r="OSC42" s="9"/>
      <c r="OSD42" s="9"/>
      <c r="OSE42" s="9"/>
      <c r="OSF42" s="9"/>
      <c r="OSG42" s="9"/>
      <c r="OSH42" s="9"/>
      <c r="OSI42" s="9"/>
      <c r="OSJ42" s="9"/>
      <c r="OSK42" s="9"/>
      <c r="OSL42" s="9"/>
      <c r="OSM42" s="9"/>
      <c r="OSN42" s="9"/>
      <c r="OSO42" s="9"/>
      <c r="OSP42" s="9"/>
      <c r="OSQ42" s="9"/>
      <c r="OSR42" s="9"/>
      <c r="OSS42" s="9"/>
      <c r="OST42" s="9"/>
      <c r="OSU42" s="9"/>
      <c r="OSV42" s="9"/>
      <c r="OSW42" s="9"/>
      <c r="OSX42" s="9"/>
      <c r="OSY42" s="9"/>
      <c r="OSZ42" s="9"/>
      <c r="OTA42" s="9"/>
      <c r="OTB42" s="9"/>
      <c r="OTC42" s="9"/>
      <c r="OTD42" s="9"/>
      <c r="OTE42" s="9"/>
      <c r="OTF42" s="9"/>
      <c r="OTG42" s="9"/>
      <c r="OTH42" s="9"/>
      <c r="OTI42" s="9"/>
      <c r="OTJ42" s="9"/>
      <c r="OTK42" s="9"/>
      <c r="OTL42" s="9"/>
      <c r="OTM42" s="9"/>
      <c r="OTN42" s="9"/>
      <c r="OTO42" s="9"/>
      <c r="OTP42" s="9"/>
      <c r="OTQ42" s="9"/>
      <c r="OTR42" s="9"/>
      <c r="OTS42" s="9"/>
      <c r="OTT42" s="9"/>
      <c r="OTU42" s="9"/>
      <c r="OTV42" s="9"/>
      <c r="OTW42" s="9"/>
      <c r="OTX42" s="9"/>
      <c r="OTY42" s="9"/>
      <c r="OTZ42" s="9"/>
      <c r="OUA42" s="9"/>
      <c r="OUB42" s="9"/>
      <c r="OUC42" s="9"/>
      <c r="OUD42" s="9"/>
      <c r="OUE42" s="9"/>
      <c r="OUF42" s="9"/>
      <c r="OUG42" s="9"/>
      <c r="OUH42" s="9"/>
      <c r="OUI42" s="9"/>
      <c r="OUJ42" s="9"/>
      <c r="OUK42" s="9"/>
      <c r="OUL42" s="9"/>
      <c r="OUM42" s="9"/>
      <c r="OUN42" s="9"/>
      <c r="OUO42" s="9"/>
      <c r="OUP42" s="9"/>
      <c r="OUQ42" s="9"/>
      <c r="OUR42" s="9"/>
      <c r="OUS42" s="9"/>
      <c r="OUT42" s="9"/>
      <c r="OUU42" s="9"/>
      <c r="OUV42" s="9"/>
      <c r="OUW42" s="9"/>
      <c r="OUX42" s="9"/>
      <c r="OUY42" s="9"/>
      <c r="OUZ42" s="9"/>
      <c r="OVA42" s="9"/>
      <c r="OVB42" s="9"/>
      <c r="OVC42" s="9"/>
      <c r="OVD42" s="9"/>
      <c r="OVE42" s="9"/>
      <c r="OVF42" s="9"/>
      <c r="OVG42" s="9"/>
      <c r="OVH42" s="9"/>
      <c r="OVI42" s="9"/>
      <c r="OVJ42" s="9"/>
      <c r="OVK42" s="9"/>
      <c r="OVL42" s="9"/>
      <c r="OVM42" s="9"/>
      <c r="OVN42" s="9"/>
      <c r="OVO42" s="9"/>
      <c r="OVP42" s="9"/>
      <c r="OVQ42" s="9"/>
      <c r="OVR42" s="9"/>
      <c r="OVS42" s="9"/>
      <c r="OVT42" s="9"/>
      <c r="OVU42" s="9"/>
      <c r="OVV42" s="9"/>
      <c r="OVW42" s="9"/>
      <c r="OVX42" s="9"/>
      <c r="OVY42" s="9"/>
      <c r="OVZ42" s="9"/>
      <c r="OWA42" s="9"/>
      <c r="OWB42" s="9"/>
      <c r="OWC42" s="9"/>
      <c r="OWD42" s="9"/>
      <c r="OWE42" s="9"/>
      <c r="OWF42" s="9"/>
      <c r="OWG42" s="9"/>
      <c r="OWH42" s="9"/>
      <c r="OWI42" s="9"/>
      <c r="OWJ42" s="9"/>
      <c r="OWK42" s="9"/>
      <c r="OWL42" s="9"/>
      <c r="OWM42" s="9"/>
      <c r="OWN42" s="9"/>
      <c r="OWO42" s="9"/>
      <c r="OWP42" s="9"/>
      <c r="OWQ42" s="9"/>
      <c r="OWR42" s="9"/>
      <c r="OWS42" s="9"/>
      <c r="OWT42" s="9"/>
      <c r="OWU42" s="9"/>
      <c r="OWV42" s="9"/>
      <c r="OWW42" s="9"/>
      <c r="OWX42" s="9"/>
      <c r="OWY42" s="9"/>
      <c r="OWZ42" s="9"/>
      <c r="OXA42" s="9"/>
      <c r="OXB42" s="9"/>
      <c r="OXC42" s="9"/>
      <c r="OXD42" s="9"/>
      <c r="OXE42" s="9"/>
      <c r="OXF42" s="9"/>
      <c r="OXG42" s="9"/>
      <c r="OXH42" s="9"/>
      <c r="OXI42" s="9"/>
      <c r="OXJ42" s="9"/>
      <c r="OXK42" s="9"/>
      <c r="OXL42" s="9"/>
      <c r="OXM42" s="9"/>
      <c r="OXN42" s="9"/>
      <c r="OXO42" s="9"/>
      <c r="OXP42" s="9"/>
      <c r="OXQ42" s="9"/>
      <c r="OXR42" s="9"/>
      <c r="OXS42" s="9"/>
      <c r="OXT42" s="9"/>
      <c r="OXU42" s="9"/>
      <c r="OXV42" s="9"/>
      <c r="OXW42" s="9"/>
      <c r="OXX42" s="9"/>
      <c r="OXY42" s="9"/>
      <c r="OXZ42" s="9"/>
      <c r="OYA42" s="9"/>
      <c r="OYB42" s="9"/>
      <c r="OYC42" s="9"/>
      <c r="OYD42" s="9"/>
      <c r="OYE42" s="9"/>
      <c r="OYF42" s="9"/>
      <c r="OYG42" s="9"/>
      <c r="OYH42" s="9"/>
      <c r="OYI42" s="9"/>
      <c r="OYJ42" s="9"/>
      <c r="OYK42" s="9"/>
      <c r="OYL42" s="9"/>
      <c r="OYM42" s="9"/>
      <c r="OYN42" s="9"/>
      <c r="OYO42" s="9"/>
      <c r="OYP42" s="9"/>
      <c r="OYQ42" s="9"/>
      <c r="OYR42" s="9"/>
      <c r="OYS42" s="9"/>
      <c r="OYT42" s="9"/>
      <c r="OYU42" s="9"/>
      <c r="OYV42" s="9"/>
      <c r="OYW42" s="9"/>
      <c r="OYX42" s="9"/>
      <c r="OYY42" s="9"/>
      <c r="OYZ42" s="9"/>
      <c r="OZA42" s="9"/>
      <c r="OZB42" s="9"/>
      <c r="OZC42" s="9"/>
      <c r="OZD42" s="9"/>
      <c r="OZE42" s="9"/>
      <c r="OZF42" s="9"/>
      <c r="OZG42" s="9"/>
      <c r="OZH42" s="9"/>
      <c r="OZI42" s="9"/>
      <c r="OZJ42" s="9"/>
      <c r="OZK42" s="9"/>
      <c r="OZL42" s="9"/>
      <c r="OZM42" s="9"/>
      <c r="OZN42" s="9"/>
      <c r="OZO42" s="9"/>
      <c r="OZP42" s="9"/>
      <c r="OZQ42" s="9"/>
      <c r="OZR42" s="9"/>
      <c r="OZS42" s="9"/>
      <c r="OZT42" s="9"/>
      <c r="OZU42" s="9"/>
      <c r="OZV42" s="9"/>
      <c r="OZW42" s="9"/>
      <c r="OZX42" s="9"/>
      <c r="OZY42" s="9"/>
      <c r="OZZ42" s="9"/>
      <c r="PAA42" s="9"/>
      <c r="PAB42" s="9"/>
      <c r="PAC42" s="9"/>
      <c r="PAD42" s="9"/>
      <c r="PAE42" s="9"/>
      <c r="PAF42" s="9"/>
      <c r="PAG42" s="9"/>
      <c r="PAH42" s="9"/>
      <c r="PAI42" s="9"/>
      <c r="PAJ42" s="9"/>
      <c r="PAK42" s="9"/>
      <c r="PAL42" s="9"/>
      <c r="PAM42" s="9"/>
      <c r="PAN42" s="9"/>
      <c r="PAO42" s="9"/>
      <c r="PAP42" s="9"/>
      <c r="PAQ42" s="9"/>
      <c r="PAR42" s="9"/>
      <c r="PAS42" s="9"/>
      <c r="PAT42" s="9"/>
      <c r="PAU42" s="9"/>
      <c r="PAV42" s="9"/>
      <c r="PAW42" s="9"/>
      <c r="PAX42" s="9"/>
      <c r="PAY42" s="9"/>
      <c r="PAZ42" s="9"/>
      <c r="PBA42" s="9"/>
      <c r="PBB42" s="9"/>
      <c r="PBC42" s="9"/>
      <c r="PBD42" s="9"/>
      <c r="PBE42" s="9"/>
      <c r="PBF42" s="9"/>
      <c r="PBG42" s="9"/>
      <c r="PBH42" s="9"/>
      <c r="PBI42" s="9"/>
      <c r="PBJ42" s="9"/>
      <c r="PBK42" s="9"/>
      <c r="PBL42" s="9"/>
      <c r="PBM42" s="9"/>
      <c r="PBN42" s="9"/>
      <c r="PBO42" s="9"/>
      <c r="PBP42" s="9"/>
      <c r="PBQ42" s="9"/>
      <c r="PBR42" s="9"/>
      <c r="PBS42" s="9"/>
      <c r="PBT42" s="9"/>
      <c r="PBU42" s="9"/>
      <c r="PBV42" s="9"/>
      <c r="PBW42" s="9"/>
      <c r="PBX42" s="9"/>
      <c r="PBY42" s="9"/>
      <c r="PBZ42" s="9"/>
      <c r="PCA42" s="9"/>
      <c r="PCB42" s="9"/>
      <c r="PCC42" s="9"/>
      <c r="PCD42" s="9"/>
      <c r="PCE42" s="9"/>
      <c r="PCF42" s="9"/>
      <c r="PCG42" s="9"/>
      <c r="PCH42" s="9"/>
      <c r="PCI42" s="9"/>
      <c r="PCJ42" s="9"/>
      <c r="PCK42" s="9"/>
      <c r="PCL42" s="9"/>
      <c r="PCM42" s="9"/>
      <c r="PCN42" s="9"/>
      <c r="PCO42" s="9"/>
      <c r="PCP42" s="9"/>
      <c r="PCQ42" s="9"/>
      <c r="PCR42" s="9"/>
      <c r="PCS42" s="9"/>
      <c r="PCT42" s="9"/>
      <c r="PCU42" s="9"/>
      <c r="PCV42" s="9"/>
      <c r="PCW42" s="9"/>
      <c r="PCX42" s="9"/>
      <c r="PCY42" s="9"/>
      <c r="PCZ42" s="9"/>
      <c r="PDA42" s="9"/>
      <c r="PDB42" s="9"/>
      <c r="PDC42" s="9"/>
      <c r="PDD42" s="9"/>
      <c r="PDE42" s="9"/>
      <c r="PDF42" s="9"/>
      <c r="PDG42" s="9"/>
      <c r="PDH42" s="9"/>
      <c r="PDI42" s="9"/>
      <c r="PDJ42" s="9"/>
      <c r="PDK42" s="9"/>
      <c r="PDL42" s="9"/>
      <c r="PDM42" s="9"/>
      <c r="PDN42" s="9"/>
      <c r="PDO42" s="9"/>
      <c r="PDP42" s="9"/>
      <c r="PDQ42" s="9"/>
      <c r="PDR42" s="9"/>
      <c r="PDS42" s="9"/>
      <c r="PDT42" s="9"/>
      <c r="PDU42" s="9"/>
      <c r="PDV42" s="9"/>
      <c r="PDW42" s="9"/>
      <c r="PDX42" s="9"/>
      <c r="PDY42" s="9"/>
      <c r="PDZ42" s="9"/>
      <c r="PEA42" s="9"/>
      <c r="PEB42" s="9"/>
      <c r="PEC42" s="9"/>
      <c r="PED42" s="9"/>
      <c r="PEE42" s="9"/>
      <c r="PEF42" s="9"/>
      <c r="PEG42" s="9"/>
      <c r="PEH42" s="9"/>
      <c r="PEI42" s="9"/>
      <c r="PEJ42" s="9"/>
      <c r="PEK42" s="9"/>
      <c r="PEL42" s="9"/>
      <c r="PEM42" s="9"/>
      <c r="PEN42" s="9"/>
      <c r="PEO42" s="9"/>
      <c r="PEP42" s="9"/>
      <c r="PEQ42" s="9"/>
      <c r="PER42" s="9"/>
      <c r="PES42" s="9"/>
      <c r="PET42" s="9"/>
      <c r="PEU42" s="9"/>
      <c r="PEV42" s="9"/>
      <c r="PEW42" s="9"/>
      <c r="PEX42" s="9"/>
      <c r="PEY42" s="9"/>
      <c r="PEZ42" s="9"/>
      <c r="PFA42" s="9"/>
      <c r="PFB42" s="9"/>
      <c r="PFC42" s="9"/>
      <c r="PFD42" s="9"/>
      <c r="PFE42" s="9"/>
      <c r="PFF42" s="9"/>
      <c r="PFG42" s="9"/>
      <c r="PFH42" s="9"/>
      <c r="PFI42" s="9"/>
      <c r="PFJ42" s="9"/>
      <c r="PFK42" s="9"/>
      <c r="PFL42" s="9"/>
      <c r="PFM42" s="9"/>
      <c r="PFN42" s="9"/>
      <c r="PFO42" s="9"/>
      <c r="PFP42" s="9"/>
      <c r="PFQ42" s="9"/>
      <c r="PFR42" s="9"/>
      <c r="PFS42" s="9"/>
      <c r="PFT42" s="9"/>
      <c r="PFU42" s="9"/>
      <c r="PFV42" s="9"/>
      <c r="PFW42" s="9"/>
      <c r="PFX42" s="9"/>
      <c r="PFY42" s="9"/>
      <c r="PFZ42" s="9"/>
      <c r="PGA42" s="9"/>
      <c r="PGB42" s="9"/>
      <c r="PGC42" s="9"/>
      <c r="PGD42" s="9"/>
      <c r="PGE42" s="9"/>
      <c r="PGF42" s="9"/>
      <c r="PGG42" s="9"/>
      <c r="PGH42" s="9"/>
      <c r="PGI42" s="9"/>
      <c r="PGJ42" s="9"/>
      <c r="PGK42" s="9"/>
      <c r="PGL42" s="9"/>
      <c r="PGM42" s="9"/>
      <c r="PGN42" s="9"/>
      <c r="PGO42" s="9"/>
      <c r="PGP42" s="9"/>
      <c r="PGQ42" s="9"/>
      <c r="PGR42" s="9"/>
      <c r="PGS42" s="9"/>
      <c r="PGT42" s="9"/>
      <c r="PGU42" s="9"/>
      <c r="PGV42" s="9"/>
      <c r="PGW42" s="9"/>
      <c r="PGX42" s="9"/>
      <c r="PGY42" s="9"/>
      <c r="PGZ42" s="9"/>
      <c r="PHA42" s="9"/>
      <c r="PHB42" s="9"/>
      <c r="PHC42" s="9"/>
      <c r="PHD42" s="9"/>
      <c r="PHE42" s="9"/>
      <c r="PHF42" s="9"/>
      <c r="PHG42" s="9"/>
      <c r="PHH42" s="9"/>
      <c r="PHI42" s="9"/>
      <c r="PHJ42" s="9"/>
      <c r="PHK42" s="9"/>
      <c r="PHL42" s="9"/>
      <c r="PHM42" s="9"/>
      <c r="PHN42" s="9"/>
      <c r="PHO42" s="9"/>
      <c r="PHP42" s="9"/>
      <c r="PHQ42" s="9"/>
      <c r="PHR42" s="9"/>
      <c r="PHS42" s="9"/>
      <c r="PHT42" s="9"/>
      <c r="PHU42" s="9"/>
      <c r="PHV42" s="9"/>
      <c r="PHW42" s="9"/>
      <c r="PHX42" s="9"/>
      <c r="PHY42" s="9"/>
      <c r="PHZ42" s="9"/>
      <c r="PIA42" s="9"/>
      <c r="PIB42" s="9"/>
      <c r="PIC42" s="9"/>
      <c r="PID42" s="9"/>
      <c r="PIE42" s="9"/>
      <c r="PIF42" s="9"/>
      <c r="PIG42" s="9"/>
      <c r="PIH42" s="9"/>
      <c r="PII42" s="9"/>
      <c r="PIJ42" s="9"/>
      <c r="PIK42" s="9"/>
      <c r="PIL42" s="9"/>
      <c r="PIM42" s="9"/>
      <c r="PIN42" s="9"/>
      <c r="PIO42" s="9"/>
      <c r="PIP42" s="9"/>
      <c r="PIQ42" s="9"/>
      <c r="PIR42" s="9"/>
      <c r="PIS42" s="9"/>
      <c r="PIT42" s="9"/>
      <c r="PIU42" s="9"/>
      <c r="PIV42" s="9"/>
      <c r="PIW42" s="9"/>
      <c r="PIX42" s="9"/>
      <c r="PIY42" s="9"/>
      <c r="PIZ42" s="9"/>
      <c r="PJA42" s="9"/>
      <c r="PJB42" s="9"/>
      <c r="PJC42" s="9"/>
      <c r="PJD42" s="9"/>
      <c r="PJE42" s="9"/>
      <c r="PJF42" s="9"/>
      <c r="PJG42" s="9"/>
      <c r="PJH42" s="9"/>
      <c r="PJI42" s="9"/>
      <c r="PJJ42" s="9"/>
      <c r="PJK42" s="9"/>
      <c r="PJL42" s="9"/>
      <c r="PJM42" s="9"/>
      <c r="PJN42" s="9"/>
      <c r="PJO42" s="9"/>
      <c r="PJP42" s="9"/>
      <c r="PJQ42" s="9"/>
      <c r="PJR42" s="9"/>
      <c r="PJS42" s="9"/>
      <c r="PJT42" s="9"/>
      <c r="PJU42" s="9"/>
      <c r="PJV42" s="9"/>
      <c r="PJW42" s="9"/>
      <c r="PJX42" s="9"/>
      <c r="PJY42" s="9"/>
      <c r="PJZ42" s="9"/>
      <c r="PKA42" s="9"/>
      <c r="PKB42" s="9"/>
      <c r="PKC42" s="9"/>
      <c r="PKD42" s="9"/>
      <c r="PKE42" s="9"/>
      <c r="PKF42" s="9"/>
      <c r="PKG42" s="9"/>
      <c r="PKH42" s="9"/>
      <c r="PKI42" s="9"/>
      <c r="PKJ42" s="9"/>
      <c r="PKK42" s="9"/>
      <c r="PKL42" s="9"/>
      <c r="PKM42" s="9"/>
      <c r="PKN42" s="9"/>
      <c r="PKO42" s="9"/>
      <c r="PKP42" s="9"/>
      <c r="PKQ42" s="9"/>
      <c r="PKR42" s="9"/>
      <c r="PKS42" s="9"/>
      <c r="PKT42" s="9"/>
      <c r="PKU42" s="9"/>
      <c r="PKV42" s="9"/>
      <c r="PKW42" s="9"/>
      <c r="PKX42" s="9"/>
      <c r="PKY42" s="9"/>
      <c r="PKZ42" s="9"/>
      <c r="PLA42" s="9"/>
      <c r="PLB42" s="9"/>
      <c r="PLC42" s="9"/>
      <c r="PLD42" s="9"/>
      <c r="PLE42" s="9"/>
      <c r="PLF42" s="9"/>
      <c r="PLG42" s="9"/>
      <c r="PLH42" s="9"/>
      <c r="PLI42" s="9"/>
      <c r="PLJ42" s="9"/>
      <c r="PLK42" s="9"/>
      <c r="PLL42" s="9"/>
      <c r="PLM42" s="9"/>
      <c r="PLN42" s="9"/>
      <c r="PLO42" s="9"/>
      <c r="PLP42" s="9"/>
      <c r="PLQ42" s="9"/>
      <c r="PLR42" s="9"/>
      <c r="PLS42" s="9"/>
      <c r="PLT42" s="9"/>
      <c r="PLU42" s="9"/>
      <c r="PLV42" s="9"/>
      <c r="PLW42" s="9"/>
      <c r="PLX42" s="9"/>
      <c r="PLY42" s="9"/>
      <c r="PLZ42" s="9"/>
      <c r="PMA42" s="9"/>
      <c r="PMB42" s="9"/>
      <c r="PMC42" s="9"/>
      <c r="PMD42" s="9"/>
      <c r="PME42" s="9"/>
      <c r="PMF42" s="9"/>
      <c r="PMG42" s="9"/>
      <c r="PMH42" s="9"/>
      <c r="PMI42" s="9"/>
      <c r="PMJ42" s="9"/>
      <c r="PMK42" s="9"/>
      <c r="PML42" s="9"/>
      <c r="PMM42" s="9"/>
      <c r="PMN42" s="9"/>
      <c r="PMO42" s="9"/>
      <c r="PMP42" s="9"/>
      <c r="PMQ42" s="9"/>
      <c r="PMR42" s="9"/>
      <c r="PMS42" s="9"/>
      <c r="PMT42" s="9"/>
      <c r="PMU42" s="9"/>
      <c r="PMV42" s="9"/>
      <c r="PMW42" s="9"/>
      <c r="PMX42" s="9"/>
      <c r="PMY42" s="9"/>
      <c r="PMZ42" s="9"/>
      <c r="PNA42" s="9"/>
      <c r="PNB42" s="9"/>
      <c r="PNC42" s="9"/>
      <c r="PND42" s="9"/>
      <c r="PNE42" s="9"/>
      <c r="PNF42" s="9"/>
      <c r="PNG42" s="9"/>
      <c r="PNH42" s="9"/>
      <c r="PNI42" s="9"/>
      <c r="PNJ42" s="9"/>
      <c r="PNK42" s="9"/>
      <c r="PNL42" s="9"/>
      <c r="PNM42" s="9"/>
      <c r="PNN42" s="9"/>
      <c r="PNO42" s="9"/>
      <c r="PNP42" s="9"/>
      <c r="PNQ42" s="9"/>
      <c r="PNR42" s="9"/>
      <c r="PNS42" s="9"/>
      <c r="PNT42" s="9"/>
      <c r="PNU42" s="9"/>
      <c r="PNV42" s="9"/>
      <c r="PNW42" s="9"/>
      <c r="PNX42" s="9"/>
      <c r="PNY42" s="9"/>
      <c r="PNZ42" s="9"/>
      <c r="POA42" s="9"/>
      <c r="POB42" s="9"/>
      <c r="POC42" s="9"/>
      <c r="POD42" s="9"/>
      <c r="POE42" s="9"/>
      <c r="POF42" s="9"/>
      <c r="POG42" s="9"/>
      <c r="POH42" s="9"/>
      <c r="POI42" s="9"/>
      <c r="POJ42" s="9"/>
      <c r="POK42" s="9"/>
      <c r="POL42" s="9"/>
      <c r="POM42" s="9"/>
      <c r="PON42" s="9"/>
      <c r="POO42" s="9"/>
      <c r="POP42" s="9"/>
      <c r="POQ42" s="9"/>
      <c r="POR42" s="9"/>
      <c r="POS42" s="9"/>
      <c r="POT42" s="9"/>
      <c r="POU42" s="9"/>
      <c r="POV42" s="9"/>
      <c r="POW42" s="9"/>
      <c r="POX42" s="9"/>
      <c r="POY42" s="9"/>
      <c r="POZ42" s="9"/>
      <c r="PPA42" s="9"/>
      <c r="PPB42" s="9"/>
      <c r="PPC42" s="9"/>
      <c r="PPD42" s="9"/>
      <c r="PPE42" s="9"/>
      <c r="PPF42" s="9"/>
      <c r="PPG42" s="9"/>
      <c r="PPH42" s="9"/>
      <c r="PPI42" s="9"/>
      <c r="PPJ42" s="9"/>
      <c r="PPK42" s="9"/>
      <c r="PPL42" s="9"/>
      <c r="PPM42" s="9"/>
      <c r="PPN42" s="9"/>
      <c r="PPO42" s="9"/>
      <c r="PPP42" s="9"/>
      <c r="PPQ42" s="9"/>
      <c r="PPR42" s="9"/>
      <c r="PPS42" s="9"/>
      <c r="PPT42" s="9"/>
      <c r="PPU42" s="9"/>
      <c r="PPV42" s="9"/>
      <c r="PPW42" s="9"/>
      <c r="PPX42" s="9"/>
      <c r="PPY42" s="9"/>
      <c r="PPZ42" s="9"/>
      <c r="PQA42" s="9"/>
      <c r="PQB42" s="9"/>
      <c r="PQC42" s="9"/>
      <c r="PQD42" s="9"/>
      <c r="PQE42" s="9"/>
      <c r="PQF42" s="9"/>
      <c r="PQG42" s="9"/>
      <c r="PQH42" s="9"/>
      <c r="PQI42" s="9"/>
      <c r="PQJ42" s="9"/>
      <c r="PQK42" s="9"/>
      <c r="PQL42" s="9"/>
      <c r="PQM42" s="9"/>
      <c r="PQN42" s="9"/>
      <c r="PQO42" s="9"/>
      <c r="PQP42" s="9"/>
      <c r="PQQ42" s="9"/>
      <c r="PQR42" s="9"/>
      <c r="PQS42" s="9"/>
      <c r="PQT42" s="9"/>
      <c r="PQU42" s="9"/>
      <c r="PQV42" s="9"/>
      <c r="PQW42" s="9"/>
      <c r="PQX42" s="9"/>
      <c r="PQY42" s="9"/>
      <c r="PQZ42" s="9"/>
      <c r="PRA42" s="9"/>
      <c r="PRB42" s="9"/>
      <c r="PRC42" s="9"/>
      <c r="PRD42" s="9"/>
      <c r="PRE42" s="9"/>
      <c r="PRF42" s="9"/>
      <c r="PRG42" s="9"/>
      <c r="PRH42" s="9"/>
      <c r="PRI42" s="9"/>
      <c r="PRJ42" s="9"/>
      <c r="PRK42" s="9"/>
      <c r="PRL42" s="9"/>
      <c r="PRM42" s="9"/>
      <c r="PRN42" s="9"/>
      <c r="PRO42" s="9"/>
      <c r="PRP42" s="9"/>
      <c r="PRQ42" s="9"/>
      <c r="PRR42" s="9"/>
      <c r="PRS42" s="9"/>
      <c r="PRT42" s="9"/>
      <c r="PRU42" s="9"/>
      <c r="PRV42" s="9"/>
      <c r="PRW42" s="9"/>
      <c r="PRX42" s="9"/>
      <c r="PRY42" s="9"/>
      <c r="PRZ42" s="9"/>
      <c r="PSA42" s="9"/>
      <c r="PSB42" s="9"/>
      <c r="PSC42" s="9"/>
      <c r="PSD42" s="9"/>
      <c r="PSE42" s="9"/>
      <c r="PSF42" s="9"/>
      <c r="PSG42" s="9"/>
      <c r="PSH42" s="9"/>
      <c r="PSI42" s="9"/>
      <c r="PSJ42" s="9"/>
      <c r="PSK42" s="9"/>
      <c r="PSL42" s="9"/>
      <c r="PSM42" s="9"/>
      <c r="PSN42" s="9"/>
      <c r="PSO42" s="9"/>
      <c r="PSP42" s="9"/>
      <c r="PSQ42" s="9"/>
      <c r="PSR42" s="9"/>
      <c r="PSS42" s="9"/>
      <c r="PST42" s="9"/>
      <c r="PSU42" s="9"/>
      <c r="PSV42" s="9"/>
      <c r="PSW42" s="9"/>
      <c r="PSX42" s="9"/>
      <c r="PSY42" s="9"/>
      <c r="PSZ42" s="9"/>
      <c r="PTA42" s="9"/>
      <c r="PTB42" s="9"/>
      <c r="PTC42" s="9"/>
      <c r="PTD42" s="9"/>
      <c r="PTE42" s="9"/>
      <c r="PTF42" s="9"/>
      <c r="PTG42" s="9"/>
      <c r="PTH42" s="9"/>
      <c r="PTI42" s="9"/>
      <c r="PTJ42" s="9"/>
      <c r="PTK42" s="9"/>
      <c r="PTL42" s="9"/>
      <c r="PTM42" s="9"/>
      <c r="PTN42" s="9"/>
      <c r="PTO42" s="9"/>
      <c r="PTP42" s="9"/>
      <c r="PTQ42" s="9"/>
      <c r="PTR42" s="9"/>
      <c r="PTS42" s="9"/>
      <c r="PTT42" s="9"/>
      <c r="PTU42" s="9"/>
      <c r="PTV42" s="9"/>
      <c r="PTW42" s="9"/>
      <c r="PTX42" s="9"/>
      <c r="PTY42" s="9"/>
      <c r="PTZ42" s="9"/>
      <c r="PUA42" s="9"/>
      <c r="PUB42" s="9"/>
      <c r="PUC42" s="9"/>
      <c r="PUD42" s="9"/>
      <c r="PUE42" s="9"/>
      <c r="PUF42" s="9"/>
      <c r="PUG42" s="9"/>
      <c r="PUH42" s="9"/>
      <c r="PUI42" s="9"/>
      <c r="PUJ42" s="9"/>
      <c r="PUK42" s="9"/>
      <c r="PUL42" s="9"/>
      <c r="PUM42" s="9"/>
      <c r="PUN42" s="9"/>
      <c r="PUO42" s="9"/>
      <c r="PUP42" s="9"/>
      <c r="PUQ42" s="9"/>
      <c r="PUR42" s="9"/>
      <c r="PUS42" s="9"/>
      <c r="PUT42" s="9"/>
      <c r="PUU42" s="9"/>
      <c r="PUV42" s="9"/>
      <c r="PUW42" s="9"/>
      <c r="PUX42" s="9"/>
      <c r="PUY42" s="9"/>
      <c r="PUZ42" s="9"/>
      <c r="PVA42" s="9"/>
      <c r="PVB42" s="9"/>
      <c r="PVC42" s="9"/>
      <c r="PVD42" s="9"/>
      <c r="PVE42" s="9"/>
      <c r="PVF42" s="9"/>
      <c r="PVG42" s="9"/>
      <c r="PVH42" s="9"/>
      <c r="PVI42" s="9"/>
      <c r="PVJ42" s="9"/>
      <c r="PVK42" s="9"/>
      <c r="PVL42" s="9"/>
      <c r="PVM42" s="9"/>
      <c r="PVN42" s="9"/>
      <c r="PVO42" s="9"/>
      <c r="PVP42" s="9"/>
      <c r="PVQ42" s="9"/>
      <c r="PVR42" s="9"/>
      <c r="PVS42" s="9"/>
      <c r="PVT42" s="9"/>
      <c r="PVU42" s="9"/>
      <c r="PVV42" s="9"/>
      <c r="PVW42" s="9"/>
      <c r="PVX42" s="9"/>
      <c r="PVY42" s="9"/>
      <c r="PVZ42" s="9"/>
      <c r="PWA42" s="9"/>
      <c r="PWB42" s="9"/>
      <c r="PWC42" s="9"/>
      <c r="PWD42" s="9"/>
      <c r="PWE42" s="9"/>
      <c r="PWF42" s="9"/>
      <c r="PWG42" s="9"/>
      <c r="PWH42" s="9"/>
      <c r="PWI42" s="9"/>
      <c r="PWJ42" s="9"/>
      <c r="PWK42" s="9"/>
      <c r="PWL42" s="9"/>
      <c r="PWM42" s="9"/>
      <c r="PWN42" s="9"/>
      <c r="PWO42" s="9"/>
      <c r="PWP42" s="9"/>
      <c r="PWQ42" s="9"/>
      <c r="PWR42" s="9"/>
      <c r="PWS42" s="9"/>
      <c r="PWT42" s="9"/>
      <c r="PWU42" s="9"/>
      <c r="PWV42" s="9"/>
      <c r="PWW42" s="9"/>
      <c r="PWX42" s="9"/>
      <c r="PWY42" s="9"/>
      <c r="PWZ42" s="9"/>
      <c r="PXA42" s="9"/>
      <c r="PXB42" s="9"/>
      <c r="PXC42" s="9"/>
      <c r="PXD42" s="9"/>
      <c r="PXE42" s="9"/>
      <c r="PXF42" s="9"/>
      <c r="PXG42" s="9"/>
      <c r="PXH42" s="9"/>
      <c r="PXI42" s="9"/>
      <c r="PXJ42" s="9"/>
      <c r="PXK42" s="9"/>
      <c r="PXL42" s="9"/>
      <c r="PXM42" s="9"/>
      <c r="PXN42" s="9"/>
      <c r="PXO42" s="9"/>
      <c r="PXP42" s="9"/>
      <c r="PXQ42" s="9"/>
      <c r="PXR42" s="9"/>
      <c r="PXS42" s="9"/>
      <c r="PXT42" s="9"/>
      <c r="PXU42" s="9"/>
      <c r="PXV42" s="9"/>
      <c r="PXW42" s="9"/>
      <c r="PXX42" s="9"/>
      <c r="PXY42" s="9"/>
      <c r="PXZ42" s="9"/>
      <c r="PYA42" s="9"/>
      <c r="PYB42" s="9"/>
      <c r="PYC42" s="9"/>
      <c r="PYD42" s="9"/>
      <c r="PYE42" s="9"/>
      <c r="PYF42" s="9"/>
      <c r="PYG42" s="9"/>
      <c r="PYH42" s="9"/>
      <c r="PYI42" s="9"/>
      <c r="PYJ42" s="9"/>
      <c r="PYK42" s="9"/>
      <c r="PYL42" s="9"/>
      <c r="PYM42" s="9"/>
      <c r="PYN42" s="9"/>
      <c r="PYO42" s="9"/>
      <c r="PYP42" s="9"/>
      <c r="PYQ42" s="9"/>
      <c r="PYR42" s="9"/>
      <c r="PYS42" s="9"/>
      <c r="PYT42" s="9"/>
      <c r="PYU42" s="9"/>
      <c r="PYV42" s="9"/>
      <c r="PYW42" s="9"/>
      <c r="PYX42" s="9"/>
      <c r="PYY42" s="9"/>
      <c r="PYZ42" s="9"/>
      <c r="PZA42" s="9"/>
      <c r="PZB42" s="9"/>
      <c r="PZC42" s="9"/>
      <c r="PZD42" s="9"/>
      <c r="PZE42" s="9"/>
      <c r="PZF42" s="9"/>
      <c r="PZG42" s="9"/>
      <c r="PZH42" s="9"/>
      <c r="PZI42" s="9"/>
      <c r="PZJ42" s="9"/>
      <c r="PZK42" s="9"/>
      <c r="PZL42" s="9"/>
      <c r="PZM42" s="9"/>
      <c r="PZN42" s="9"/>
      <c r="PZO42" s="9"/>
      <c r="PZP42" s="9"/>
      <c r="PZQ42" s="9"/>
      <c r="PZR42" s="9"/>
      <c r="PZS42" s="9"/>
      <c r="PZT42" s="9"/>
      <c r="PZU42" s="9"/>
      <c r="PZV42" s="9"/>
      <c r="PZW42" s="9"/>
      <c r="PZX42" s="9"/>
      <c r="PZY42" s="9"/>
      <c r="PZZ42" s="9"/>
      <c r="QAA42" s="9"/>
      <c r="QAB42" s="9"/>
      <c r="QAC42" s="9"/>
      <c r="QAD42" s="9"/>
      <c r="QAE42" s="9"/>
      <c r="QAF42" s="9"/>
      <c r="QAG42" s="9"/>
      <c r="QAH42" s="9"/>
      <c r="QAI42" s="9"/>
      <c r="QAJ42" s="9"/>
      <c r="QAK42" s="9"/>
      <c r="QAL42" s="9"/>
      <c r="QAM42" s="9"/>
      <c r="QAN42" s="9"/>
      <c r="QAO42" s="9"/>
      <c r="QAP42" s="9"/>
      <c r="QAQ42" s="9"/>
      <c r="QAR42" s="9"/>
      <c r="QAS42" s="9"/>
      <c r="QAT42" s="9"/>
      <c r="QAU42" s="9"/>
      <c r="QAV42" s="9"/>
      <c r="QAW42" s="9"/>
      <c r="QAX42" s="9"/>
      <c r="QAY42" s="9"/>
      <c r="QAZ42" s="9"/>
      <c r="QBA42" s="9"/>
      <c r="QBB42" s="9"/>
      <c r="QBC42" s="9"/>
      <c r="QBD42" s="9"/>
      <c r="QBE42" s="9"/>
      <c r="QBF42" s="9"/>
      <c r="QBG42" s="9"/>
      <c r="QBH42" s="9"/>
      <c r="QBI42" s="9"/>
      <c r="QBJ42" s="9"/>
      <c r="QBK42" s="9"/>
      <c r="QBL42" s="9"/>
      <c r="QBM42" s="9"/>
      <c r="QBN42" s="9"/>
      <c r="QBO42" s="9"/>
      <c r="QBP42" s="9"/>
      <c r="QBQ42" s="9"/>
      <c r="QBR42" s="9"/>
      <c r="QBS42" s="9"/>
      <c r="QBT42" s="9"/>
      <c r="QBU42" s="9"/>
      <c r="QBV42" s="9"/>
      <c r="QBW42" s="9"/>
      <c r="QBX42" s="9"/>
      <c r="QBY42" s="9"/>
      <c r="QBZ42" s="9"/>
      <c r="QCA42" s="9"/>
      <c r="QCB42" s="9"/>
      <c r="QCC42" s="9"/>
      <c r="QCD42" s="9"/>
      <c r="QCE42" s="9"/>
      <c r="QCF42" s="9"/>
      <c r="QCG42" s="9"/>
      <c r="QCH42" s="9"/>
      <c r="QCI42" s="9"/>
      <c r="QCJ42" s="9"/>
      <c r="QCK42" s="9"/>
      <c r="QCL42" s="9"/>
      <c r="QCM42" s="9"/>
      <c r="QCN42" s="9"/>
      <c r="QCO42" s="9"/>
      <c r="QCP42" s="9"/>
      <c r="QCQ42" s="9"/>
      <c r="QCR42" s="9"/>
      <c r="QCS42" s="9"/>
      <c r="QCT42" s="9"/>
      <c r="QCU42" s="9"/>
      <c r="QCV42" s="9"/>
      <c r="QCW42" s="9"/>
      <c r="QCX42" s="9"/>
      <c r="QCY42" s="9"/>
      <c r="QCZ42" s="9"/>
      <c r="QDA42" s="9"/>
      <c r="QDB42" s="9"/>
      <c r="QDC42" s="9"/>
      <c r="QDD42" s="9"/>
      <c r="QDE42" s="9"/>
      <c r="QDF42" s="9"/>
      <c r="QDG42" s="9"/>
      <c r="QDH42" s="9"/>
      <c r="QDI42" s="9"/>
      <c r="QDJ42" s="9"/>
      <c r="QDK42" s="9"/>
      <c r="QDL42" s="9"/>
      <c r="QDM42" s="9"/>
      <c r="QDN42" s="9"/>
      <c r="QDO42" s="9"/>
      <c r="QDP42" s="9"/>
      <c r="QDQ42" s="9"/>
      <c r="QDR42" s="9"/>
      <c r="QDS42" s="9"/>
      <c r="QDT42" s="9"/>
      <c r="QDU42" s="9"/>
      <c r="QDV42" s="9"/>
      <c r="QDW42" s="9"/>
      <c r="QDX42" s="9"/>
      <c r="QDY42" s="9"/>
      <c r="QDZ42" s="9"/>
      <c r="QEA42" s="9"/>
      <c r="QEB42" s="9"/>
      <c r="QEC42" s="9"/>
      <c r="QED42" s="9"/>
      <c r="QEE42" s="9"/>
      <c r="QEF42" s="9"/>
      <c r="QEG42" s="9"/>
      <c r="QEH42" s="9"/>
      <c r="QEI42" s="9"/>
      <c r="QEJ42" s="9"/>
      <c r="QEK42" s="9"/>
      <c r="QEL42" s="9"/>
      <c r="QEM42" s="9"/>
      <c r="QEN42" s="9"/>
      <c r="QEO42" s="9"/>
      <c r="QEP42" s="9"/>
      <c r="QEQ42" s="9"/>
      <c r="QER42" s="9"/>
      <c r="QES42" s="9"/>
      <c r="QET42" s="9"/>
      <c r="QEU42" s="9"/>
      <c r="QEV42" s="9"/>
      <c r="QEW42" s="9"/>
      <c r="QEX42" s="9"/>
      <c r="QEY42" s="9"/>
      <c r="QEZ42" s="9"/>
      <c r="QFA42" s="9"/>
      <c r="QFB42" s="9"/>
      <c r="QFC42" s="9"/>
      <c r="QFD42" s="9"/>
      <c r="QFE42" s="9"/>
      <c r="QFF42" s="9"/>
      <c r="QFG42" s="9"/>
      <c r="QFH42" s="9"/>
      <c r="QFI42" s="9"/>
      <c r="QFJ42" s="9"/>
      <c r="QFK42" s="9"/>
      <c r="QFL42" s="9"/>
      <c r="QFM42" s="9"/>
      <c r="QFN42" s="9"/>
      <c r="QFO42" s="9"/>
      <c r="QFP42" s="9"/>
      <c r="QFQ42" s="9"/>
      <c r="QFR42" s="9"/>
      <c r="QFS42" s="9"/>
      <c r="QFT42" s="9"/>
      <c r="QFU42" s="9"/>
      <c r="QFV42" s="9"/>
      <c r="QFW42" s="9"/>
      <c r="QFX42" s="9"/>
      <c r="QFY42" s="9"/>
      <c r="QFZ42" s="9"/>
      <c r="QGA42" s="9"/>
      <c r="QGB42" s="9"/>
      <c r="QGC42" s="9"/>
      <c r="QGD42" s="9"/>
      <c r="QGE42" s="9"/>
      <c r="QGF42" s="9"/>
      <c r="QGG42" s="9"/>
      <c r="QGH42" s="9"/>
      <c r="QGI42" s="9"/>
      <c r="QGJ42" s="9"/>
      <c r="QGK42" s="9"/>
      <c r="QGL42" s="9"/>
      <c r="QGM42" s="9"/>
      <c r="QGN42" s="9"/>
      <c r="QGO42" s="9"/>
      <c r="QGP42" s="9"/>
      <c r="QGQ42" s="9"/>
      <c r="QGR42" s="9"/>
      <c r="QGS42" s="9"/>
      <c r="QGT42" s="9"/>
      <c r="QGU42" s="9"/>
      <c r="QGV42" s="9"/>
      <c r="QGW42" s="9"/>
      <c r="QGX42" s="9"/>
      <c r="QGY42" s="9"/>
      <c r="QGZ42" s="9"/>
      <c r="QHA42" s="9"/>
      <c r="QHB42" s="9"/>
      <c r="QHC42" s="9"/>
      <c r="QHD42" s="9"/>
      <c r="QHE42" s="9"/>
      <c r="QHF42" s="9"/>
      <c r="QHG42" s="9"/>
      <c r="QHH42" s="9"/>
      <c r="QHI42" s="9"/>
      <c r="QHJ42" s="9"/>
      <c r="QHK42" s="9"/>
      <c r="QHL42" s="9"/>
      <c r="QHM42" s="9"/>
      <c r="QHN42" s="9"/>
      <c r="QHO42" s="9"/>
      <c r="QHP42" s="9"/>
      <c r="QHQ42" s="9"/>
      <c r="QHR42" s="9"/>
      <c r="QHS42" s="9"/>
      <c r="QHT42" s="9"/>
      <c r="QHU42" s="9"/>
      <c r="QHV42" s="9"/>
      <c r="QHW42" s="9"/>
      <c r="QHX42" s="9"/>
      <c r="QHY42" s="9"/>
      <c r="QHZ42" s="9"/>
      <c r="QIA42" s="9"/>
      <c r="QIB42" s="9"/>
      <c r="QIC42" s="9"/>
      <c r="QID42" s="9"/>
      <c r="QIE42" s="9"/>
      <c r="QIF42" s="9"/>
      <c r="QIG42" s="9"/>
      <c r="QIH42" s="9"/>
      <c r="QII42" s="9"/>
      <c r="QIJ42" s="9"/>
      <c r="QIK42" s="9"/>
      <c r="QIL42" s="9"/>
      <c r="QIM42" s="9"/>
      <c r="QIN42" s="9"/>
      <c r="QIO42" s="9"/>
      <c r="QIP42" s="9"/>
      <c r="QIQ42" s="9"/>
      <c r="QIR42" s="9"/>
      <c r="QIS42" s="9"/>
      <c r="QIT42" s="9"/>
      <c r="QIU42" s="9"/>
      <c r="QIV42" s="9"/>
      <c r="QIW42" s="9"/>
      <c r="QIX42" s="9"/>
      <c r="QIY42" s="9"/>
      <c r="QIZ42" s="9"/>
      <c r="QJA42" s="9"/>
      <c r="QJB42" s="9"/>
      <c r="QJC42" s="9"/>
      <c r="QJD42" s="9"/>
      <c r="QJE42" s="9"/>
      <c r="QJF42" s="9"/>
      <c r="QJG42" s="9"/>
      <c r="QJH42" s="9"/>
      <c r="QJI42" s="9"/>
      <c r="QJJ42" s="9"/>
      <c r="QJK42" s="9"/>
      <c r="QJL42" s="9"/>
      <c r="QJM42" s="9"/>
      <c r="QJN42" s="9"/>
      <c r="QJO42" s="9"/>
      <c r="QJP42" s="9"/>
      <c r="QJQ42" s="9"/>
      <c r="QJR42" s="9"/>
      <c r="QJS42" s="9"/>
      <c r="QJT42" s="9"/>
      <c r="QJU42" s="9"/>
      <c r="QJV42" s="9"/>
      <c r="QJW42" s="9"/>
      <c r="QJX42" s="9"/>
      <c r="QJY42" s="9"/>
      <c r="QJZ42" s="9"/>
      <c r="QKA42" s="9"/>
      <c r="QKB42" s="9"/>
      <c r="QKC42" s="9"/>
      <c r="QKD42" s="9"/>
      <c r="QKE42" s="9"/>
      <c r="QKF42" s="9"/>
      <c r="QKG42" s="9"/>
      <c r="QKH42" s="9"/>
      <c r="QKI42" s="9"/>
      <c r="QKJ42" s="9"/>
      <c r="QKK42" s="9"/>
      <c r="QKL42" s="9"/>
      <c r="QKM42" s="9"/>
      <c r="QKN42" s="9"/>
      <c r="QKO42" s="9"/>
      <c r="QKP42" s="9"/>
      <c r="QKQ42" s="9"/>
      <c r="QKR42" s="9"/>
      <c r="QKS42" s="9"/>
      <c r="QKT42" s="9"/>
      <c r="QKU42" s="9"/>
      <c r="QKV42" s="9"/>
      <c r="QKW42" s="9"/>
      <c r="QKX42" s="9"/>
      <c r="QKY42" s="9"/>
      <c r="QKZ42" s="9"/>
      <c r="QLA42" s="9"/>
      <c r="QLB42" s="9"/>
      <c r="QLC42" s="9"/>
      <c r="QLD42" s="9"/>
      <c r="QLE42" s="9"/>
      <c r="QLF42" s="9"/>
      <c r="QLG42" s="9"/>
      <c r="QLH42" s="9"/>
      <c r="QLI42" s="9"/>
      <c r="QLJ42" s="9"/>
      <c r="QLK42" s="9"/>
      <c r="QLL42" s="9"/>
      <c r="QLM42" s="9"/>
      <c r="QLN42" s="9"/>
      <c r="QLO42" s="9"/>
      <c r="QLP42" s="9"/>
      <c r="QLQ42" s="9"/>
      <c r="QLR42" s="9"/>
      <c r="QLS42" s="9"/>
      <c r="QLT42" s="9"/>
      <c r="QLU42" s="9"/>
      <c r="QLV42" s="9"/>
      <c r="QLW42" s="9"/>
      <c r="QLX42" s="9"/>
      <c r="QLY42" s="9"/>
      <c r="QLZ42" s="9"/>
      <c r="QMA42" s="9"/>
      <c r="QMB42" s="9"/>
      <c r="QMC42" s="9"/>
      <c r="QMD42" s="9"/>
      <c r="QME42" s="9"/>
      <c r="QMF42" s="9"/>
      <c r="QMG42" s="9"/>
      <c r="QMH42" s="9"/>
      <c r="QMI42" s="9"/>
      <c r="QMJ42" s="9"/>
      <c r="QMK42" s="9"/>
      <c r="QML42" s="9"/>
      <c r="QMM42" s="9"/>
      <c r="QMN42" s="9"/>
      <c r="QMO42" s="9"/>
      <c r="QMP42" s="9"/>
      <c r="QMQ42" s="9"/>
      <c r="QMR42" s="9"/>
      <c r="QMS42" s="9"/>
      <c r="QMT42" s="9"/>
      <c r="QMU42" s="9"/>
      <c r="QMV42" s="9"/>
      <c r="QMW42" s="9"/>
      <c r="QMX42" s="9"/>
      <c r="QMY42" s="9"/>
      <c r="QMZ42" s="9"/>
      <c r="QNA42" s="9"/>
      <c r="QNB42" s="9"/>
      <c r="QNC42" s="9"/>
      <c r="QND42" s="9"/>
      <c r="QNE42" s="9"/>
      <c r="QNF42" s="9"/>
      <c r="QNG42" s="9"/>
      <c r="QNH42" s="9"/>
      <c r="QNI42" s="9"/>
      <c r="QNJ42" s="9"/>
      <c r="QNK42" s="9"/>
      <c r="QNL42" s="9"/>
      <c r="QNM42" s="9"/>
      <c r="QNN42" s="9"/>
      <c r="QNO42" s="9"/>
      <c r="QNP42" s="9"/>
      <c r="QNQ42" s="9"/>
      <c r="QNR42" s="9"/>
      <c r="QNS42" s="9"/>
      <c r="QNT42" s="9"/>
      <c r="QNU42" s="9"/>
      <c r="QNV42" s="9"/>
      <c r="QNW42" s="9"/>
      <c r="QNX42" s="9"/>
      <c r="QNY42" s="9"/>
      <c r="QNZ42" s="9"/>
      <c r="QOA42" s="9"/>
      <c r="QOB42" s="9"/>
      <c r="QOC42" s="9"/>
      <c r="QOD42" s="9"/>
      <c r="QOE42" s="9"/>
      <c r="QOF42" s="9"/>
      <c r="QOG42" s="9"/>
      <c r="QOH42" s="9"/>
      <c r="QOI42" s="9"/>
      <c r="QOJ42" s="9"/>
      <c r="QOK42" s="9"/>
      <c r="QOL42" s="9"/>
      <c r="QOM42" s="9"/>
      <c r="QON42" s="9"/>
      <c r="QOO42" s="9"/>
      <c r="QOP42" s="9"/>
      <c r="QOQ42" s="9"/>
      <c r="QOR42" s="9"/>
      <c r="QOS42" s="9"/>
      <c r="QOT42" s="9"/>
      <c r="QOU42" s="9"/>
      <c r="QOV42" s="9"/>
      <c r="QOW42" s="9"/>
      <c r="QOX42" s="9"/>
      <c r="QOY42" s="9"/>
      <c r="QOZ42" s="9"/>
      <c r="QPA42" s="9"/>
      <c r="QPB42" s="9"/>
      <c r="QPC42" s="9"/>
      <c r="QPD42" s="9"/>
      <c r="QPE42" s="9"/>
      <c r="QPF42" s="9"/>
      <c r="QPG42" s="9"/>
      <c r="QPH42" s="9"/>
      <c r="QPI42" s="9"/>
      <c r="QPJ42" s="9"/>
      <c r="QPK42" s="9"/>
      <c r="QPL42" s="9"/>
      <c r="QPM42" s="9"/>
      <c r="QPN42" s="9"/>
      <c r="QPO42" s="9"/>
      <c r="QPP42" s="9"/>
      <c r="QPQ42" s="9"/>
      <c r="QPR42" s="9"/>
      <c r="QPS42" s="9"/>
      <c r="QPT42" s="9"/>
      <c r="QPU42" s="9"/>
      <c r="QPV42" s="9"/>
      <c r="QPW42" s="9"/>
      <c r="QPX42" s="9"/>
      <c r="QPY42" s="9"/>
      <c r="QPZ42" s="9"/>
      <c r="QQA42" s="9"/>
      <c r="QQB42" s="9"/>
      <c r="QQC42" s="9"/>
      <c r="QQD42" s="9"/>
      <c r="QQE42" s="9"/>
      <c r="QQF42" s="9"/>
      <c r="QQG42" s="9"/>
      <c r="QQH42" s="9"/>
      <c r="QQI42" s="9"/>
      <c r="QQJ42" s="9"/>
      <c r="QQK42" s="9"/>
      <c r="QQL42" s="9"/>
      <c r="QQM42" s="9"/>
      <c r="QQN42" s="9"/>
      <c r="QQO42" s="9"/>
      <c r="QQP42" s="9"/>
      <c r="QQQ42" s="9"/>
      <c r="QQR42" s="9"/>
      <c r="QQS42" s="9"/>
      <c r="QQT42" s="9"/>
      <c r="QQU42" s="9"/>
      <c r="QQV42" s="9"/>
      <c r="QQW42" s="9"/>
      <c r="QQX42" s="9"/>
      <c r="QQY42" s="9"/>
      <c r="QQZ42" s="9"/>
      <c r="QRA42" s="9"/>
      <c r="QRB42" s="9"/>
      <c r="QRC42" s="9"/>
      <c r="QRD42" s="9"/>
      <c r="QRE42" s="9"/>
      <c r="QRF42" s="9"/>
      <c r="QRG42" s="9"/>
      <c r="QRH42" s="9"/>
      <c r="QRI42" s="9"/>
      <c r="QRJ42" s="9"/>
      <c r="QRK42" s="9"/>
      <c r="QRL42" s="9"/>
      <c r="QRM42" s="9"/>
      <c r="QRN42" s="9"/>
      <c r="QRO42" s="9"/>
      <c r="QRP42" s="9"/>
      <c r="QRQ42" s="9"/>
      <c r="QRR42" s="9"/>
      <c r="QRS42" s="9"/>
      <c r="QRT42" s="9"/>
      <c r="QRU42" s="9"/>
      <c r="QRV42" s="9"/>
      <c r="QRW42" s="9"/>
      <c r="QRX42" s="9"/>
      <c r="QRY42" s="9"/>
      <c r="QRZ42" s="9"/>
      <c r="QSA42" s="9"/>
      <c r="QSB42" s="9"/>
      <c r="QSC42" s="9"/>
      <c r="QSD42" s="9"/>
      <c r="QSE42" s="9"/>
      <c r="QSF42" s="9"/>
      <c r="QSG42" s="9"/>
      <c r="QSH42" s="9"/>
      <c r="QSI42" s="9"/>
      <c r="QSJ42" s="9"/>
      <c r="QSK42" s="9"/>
      <c r="QSL42" s="9"/>
      <c r="QSM42" s="9"/>
      <c r="QSN42" s="9"/>
      <c r="QSO42" s="9"/>
      <c r="QSP42" s="9"/>
      <c r="QSQ42" s="9"/>
      <c r="QSR42" s="9"/>
      <c r="QSS42" s="9"/>
      <c r="QST42" s="9"/>
      <c r="QSU42" s="9"/>
      <c r="QSV42" s="9"/>
      <c r="QSW42" s="9"/>
      <c r="QSX42" s="9"/>
      <c r="QSY42" s="9"/>
      <c r="QSZ42" s="9"/>
      <c r="QTA42" s="9"/>
      <c r="QTB42" s="9"/>
      <c r="QTC42" s="9"/>
      <c r="QTD42" s="9"/>
      <c r="QTE42" s="9"/>
      <c r="QTF42" s="9"/>
      <c r="QTG42" s="9"/>
      <c r="QTH42" s="9"/>
      <c r="QTI42" s="9"/>
      <c r="QTJ42" s="9"/>
      <c r="QTK42" s="9"/>
      <c r="QTL42" s="9"/>
      <c r="QTM42" s="9"/>
      <c r="QTN42" s="9"/>
      <c r="QTO42" s="9"/>
      <c r="QTP42" s="9"/>
      <c r="QTQ42" s="9"/>
      <c r="QTR42" s="9"/>
      <c r="QTS42" s="9"/>
      <c r="QTT42" s="9"/>
      <c r="QTU42" s="9"/>
      <c r="QTV42" s="9"/>
      <c r="QTW42" s="9"/>
      <c r="QTX42" s="9"/>
      <c r="QTY42" s="9"/>
      <c r="QTZ42" s="9"/>
      <c r="QUA42" s="9"/>
      <c r="QUB42" s="9"/>
      <c r="QUC42" s="9"/>
      <c r="QUD42" s="9"/>
      <c r="QUE42" s="9"/>
      <c r="QUF42" s="9"/>
      <c r="QUG42" s="9"/>
      <c r="QUH42" s="9"/>
      <c r="QUI42" s="9"/>
      <c r="QUJ42" s="9"/>
      <c r="QUK42" s="9"/>
      <c r="QUL42" s="9"/>
      <c r="QUM42" s="9"/>
      <c r="QUN42" s="9"/>
      <c r="QUO42" s="9"/>
      <c r="QUP42" s="9"/>
      <c r="QUQ42" s="9"/>
      <c r="QUR42" s="9"/>
      <c r="QUS42" s="9"/>
      <c r="QUT42" s="9"/>
      <c r="QUU42" s="9"/>
      <c r="QUV42" s="9"/>
      <c r="QUW42" s="9"/>
      <c r="QUX42" s="9"/>
      <c r="QUY42" s="9"/>
      <c r="QUZ42" s="9"/>
      <c r="QVA42" s="9"/>
      <c r="QVB42" s="9"/>
      <c r="QVC42" s="9"/>
      <c r="QVD42" s="9"/>
      <c r="QVE42" s="9"/>
      <c r="QVF42" s="9"/>
      <c r="QVG42" s="9"/>
      <c r="QVH42" s="9"/>
      <c r="QVI42" s="9"/>
      <c r="QVJ42" s="9"/>
      <c r="QVK42" s="9"/>
      <c r="QVL42" s="9"/>
      <c r="QVM42" s="9"/>
      <c r="QVN42" s="9"/>
      <c r="QVO42" s="9"/>
      <c r="QVP42" s="9"/>
      <c r="QVQ42" s="9"/>
      <c r="QVR42" s="9"/>
      <c r="QVS42" s="9"/>
      <c r="QVT42" s="9"/>
      <c r="QVU42" s="9"/>
      <c r="QVV42" s="9"/>
      <c r="QVW42" s="9"/>
      <c r="QVX42" s="9"/>
      <c r="QVY42" s="9"/>
      <c r="QVZ42" s="9"/>
      <c r="QWA42" s="9"/>
      <c r="QWB42" s="9"/>
      <c r="QWC42" s="9"/>
      <c r="QWD42" s="9"/>
      <c r="QWE42" s="9"/>
      <c r="QWF42" s="9"/>
      <c r="QWG42" s="9"/>
      <c r="QWH42" s="9"/>
      <c r="QWI42" s="9"/>
      <c r="QWJ42" s="9"/>
      <c r="QWK42" s="9"/>
      <c r="QWL42" s="9"/>
      <c r="QWM42" s="9"/>
      <c r="QWN42" s="9"/>
      <c r="QWO42" s="9"/>
      <c r="QWP42" s="9"/>
      <c r="QWQ42" s="9"/>
      <c r="QWR42" s="9"/>
      <c r="QWS42" s="9"/>
      <c r="QWT42" s="9"/>
      <c r="QWU42" s="9"/>
      <c r="QWV42" s="9"/>
      <c r="QWW42" s="9"/>
      <c r="QWX42" s="9"/>
      <c r="QWY42" s="9"/>
      <c r="QWZ42" s="9"/>
      <c r="QXA42" s="9"/>
      <c r="QXB42" s="9"/>
      <c r="QXC42" s="9"/>
      <c r="QXD42" s="9"/>
      <c r="QXE42" s="9"/>
      <c r="QXF42" s="9"/>
      <c r="QXG42" s="9"/>
      <c r="QXH42" s="9"/>
      <c r="QXI42" s="9"/>
      <c r="QXJ42" s="9"/>
      <c r="QXK42" s="9"/>
      <c r="QXL42" s="9"/>
      <c r="QXM42" s="9"/>
      <c r="QXN42" s="9"/>
      <c r="QXO42" s="9"/>
      <c r="QXP42" s="9"/>
      <c r="QXQ42" s="9"/>
      <c r="QXR42" s="9"/>
      <c r="QXS42" s="9"/>
      <c r="QXT42" s="9"/>
      <c r="QXU42" s="9"/>
      <c r="QXV42" s="9"/>
      <c r="QXW42" s="9"/>
      <c r="QXX42" s="9"/>
      <c r="QXY42" s="9"/>
      <c r="QXZ42" s="9"/>
      <c r="QYA42" s="9"/>
      <c r="QYB42" s="9"/>
      <c r="QYC42" s="9"/>
      <c r="QYD42" s="9"/>
      <c r="QYE42" s="9"/>
      <c r="QYF42" s="9"/>
      <c r="QYG42" s="9"/>
      <c r="QYH42" s="9"/>
      <c r="QYI42" s="9"/>
      <c r="QYJ42" s="9"/>
      <c r="QYK42" s="9"/>
      <c r="QYL42" s="9"/>
      <c r="QYM42" s="9"/>
      <c r="QYN42" s="9"/>
      <c r="QYO42" s="9"/>
      <c r="QYP42" s="9"/>
      <c r="QYQ42" s="9"/>
      <c r="QYR42" s="9"/>
      <c r="QYS42" s="9"/>
      <c r="QYT42" s="9"/>
      <c r="QYU42" s="9"/>
      <c r="QYV42" s="9"/>
      <c r="QYW42" s="9"/>
      <c r="QYX42" s="9"/>
      <c r="QYY42" s="9"/>
      <c r="QYZ42" s="9"/>
      <c r="QZA42" s="9"/>
      <c r="QZB42" s="9"/>
      <c r="QZC42" s="9"/>
      <c r="QZD42" s="9"/>
      <c r="QZE42" s="9"/>
      <c r="QZF42" s="9"/>
      <c r="QZG42" s="9"/>
      <c r="QZH42" s="9"/>
      <c r="QZI42" s="9"/>
      <c r="QZJ42" s="9"/>
      <c r="QZK42" s="9"/>
      <c r="QZL42" s="9"/>
      <c r="QZM42" s="9"/>
      <c r="QZN42" s="9"/>
      <c r="QZO42" s="9"/>
      <c r="QZP42" s="9"/>
      <c r="QZQ42" s="9"/>
      <c r="QZR42" s="9"/>
      <c r="QZS42" s="9"/>
      <c r="QZT42" s="9"/>
      <c r="QZU42" s="9"/>
      <c r="QZV42" s="9"/>
      <c r="QZW42" s="9"/>
      <c r="QZX42" s="9"/>
      <c r="QZY42" s="9"/>
      <c r="QZZ42" s="9"/>
      <c r="RAA42" s="9"/>
      <c r="RAB42" s="9"/>
      <c r="RAC42" s="9"/>
      <c r="RAD42" s="9"/>
      <c r="RAE42" s="9"/>
      <c r="RAF42" s="9"/>
      <c r="RAG42" s="9"/>
      <c r="RAH42" s="9"/>
      <c r="RAI42" s="9"/>
      <c r="RAJ42" s="9"/>
      <c r="RAK42" s="9"/>
      <c r="RAL42" s="9"/>
      <c r="RAM42" s="9"/>
      <c r="RAN42" s="9"/>
      <c r="RAO42" s="9"/>
      <c r="RAP42" s="9"/>
      <c r="RAQ42" s="9"/>
      <c r="RAR42" s="9"/>
      <c r="RAS42" s="9"/>
      <c r="RAT42" s="9"/>
      <c r="RAU42" s="9"/>
      <c r="RAV42" s="9"/>
      <c r="RAW42" s="9"/>
      <c r="RAX42" s="9"/>
      <c r="RAY42" s="9"/>
      <c r="RAZ42" s="9"/>
      <c r="RBA42" s="9"/>
      <c r="RBB42" s="9"/>
      <c r="RBC42" s="9"/>
      <c r="RBD42" s="9"/>
      <c r="RBE42" s="9"/>
      <c r="RBF42" s="9"/>
      <c r="RBG42" s="9"/>
      <c r="RBH42" s="9"/>
      <c r="RBI42" s="9"/>
      <c r="RBJ42" s="9"/>
      <c r="RBK42" s="9"/>
      <c r="RBL42" s="9"/>
      <c r="RBM42" s="9"/>
      <c r="RBN42" s="9"/>
      <c r="RBO42" s="9"/>
      <c r="RBP42" s="9"/>
      <c r="RBQ42" s="9"/>
      <c r="RBR42" s="9"/>
      <c r="RBS42" s="9"/>
      <c r="RBT42" s="9"/>
      <c r="RBU42" s="9"/>
      <c r="RBV42" s="9"/>
      <c r="RBW42" s="9"/>
      <c r="RBX42" s="9"/>
      <c r="RBY42" s="9"/>
      <c r="RBZ42" s="9"/>
      <c r="RCA42" s="9"/>
      <c r="RCB42" s="9"/>
      <c r="RCC42" s="9"/>
      <c r="RCD42" s="9"/>
      <c r="RCE42" s="9"/>
      <c r="RCF42" s="9"/>
      <c r="RCG42" s="9"/>
      <c r="RCH42" s="9"/>
      <c r="RCI42" s="9"/>
      <c r="RCJ42" s="9"/>
      <c r="RCK42" s="9"/>
      <c r="RCL42" s="9"/>
      <c r="RCM42" s="9"/>
      <c r="RCN42" s="9"/>
      <c r="RCO42" s="9"/>
      <c r="RCP42" s="9"/>
      <c r="RCQ42" s="9"/>
      <c r="RCR42" s="9"/>
      <c r="RCS42" s="9"/>
      <c r="RCT42" s="9"/>
      <c r="RCU42" s="9"/>
      <c r="RCV42" s="9"/>
      <c r="RCW42" s="9"/>
      <c r="RCX42" s="9"/>
      <c r="RCY42" s="9"/>
      <c r="RCZ42" s="9"/>
      <c r="RDA42" s="9"/>
      <c r="RDB42" s="9"/>
      <c r="RDC42" s="9"/>
      <c r="RDD42" s="9"/>
      <c r="RDE42" s="9"/>
      <c r="RDF42" s="9"/>
      <c r="RDG42" s="9"/>
      <c r="RDH42" s="9"/>
      <c r="RDI42" s="9"/>
      <c r="RDJ42" s="9"/>
      <c r="RDK42" s="9"/>
      <c r="RDL42" s="9"/>
      <c r="RDM42" s="9"/>
      <c r="RDN42" s="9"/>
      <c r="RDO42" s="9"/>
      <c r="RDP42" s="9"/>
      <c r="RDQ42" s="9"/>
      <c r="RDR42" s="9"/>
      <c r="RDS42" s="9"/>
      <c r="RDT42" s="9"/>
      <c r="RDU42" s="9"/>
      <c r="RDV42" s="9"/>
      <c r="RDW42" s="9"/>
      <c r="RDX42" s="9"/>
      <c r="RDY42" s="9"/>
      <c r="RDZ42" s="9"/>
      <c r="REA42" s="9"/>
      <c r="REB42" s="9"/>
      <c r="REC42" s="9"/>
      <c r="RED42" s="9"/>
      <c r="REE42" s="9"/>
      <c r="REF42" s="9"/>
      <c r="REG42" s="9"/>
      <c r="REH42" s="9"/>
      <c r="REI42" s="9"/>
      <c r="REJ42" s="9"/>
      <c r="REK42" s="9"/>
      <c r="REL42" s="9"/>
      <c r="REM42" s="9"/>
      <c r="REN42" s="9"/>
      <c r="REO42" s="9"/>
      <c r="REP42" s="9"/>
      <c r="REQ42" s="9"/>
      <c r="RER42" s="9"/>
      <c r="RES42" s="9"/>
      <c r="RET42" s="9"/>
      <c r="REU42" s="9"/>
      <c r="REV42" s="9"/>
      <c r="REW42" s="9"/>
      <c r="REX42" s="9"/>
      <c r="REY42" s="9"/>
      <c r="REZ42" s="9"/>
      <c r="RFA42" s="9"/>
      <c r="RFB42" s="9"/>
      <c r="RFC42" s="9"/>
      <c r="RFD42" s="9"/>
      <c r="RFE42" s="9"/>
      <c r="RFF42" s="9"/>
      <c r="RFG42" s="9"/>
      <c r="RFH42" s="9"/>
      <c r="RFI42" s="9"/>
      <c r="RFJ42" s="9"/>
      <c r="RFK42" s="9"/>
      <c r="RFL42" s="9"/>
      <c r="RFM42" s="9"/>
      <c r="RFN42" s="9"/>
      <c r="RFO42" s="9"/>
      <c r="RFP42" s="9"/>
      <c r="RFQ42" s="9"/>
      <c r="RFR42" s="9"/>
      <c r="RFS42" s="9"/>
      <c r="RFT42" s="9"/>
      <c r="RFU42" s="9"/>
      <c r="RFV42" s="9"/>
      <c r="RFW42" s="9"/>
      <c r="RFX42" s="9"/>
      <c r="RFY42" s="9"/>
      <c r="RFZ42" s="9"/>
      <c r="RGA42" s="9"/>
      <c r="RGB42" s="9"/>
      <c r="RGC42" s="9"/>
      <c r="RGD42" s="9"/>
      <c r="RGE42" s="9"/>
      <c r="RGF42" s="9"/>
      <c r="RGG42" s="9"/>
      <c r="RGH42" s="9"/>
      <c r="RGI42" s="9"/>
      <c r="RGJ42" s="9"/>
      <c r="RGK42" s="9"/>
      <c r="RGL42" s="9"/>
      <c r="RGM42" s="9"/>
      <c r="RGN42" s="9"/>
      <c r="RGO42" s="9"/>
      <c r="RGP42" s="9"/>
      <c r="RGQ42" s="9"/>
      <c r="RGR42" s="9"/>
      <c r="RGS42" s="9"/>
      <c r="RGT42" s="9"/>
      <c r="RGU42" s="9"/>
      <c r="RGV42" s="9"/>
      <c r="RGW42" s="9"/>
      <c r="RGX42" s="9"/>
      <c r="RGY42" s="9"/>
      <c r="RGZ42" s="9"/>
      <c r="RHA42" s="9"/>
      <c r="RHB42" s="9"/>
      <c r="RHC42" s="9"/>
      <c r="RHD42" s="9"/>
      <c r="RHE42" s="9"/>
      <c r="RHF42" s="9"/>
      <c r="RHG42" s="9"/>
      <c r="RHH42" s="9"/>
      <c r="RHI42" s="9"/>
      <c r="RHJ42" s="9"/>
      <c r="RHK42" s="9"/>
      <c r="RHL42" s="9"/>
      <c r="RHM42" s="9"/>
      <c r="RHN42" s="9"/>
      <c r="RHO42" s="9"/>
      <c r="RHP42" s="9"/>
      <c r="RHQ42" s="9"/>
      <c r="RHR42" s="9"/>
      <c r="RHS42" s="9"/>
      <c r="RHT42" s="9"/>
      <c r="RHU42" s="9"/>
      <c r="RHV42" s="9"/>
      <c r="RHW42" s="9"/>
      <c r="RHX42" s="9"/>
      <c r="RHY42" s="9"/>
      <c r="RHZ42" s="9"/>
      <c r="RIA42" s="9"/>
      <c r="RIB42" s="9"/>
      <c r="RIC42" s="9"/>
      <c r="RID42" s="9"/>
      <c r="RIE42" s="9"/>
      <c r="RIF42" s="9"/>
      <c r="RIG42" s="9"/>
      <c r="RIH42" s="9"/>
      <c r="RII42" s="9"/>
      <c r="RIJ42" s="9"/>
      <c r="RIK42" s="9"/>
      <c r="RIL42" s="9"/>
      <c r="RIM42" s="9"/>
      <c r="RIN42" s="9"/>
      <c r="RIO42" s="9"/>
      <c r="RIP42" s="9"/>
      <c r="RIQ42" s="9"/>
      <c r="RIR42" s="9"/>
      <c r="RIS42" s="9"/>
      <c r="RIT42" s="9"/>
      <c r="RIU42" s="9"/>
      <c r="RIV42" s="9"/>
      <c r="RIW42" s="9"/>
      <c r="RIX42" s="9"/>
      <c r="RIY42" s="9"/>
      <c r="RIZ42" s="9"/>
      <c r="RJA42" s="9"/>
      <c r="RJB42" s="9"/>
      <c r="RJC42" s="9"/>
      <c r="RJD42" s="9"/>
      <c r="RJE42" s="9"/>
      <c r="RJF42" s="9"/>
      <c r="RJG42" s="9"/>
      <c r="RJH42" s="9"/>
      <c r="RJI42" s="9"/>
      <c r="RJJ42" s="9"/>
      <c r="RJK42" s="9"/>
      <c r="RJL42" s="9"/>
      <c r="RJM42" s="9"/>
      <c r="RJN42" s="9"/>
      <c r="RJO42" s="9"/>
      <c r="RJP42" s="9"/>
      <c r="RJQ42" s="9"/>
      <c r="RJR42" s="9"/>
      <c r="RJS42" s="9"/>
      <c r="RJT42" s="9"/>
      <c r="RJU42" s="9"/>
      <c r="RJV42" s="9"/>
      <c r="RJW42" s="9"/>
      <c r="RJX42" s="9"/>
      <c r="RJY42" s="9"/>
      <c r="RJZ42" s="9"/>
      <c r="RKA42" s="9"/>
      <c r="RKB42" s="9"/>
      <c r="RKC42" s="9"/>
      <c r="RKD42" s="9"/>
      <c r="RKE42" s="9"/>
      <c r="RKF42" s="9"/>
      <c r="RKG42" s="9"/>
      <c r="RKH42" s="9"/>
      <c r="RKI42" s="9"/>
      <c r="RKJ42" s="9"/>
      <c r="RKK42" s="9"/>
      <c r="RKL42" s="9"/>
      <c r="RKM42" s="9"/>
      <c r="RKN42" s="9"/>
      <c r="RKO42" s="9"/>
      <c r="RKP42" s="9"/>
      <c r="RKQ42" s="9"/>
      <c r="RKR42" s="9"/>
      <c r="RKS42" s="9"/>
      <c r="RKT42" s="9"/>
      <c r="RKU42" s="9"/>
      <c r="RKV42" s="9"/>
      <c r="RKW42" s="9"/>
      <c r="RKX42" s="9"/>
      <c r="RKY42" s="9"/>
      <c r="RKZ42" s="9"/>
      <c r="RLA42" s="9"/>
      <c r="RLB42" s="9"/>
      <c r="RLC42" s="9"/>
      <c r="RLD42" s="9"/>
      <c r="RLE42" s="9"/>
      <c r="RLF42" s="9"/>
      <c r="RLG42" s="9"/>
      <c r="RLH42" s="9"/>
      <c r="RLI42" s="9"/>
      <c r="RLJ42" s="9"/>
      <c r="RLK42" s="9"/>
      <c r="RLL42" s="9"/>
      <c r="RLM42" s="9"/>
      <c r="RLN42" s="9"/>
      <c r="RLO42" s="9"/>
      <c r="RLP42" s="9"/>
      <c r="RLQ42" s="9"/>
      <c r="RLR42" s="9"/>
      <c r="RLS42" s="9"/>
      <c r="RLT42" s="9"/>
      <c r="RLU42" s="9"/>
      <c r="RLV42" s="9"/>
      <c r="RLW42" s="9"/>
      <c r="RLX42" s="9"/>
      <c r="RLY42" s="9"/>
      <c r="RLZ42" s="9"/>
      <c r="RMA42" s="9"/>
      <c r="RMB42" s="9"/>
      <c r="RMC42" s="9"/>
      <c r="RMD42" s="9"/>
      <c r="RME42" s="9"/>
      <c r="RMF42" s="9"/>
      <c r="RMG42" s="9"/>
      <c r="RMH42" s="9"/>
      <c r="RMI42" s="9"/>
      <c r="RMJ42" s="9"/>
      <c r="RMK42" s="9"/>
      <c r="RML42" s="9"/>
      <c r="RMM42" s="9"/>
      <c r="RMN42" s="9"/>
      <c r="RMO42" s="9"/>
      <c r="RMP42" s="9"/>
      <c r="RMQ42" s="9"/>
      <c r="RMR42" s="9"/>
      <c r="RMS42" s="9"/>
      <c r="RMT42" s="9"/>
      <c r="RMU42" s="9"/>
      <c r="RMV42" s="9"/>
      <c r="RMW42" s="9"/>
      <c r="RMX42" s="9"/>
      <c r="RMY42" s="9"/>
      <c r="RMZ42" s="9"/>
      <c r="RNA42" s="9"/>
      <c r="RNB42" s="9"/>
      <c r="RNC42" s="9"/>
      <c r="RND42" s="9"/>
      <c r="RNE42" s="9"/>
      <c r="RNF42" s="9"/>
      <c r="RNG42" s="9"/>
      <c r="RNH42" s="9"/>
      <c r="RNI42" s="9"/>
      <c r="RNJ42" s="9"/>
      <c r="RNK42" s="9"/>
      <c r="RNL42" s="9"/>
      <c r="RNM42" s="9"/>
      <c r="RNN42" s="9"/>
      <c r="RNO42" s="9"/>
      <c r="RNP42" s="9"/>
      <c r="RNQ42" s="9"/>
      <c r="RNR42" s="9"/>
      <c r="RNS42" s="9"/>
      <c r="RNT42" s="9"/>
      <c r="RNU42" s="9"/>
      <c r="RNV42" s="9"/>
      <c r="RNW42" s="9"/>
      <c r="RNX42" s="9"/>
      <c r="RNY42" s="9"/>
      <c r="RNZ42" s="9"/>
      <c r="ROA42" s="9"/>
      <c r="ROB42" s="9"/>
      <c r="ROC42" s="9"/>
      <c r="ROD42" s="9"/>
      <c r="ROE42" s="9"/>
      <c r="ROF42" s="9"/>
      <c r="ROG42" s="9"/>
      <c r="ROH42" s="9"/>
      <c r="ROI42" s="9"/>
      <c r="ROJ42" s="9"/>
      <c r="ROK42" s="9"/>
      <c r="ROL42" s="9"/>
      <c r="ROM42" s="9"/>
      <c r="RON42" s="9"/>
      <c r="ROO42" s="9"/>
      <c r="ROP42" s="9"/>
      <c r="ROQ42" s="9"/>
      <c r="ROR42" s="9"/>
      <c r="ROS42" s="9"/>
      <c r="ROT42" s="9"/>
      <c r="ROU42" s="9"/>
      <c r="ROV42" s="9"/>
      <c r="ROW42" s="9"/>
      <c r="ROX42" s="9"/>
      <c r="ROY42" s="9"/>
      <c r="ROZ42" s="9"/>
      <c r="RPA42" s="9"/>
      <c r="RPB42" s="9"/>
      <c r="RPC42" s="9"/>
      <c r="RPD42" s="9"/>
      <c r="RPE42" s="9"/>
      <c r="RPF42" s="9"/>
      <c r="RPG42" s="9"/>
      <c r="RPH42" s="9"/>
      <c r="RPI42" s="9"/>
      <c r="RPJ42" s="9"/>
      <c r="RPK42" s="9"/>
      <c r="RPL42" s="9"/>
      <c r="RPM42" s="9"/>
      <c r="RPN42" s="9"/>
      <c r="RPO42" s="9"/>
      <c r="RPP42" s="9"/>
      <c r="RPQ42" s="9"/>
      <c r="RPR42" s="9"/>
      <c r="RPS42" s="9"/>
      <c r="RPT42" s="9"/>
      <c r="RPU42" s="9"/>
      <c r="RPV42" s="9"/>
      <c r="RPW42" s="9"/>
      <c r="RPX42" s="9"/>
      <c r="RPY42" s="9"/>
      <c r="RPZ42" s="9"/>
      <c r="RQA42" s="9"/>
      <c r="RQB42" s="9"/>
      <c r="RQC42" s="9"/>
      <c r="RQD42" s="9"/>
      <c r="RQE42" s="9"/>
      <c r="RQF42" s="9"/>
      <c r="RQG42" s="9"/>
      <c r="RQH42" s="9"/>
      <c r="RQI42" s="9"/>
      <c r="RQJ42" s="9"/>
      <c r="RQK42" s="9"/>
      <c r="RQL42" s="9"/>
      <c r="RQM42" s="9"/>
      <c r="RQN42" s="9"/>
      <c r="RQO42" s="9"/>
      <c r="RQP42" s="9"/>
      <c r="RQQ42" s="9"/>
      <c r="RQR42" s="9"/>
      <c r="RQS42" s="9"/>
      <c r="RQT42" s="9"/>
      <c r="RQU42" s="9"/>
      <c r="RQV42" s="9"/>
      <c r="RQW42" s="9"/>
      <c r="RQX42" s="9"/>
      <c r="RQY42" s="9"/>
      <c r="RQZ42" s="9"/>
      <c r="RRA42" s="9"/>
      <c r="RRB42" s="9"/>
      <c r="RRC42" s="9"/>
      <c r="RRD42" s="9"/>
      <c r="RRE42" s="9"/>
      <c r="RRF42" s="9"/>
      <c r="RRG42" s="9"/>
      <c r="RRH42" s="9"/>
      <c r="RRI42" s="9"/>
      <c r="RRJ42" s="9"/>
      <c r="RRK42" s="9"/>
      <c r="RRL42" s="9"/>
      <c r="RRM42" s="9"/>
      <c r="RRN42" s="9"/>
      <c r="RRO42" s="9"/>
      <c r="RRP42" s="9"/>
      <c r="RRQ42" s="9"/>
      <c r="RRR42" s="9"/>
      <c r="RRS42" s="9"/>
      <c r="RRT42" s="9"/>
      <c r="RRU42" s="9"/>
      <c r="RRV42" s="9"/>
      <c r="RRW42" s="9"/>
      <c r="RRX42" s="9"/>
      <c r="RRY42" s="9"/>
      <c r="RRZ42" s="9"/>
      <c r="RSA42" s="9"/>
      <c r="RSB42" s="9"/>
      <c r="RSC42" s="9"/>
      <c r="RSD42" s="9"/>
      <c r="RSE42" s="9"/>
      <c r="RSF42" s="9"/>
      <c r="RSG42" s="9"/>
      <c r="RSH42" s="9"/>
      <c r="RSI42" s="9"/>
      <c r="RSJ42" s="9"/>
      <c r="RSK42" s="9"/>
      <c r="RSL42" s="9"/>
      <c r="RSM42" s="9"/>
      <c r="RSN42" s="9"/>
      <c r="RSO42" s="9"/>
      <c r="RSP42" s="9"/>
      <c r="RSQ42" s="9"/>
      <c r="RSR42" s="9"/>
      <c r="RSS42" s="9"/>
      <c r="RST42" s="9"/>
      <c r="RSU42" s="9"/>
      <c r="RSV42" s="9"/>
      <c r="RSW42" s="9"/>
      <c r="RSX42" s="9"/>
      <c r="RSY42" s="9"/>
      <c r="RSZ42" s="9"/>
      <c r="RTA42" s="9"/>
      <c r="RTB42" s="9"/>
      <c r="RTC42" s="9"/>
      <c r="RTD42" s="9"/>
      <c r="RTE42" s="9"/>
      <c r="RTF42" s="9"/>
      <c r="RTG42" s="9"/>
      <c r="RTH42" s="9"/>
      <c r="RTI42" s="9"/>
      <c r="RTJ42" s="9"/>
      <c r="RTK42" s="9"/>
      <c r="RTL42" s="9"/>
      <c r="RTM42" s="9"/>
      <c r="RTN42" s="9"/>
      <c r="RTO42" s="9"/>
      <c r="RTP42" s="9"/>
      <c r="RTQ42" s="9"/>
      <c r="RTR42" s="9"/>
      <c r="RTS42" s="9"/>
      <c r="RTT42" s="9"/>
      <c r="RTU42" s="9"/>
      <c r="RTV42" s="9"/>
      <c r="RTW42" s="9"/>
      <c r="RTX42" s="9"/>
      <c r="RTY42" s="9"/>
      <c r="RTZ42" s="9"/>
      <c r="RUA42" s="9"/>
      <c r="RUB42" s="9"/>
      <c r="RUC42" s="9"/>
      <c r="RUD42" s="9"/>
      <c r="RUE42" s="9"/>
      <c r="RUF42" s="9"/>
      <c r="RUG42" s="9"/>
      <c r="RUH42" s="9"/>
      <c r="RUI42" s="9"/>
      <c r="RUJ42" s="9"/>
      <c r="RUK42" s="9"/>
      <c r="RUL42" s="9"/>
      <c r="RUM42" s="9"/>
      <c r="RUN42" s="9"/>
      <c r="RUO42" s="9"/>
      <c r="RUP42" s="9"/>
      <c r="RUQ42" s="9"/>
      <c r="RUR42" s="9"/>
      <c r="RUS42" s="9"/>
      <c r="RUT42" s="9"/>
      <c r="RUU42" s="9"/>
      <c r="RUV42" s="9"/>
      <c r="RUW42" s="9"/>
      <c r="RUX42" s="9"/>
      <c r="RUY42" s="9"/>
      <c r="RUZ42" s="9"/>
      <c r="RVA42" s="9"/>
      <c r="RVB42" s="9"/>
      <c r="RVC42" s="9"/>
      <c r="RVD42" s="9"/>
      <c r="RVE42" s="9"/>
      <c r="RVF42" s="9"/>
      <c r="RVG42" s="9"/>
      <c r="RVH42" s="9"/>
      <c r="RVI42" s="9"/>
      <c r="RVJ42" s="9"/>
      <c r="RVK42" s="9"/>
      <c r="RVL42" s="9"/>
      <c r="RVM42" s="9"/>
      <c r="RVN42" s="9"/>
      <c r="RVO42" s="9"/>
      <c r="RVP42" s="9"/>
      <c r="RVQ42" s="9"/>
      <c r="RVR42" s="9"/>
      <c r="RVS42" s="9"/>
      <c r="RVT42" s="9"/>
      <c r="RVU42" s="9"/>
      <c r="RVV42" s="9"/>
      <c r="RVW42" s="9"/>
      <c r="RVX42" s="9"/>
      <c r="RVY42" s="9"/>
      <c r="RVZ42" s="9"/>
      <c r="RWA42" s="9"/>
      <c r="RWB42" s="9"/>
      <c r="RWC42" s="9"/>
      <c r="RWD42" s="9"/>
      <c r="RWE42" s="9"/>
      <c r="RWF42" s="9"/>
      <c r="RWG42" s="9"/>
      <c r="RWH42" s="9"/>
      <c r="RWI42" s="9"/>
      <c r="RWJ42" s="9"/>
      <c r="RWK42" s="9"/>
      <c r="RWL42" s="9"/>
      <c r="RWM42" s="9"/>
      <c r="RWN42" s="9"/>
      <c r="RWO42" s="9"/>
      <c r="RWP42" s="9"/>
      <c r="RWQ42" s="9"/>
      <c r="RWR42" s="9"/>
      <c r="RWS42" s="9"/>
      <c r="RWT42" s="9"/>
      <c r="RWU42" s="9"/>
      <c r="RWV42" s="9"/>
      <c r="RWW42" s="9"/>
      <c r="RWX42" s="9"/>
      <c r="RWY42" s="9"/>
      <c r="RWZ42" s="9"/>
      <c r="RXA42" s="9"/>
      <c r="RXB42" s="9"/>
      <c r="RXC42" s="9"/>
      <c r="RXD42" s="9"/>
      <c r="RXE42" s="9"/>
      <c r="RXF42" s="9"/>
      <c r="RXG42" s="9"/>
      <c r="RXH42" s="9"/>
      <c r="RXI42" s="9"/>
      <c r="RXJ42" s="9"/>
      <c r="RXK42" s="9"/>
      <c r="RXL42" s="9"/>
      <c r="RXM42" s="9"/>
      <c r="RXN42" s="9"/>
      <c r="RXO42" s="9"/>
      <c r="RXP42" s="9"/>
      <c r="RXQ42" s="9"/>
      <c r="RXR42" s="9"/>
      <c r="RXS42" s="9"/>
      <c r="RXT42" s="9"/>
      <c r="RXU42" s="9"/>
      <c r="RXV42" s="9"/>
      <c r="RXW42" s="9"/>
      <c r="RXX42" s="9"/>
      <c r="RXY42" s="9"/>
      <c r="RXZ42" s="9"/>
      <c r="RYA42" s="9"/>
      <c r="RYB42" s="9"/>
      <c r="RYC42" s="9"/>
      <c r="RYD42" s="9"/>
      <c r="RYE42" s="9"/>
      <c r="RYF42" s="9"/>
      <c r="RYG42" s="9"/>
      <c r="RYH42" s="9"/>
      <c r="RYI42" s="9"/>
      <c r="RYJ42" s="9"/>
      <c r="RYK42" s="9"/>
      <c r="RYL42" s="9"/>
      <c r="RYM42" s="9"/>
      <c r="RYN42" s="9"/>
      <c r="RYO42" s="9"/>
      <c r="RYP42" s="9"/>
      <c r="RYQ42" s="9"/>
      <c r="RYR42" s="9"/>
      <c r="RYS42" s="9"/>
      <c r="RYT42" s="9"/>
      <c r="RYU42" s="9"/>
      <c r="RYV42" s="9"/>
      <c r="RYW42" s="9"/>
      <c r="RYX42" s="9"/>
      <c r="RYY42" s="9"/>
      <c r="RYZ42" s="9"/>
      <c r="RZA42" s="9"/>
      <c r="RZB42" s="9"/>
      <c r="RZC42" s="9"/>
      <c r="RZD42" s="9"/>
      <c r="RZE42" s="9"/>
      <c r="RZF42" s="9"/>
      <c r="RZG42" s="9"/>
      <c r="RZH42" s="9"/>
      <c r="RZI42" s="9"/>
      <c r="RZJ42" s="9"/>
      <c r="RZK42" s="9"/>
      <c r="RZL42" s="9"/>
      <c r="RZM42" s="9"/>
      <c r="RZN42" s="9"/>
      <c r="RZO42" s="9"/>
      <c r="RZP42" s="9"/>
      <c r="RZQ42" s="9"/>
      <c r="RZR42" s="9"/>
      <c r="RZS42" s="9"/>
      <c r="RZT42" s="9"/>
      <c r="RZU42" s="9"/>
      <c r="RZV42" s="9"/>
      <c r="RZW42" s="9"/>
      <c r="RZX42" s="9"/>
      <c r="RZY42" s="9"/>
      <c r="RZZ42" s="9"/>
      <c r="SAA42" s="9"/>
      <c r="SAB42" s="9"/>
      <c r="SAC42" s="9"/>
      <c r="SAD42" s="9"/>
      <c r="SAE42" s="9"/>
      <c r="SAF42" s="9"/>
      <c r="SAG42" s="9"/>
      <c r="SAH42" s="9"/>
      <c r="SAI42" s="9"/>
      <c r="SAJ42" s="9"/>
      <c r="SAK42" s="9"/>
      <c r="SAL42" s="9"/>
      <c r="SAM42" s="9"/>
      <c r="SAN42" s="9"/>
      <c r="SAO42" s="9"/>
      <c r="SAP42" s="9"/>
      <c r="SAQ42" s="9"/>
      <c r="SAR42" s="9"/>
      <c r="SAS42" s="9"/>
      <c r="SAT42" s="9"/>
      <c r="SAU42" s="9"/>
      <c r="SAV42" s="9"/>
      <c r="SAW42" s="9"/>
      <c r="SAX42" s="9"/>
      <c r="SAY42" s="9"/>
      <c r="SAZ42" s="9"/>
      <c r="SBA42" s="9"/>
      <c r="SBB42" s="9"/>
      <c r="SBC42" s="9"/>
      <c r="SBD42" s="9"/>
      <c r="SBE42" s="9"/>
      <c r="SBF42" s="9"/>
      <c r="SBG42" s="9"/>
      <c r="SBH42" s="9"/>
      <c r="SBI42" s="9"/>
      <c r="SBJ42" s="9"/>
      <c r="SBK42" s="9"/>
      <c r="SBL42" s="9"/>
      <c r="SBM42" s="9"/>
      <c r="SBN42" s="9"/>
      <c r="SBO42" s="9"/>
      <c r="SBP42" s="9"/>
      <c r="SBQ42" s="9"/>
      <c r="SBR42" s="9"/>
      <c r="SBS42" s="9"/>
      <c r="SBT42" s="9"/>
      <c r="SBU42" s="9"/>
      <c r="SBV42" s="9"/>
      <c r="SBW42" s="9"/>
      <c r="SBX42" s="9"/>
      <c r="SBY42" s="9"/>
      <c r="SBZ42" s="9"/>
      <c r="SCA42" s="9"/>
      <c r="SCB42" s="9"/>
      <c r="SCC42" s="9"/>
      <c r="SCD42" s="9"/>
      <c r="SCE42" s="9"/>
      <c r="SCF42" s="9"/>
      <c r="SCG42" s="9"/>
      <c r="SCH42" s="9"/>
      <c r="SCI42" s="9"/>
      <c r="SCJ42" s="9"/>
      <c r="SCK42" s="9"/>
      <c r="SCL42" s="9"/>
      <c r="SCM42" s="9"/>
      <c r="SCN42" s="9"/>
      <c r="SCO42" s="9"/>
      <c r="SCP42" s="9"/>
      <c r="SCQ42" s="9"/>
      <c r="SCR42" s="9"/>
      <c r="SCS42" s="9"/>
      <c r="SCT42" s="9"/>
      <c r="SCU42" s="9"/>
      <c r="SCV42" s="9"/>
      <c r="SCW42" s="9"/>
      <c r="SCX42" s="9"/>
      <c r="SCY42" s="9"/>
      <c r="SCZ42" s="9"/>
      <c r="SDA42" s="9"/>
      <c r="SDB42" s="9"/>
      <c r="SDC42" s="9"/>
      <c r="SDD42" s="9"/>
      <c r="SDE42" s="9"/>
      <c r="SDF42" s="9"/>
      <c r="SDG42" s="9"/>
      <c r="SDH42" s="9"/>
      <c r="SDI42" s="9"/>
      <c r="SDJ42" s="9"/>
      <c r="SDK42" s="9"/>
      <c r="SDL42" s="9"/>
      <c r="SDM42" s="9"/>
      <c r="SDN42" s="9"/>
      <c r="SDO42" s="9"/>
      <c r="SDP42" s="9"/>
      <c r="SDQ42" s="9"/>
      <c r="SDR42" s="9"/>
      <c r="SDS42" s="9"/>
      <c r="SDT42" s="9"/>
      <c r="SDU42" s="9"/>
      <c r="SDV42" s="9"/>
      <c r="SDW42" s="9"/>
      <c r="SDX42" s="9"/>
      <c r="SDY42" s="9"/>
      <c r="SDZ42" s="9"/>
      <c r="SEA42" s="9"/>
      <c r="SEB42" s="9"/>
      <c r="SEC42" s="9"/>
      <c r="SED42" s="9"/>
      <c r="SEE42" s="9"/>
      <c r="SEF42" s="9"/>
      <c r="SEG42" s="9"/>
      <c r="SEH42" s="9"/>
      <c r="SEI42" s="9"/>
      <c r="SEJ42" s="9"/>
      <c r="SEK42" s="9"/>
      <c r="SEL42" s="9"/>
      <c r="SEM42" s="9"/>
      <c r="SEN42" s="9"/>
      <c r="SEO42" s="9"/>
      <c r="SEP42" s="9"/>
      <c r="SEQ42" s="9"/>
      <c r="SER42" s="9"/>
      <c r="SES42" s="9"/>
      <c r="SET42" s="9"/>
      <c r="SEU42" s="9"/>
      <c r="SEV42" s="9"/>
      <c r="SEW42" s="9"/>
      <c r="SEX42" s="9"/>
      <c r="SEY42" s="9"/>
      <c r="SEZ42" s="9"/>
      <c r="SFA42" s="9"/>
      <c r="SFB42" s="9"/>
      <c r="SFC42" s="9"/>
      <c r="SFD42" s="9"/>
      <c r="SFE42" s="9"/>
      <c r="SFF42" s="9"/>
      <c r="SFG42" s="9"/>
      <c r="SFH42" s="9"/>
      <c r="SFI42" s="9"/>
      <c r="SFJ42" s="9"/>
      <c r="SFK42" s="9"/>
      <c r="SFL42" s="9"/>
      <c r="SFM42" s="9"/>
      <c r="SFN42" s="9"/>
      <c r="SFO42" s="9"/>
      <c r="SFP42" s="9"/>
      <c r="SFQ42" s="9"/>
      <c r="SFR42" s="9"/>
      <c r="SFS42" s="9"/>
      <c r="SFT42" s="9"/>
      <c r="SFU42" s="9"/>
      <c r="SFV42" s="9"/>
      <c r="SFW42" s="9"/>
      <c r="SFX42" s="9"/>
      <c r="SFY42" s="9"/>
      <c r="SFZ42" s="9"/>
      <c r="SGA42" s="9"/>
      <c r="SGB42" s="9"/>
      <c r="SGC42" s="9"/>
      <c r="SGD42" s="9"/>
      <c r="SGE42" s="9"/>
      <c r="SGF42" s="9"/>
      <c r="SGG42" s="9"/>
      <c r="SGH42" s="9"/>
      <c r="SGI42" s="9"/>
      <c r="SGJ42" s="9"/>
      <c r="SGK42" s="9"/>
      <c r="SGL42" s="9"/>
      <c r="SGM42" s="9"/>
      <c r="SGN42" s="9"/>
      <c r="SGO42" s="9"/>
      <c r="SGP42" s="9"/>
      <c r="SGQ42" s="9"/>
      <c r="SGR42" s="9"/>
      <c r="SGS42" s="9"/>
      <c r="SGT42" s="9"/>
      <c r="SGU42" s="9"/>
      <c r="SGV42" s="9"/>
      <c r="SGW42" s="9"/>
      <c r="SGX42" s="9"/>
      <c r="SGY42" s="9"/>
      <c r="SGZ42" s="9"/>
      <c r="SHA42" s="9"/>
      <c r="SHB42" s="9"/>
      <c r="SHC42" s="9"/>
      <c r="SHD42" s="9"/>
      <c r="SHE42" s="9"/>
      <c r="SHF42" s="9"/>
      <c r="SHG42" s="9"/>
      <c r="SHH42" s="9"/>
      <c r="SHI42" s="9"/>
      <c r="SHJ42" s="9"/>
      <c r="SHK42" s="9"/>
      <c r="SHL42" s="9"/>
      <c r="SHM42" s="9"/>
      <c r="SHN42" s="9"/>
      <c r="SHO42" s="9"/>
      <c r="SHP42" s="9"/>
      <c r="SHQ42" s="9"/>
      <c r="SHR42" s="9"/>
      <c r="SHS42" s="9"/>
      <c r="SHT42" s="9"/>
      <c r="SHU42" s="9"/>
      <c r="SHV42" s="9"/>
      <c r="SHW42" s="9"/>
      <c r="SHX42" s="9"/>
      <c r="SHY42" s="9"/>
      <c r="SHZ42" s="9"/>
      <c r="SIA42" s="9"/>
      <c r="SIB42" s="9"/>
      <c r="SIC42" s="9"/>
      <c r="SID42" s="9"/>
      <c r="SIE42" s="9"/>
      <c r="SIF42" s="9"/>
      <c r="SIG42" s="9"/>
      <c r="SIH42" s="9"/>
      <c r="SII42" s="9"/>
      <c r="SIJ42" s="9"/>
      <c r="SIK42" s="9"/>
      <c r="SIL42" s="9"/>
      <c r="SIM42" s="9"/>
      <c r="SIN42" s="9"/>
      <c r="SIO42" s="9"/>
      <c r="SIP42" s="9"/>
      <c r="SIQ42" s="9"/>
      <c r="SIR42" s="9"/>
      <c r="SIS42" s="9"/>
      <c r="SIT42" s="9"/>
      <c r="SIU42" s="9"/>
      <c r="SIV42" s="9"/>
      <c r="SIW42" s="9"/>
      <c r="SIX42" s="9"/>
      <c r="SIY42" s="9"/>
      <c r="SIZ42" s="9"/>
      <c r="SJA42" s="9"/>
      <c r="SJB42" s="9"/>
      <c r="SJC42" s="9"/>
      <c r="SJD42" s="9"/>
      <c r="SJE42" s="9"/>
      <c r="SJF42" s="9"/>
      <c r="SJG42" s="9"/>
      <c r="SJH42" s="9"/>
      <c r="SJI42" s="9"/>
      <c r="SJJ42" s="9"/>
      <c r="SJK42" s="9"/>
      <c r="SJL42" s="9"/>
      <c r="SJM42" s="9"/>
      <c r="SJN42" s="9"/>
      <c r="SJO42" s="9"/>
      <c r="SJP42" s="9"/>
      <c r="SJQ42" s="9"/>
      <c r="SJR42" s="9"/>
      <c r="SJS42" s="9"/>
      <c r="SJT42" s="9"/>
      <c r="SJU42" s="9"/>
      <c r="SJV42" s="9"/>
      <c r="SJW42" s="9"/>
      <c r="SJX42" s="9"/>
      <c r="SJY42" s="9"/>
      <c r="SJZ42" s="9"/>
      <c r="SKA42" s="9"/>
      <c r="SKB42" s="9"/>
      <c r="SKC42" s="9"/>
      <c r="SKD42" s="9"/>
      <c r="SKE42" s="9"/>
      <c r="SKF42" s="9"/>
      <c r="SKG42" s="9"/>
      <c r="SKH42" s="9"/>
      <c r="SKI42" s="9"/>
      <c r="SKJ42" s="9"/>
      <c r="SKK42" s="9"/>
      <c r="SKL42" s="9"/>
      <c r="SKM42" s="9"/>
      <c r="SKN42" s="9"/>
      <c r="SKO42" s="9"/>
      <c r="SKP42" s="9"/>
      <c r="SKQ42" s="9"/>
      <c r="SKR42" s="9"/>
      <c r="SKS42" s="9"/>
      <c r="SKT42" s="9"/>
      <c r="SKU42" s="9"/>
      <c r="SKV42" s="9"/>
      <c r="SKW42" s="9"/>
      <c r="SKX42" s="9"/>
      <c r="SKY42" s="9"/>
      <c r="SKZ42" s="9"/>
      <c r="SLA42" s="9"/>
      <c r="SLB42" s="9"/>
      <c r="SLC42" s="9"/>
      <c r="SLD42" s="9"/>
      <c r="SLE42" s="9"/>
      <c r="SLF42" s="9"/>
      <c r="SLG42" s="9"/>
      <c r="SLH42" s="9"/>
      <c r="SLI42" s="9"/>
      <c r="SLJ42" s="9"/>
      <c r="SLK42" s="9"/>
      <c r="SLL42" s="9"/>
      <c r="SLM42" s="9"/>
      <c r="SLN42" s="9"/>
      <c r="SLO42" s="9"/>
      <c r="SLP42" s="9"/>
      <c r="SLQ42" s="9"/>
      <c r="SLR42" s="9"/>
      <c r="SLS42" s="9"/>
      <c r="SLT42" s="9"/>
      <c r="SLU42" s="9"/>
      <c r="SLV42" s="9"/>
      <c r="SLW42" s="9"/>
      <c r="SLX42" s="9"/>
      <c r="SLY42" s="9"/>
      <c r="SLZ42" s="9"/>
      <c r="SMA42" s="9"/>
      <c r="SMB42" s="9"/>
      <c r="SMC42" s="9"/>
      <c r="SMD42" s="9"/>
      <c r="SME42" s="9"/>
      <c r="SMF42" s="9"/>
      <c r="SMG42" s="9"/>
      <c r="SMH42" s="9"/>
      <c r="SMI42" s="9"/>
      <c r="SMJ42" s="9"/>
      <c r="SMK42" s="9"/>
      <c r="SML42" s="9"/>
      <c r="SMM42" s="9"/>
      <c r="SMN42" s="9"/>
      <c r="SMO42" s="9"/>
      <c r="SMP42" s="9"/>
      <c r="SMQ42" s="9"/>
      <c r="SMR42" s="9"/>
      <c r="SMS42" s="9"/>
      <c r="SMT42" s="9"/>
      <c r="SMU42" s="9"/>
      <c r="SMV42" s="9"/>
      <c r="SMW42" s="9"/>
      <c r="SMX42" s="9"/>
      <c r="SMY42" s="9"/>
      <c r="SMZ42" s="9"/>
      <c r="SNA42" s="9"/>
      <c r="SNB42" s="9"/>
      <c r="SNC42" s="9"/>
      <c r="SND42" s="9"/>
      <c r="SNE42" s="9"/>
      <c r="SNF42" s="9"/>
      <c r="SNG42" s="9"/>
      <c r="SNH42" s="9"/>
      <c r="SNI42" s="9"/>
      <c r="SNJ42" s="9"/>
      <c r="SNK42" s="9"/>
      <c r="SNL42" s="9"/>
      <c r="SNM42" s="9"/>
      <c r="SNN42" s="9"/>
      <c r="SNO42" s="9"/>
      <c r="SNP42" s="9"/>
      <c r="SNQ42" s="9"/>
      <c r="SNR42" s="9"/>
      <c r="SNS42" s="9"/>
      <c r="SNT42" s="9"/>
      <c r="SNU42" s="9"/>
      <c r="SNV42" s="9"/>
      <c r="SNW42" s="9"/>
      <c r="SNX42" s="9"/>
      <c r="SNY42" s="9"/>
      <c r="SNZ42" s="9"/>
      <c r="SOA42" s="9"/>
      <c r="SOB42" s="9"/>
      <c r="SOC42" s="9"/>
      <c r="SOD42" s="9"/>
      <c r="SOE42" s="9"/>
      <c r="SOF42" s="9"/>
      <c r="SOG42" s="9"/>
      <c r="SOH42" s="9"/>
      <c r="SOI42" s="9"/>
      <c r="SOJ42" s="9"/>
      <c r="SOK42" s="9"/>
      <c r="SOL42" s="9"/>
      <c r="SOM42" s="9"/>
      <c r="SON42" s="9"/>
      <c r="SOO42" s="9"/>
      <c r="SOP42" s="9"/>
      <c r="SOQ42" s="9"/>
      <c r="SOR42" s="9"/>
      <c r="SOS42" s="9"/>
      <c r="SOT42" s="9"/>
      <c r="SOU42" s="9"/>
      <c r="SOV42" s="9"/>
      <c r="SOW42" s="9"/>
      <c r="SOX42" s="9"/>
      <c r="SOY42" s="9"/>
      <c r="SOZ42" s="9"/>
      <c r="SPA42" s="9"/>
      <c r="SPB42" s="9"/>
      <c r="SPC42" s="9"/>
      <c r="SPD42" s="9"/>
      <c r="SPE42" s="9"/>
      <c r="SPF42" s="9"/>
      <c r="SPG42" s="9"/>
      <c r="SPH42" s="9"/>
      <c r="SPI42" s="9"/>
      <c r="SPJ42" s="9"/>
      <c r="SPK42" s="9"/>
      <c r="SPL42" s="9"/>
      <c r="SPM42" s="9"/>
      <c r="SPN42" s="9"/>
      <c r="SPO42" s="9"/>
      <c r="SPP42" s="9"/>
      <c r="SPQ42" s="9"/>
      <c r="SPR42" s="9"/>
      <c r="SPS42" s="9"/>
      <c r="SPT42" s="9"/>
      <c r="SPU42" s="9"/>
      <c r="SPV42" s="9"/>
      <c r="SPW42" s="9"/>
      <c r="SPX42" s="9"/>
      <c r="SPY42" s="9"/>
      <c r="SPZ42" s="9"/>
      <c r="SQA42" s="9"/>
      <c r="SQB42" s="9"/>
      <c r="SQC42" s="9"/>
      <c r="SQD42" s="9"/>
      <c r="SQE42" s="9"/>
      <c r="SQF42" s="9"/>
      <c r="SQG42" s="9"/>
      <c r="SQH42" s="9"/>
      <c r="SQI42" s="9"/>
      <c r="SQJ42" s="9"/>
      <c r="SQK42" s="9"/>
      <c r="SQL42" s="9"/>
      <c r="SQM42" s="9"/>
      <c r="SQN42" s="9"/>
      <c r="SQO42" s="9"/>
      <c r="SQP42" s="9"/>
      <c r="SQQ42" s="9"/>
      <c r="SQR42" s="9"/>
      <c r="SQS42" s="9"/>
      <c r="SQT42" s="9"/>
      <c r="SQU42" s="9"/>
      <c r="SQV42" s="9"/>
      <c r="SQW42" s="9"/>
      <c r="SQX42" s="9"/>
      <c r="SQY42" s="9"/>
      <c r="SQZ42" s="9"/>
      <c r="SRA42" s="9"/>
      <c r="SRB42" s="9"/>
      <c r="SRC42" s="9"/>
      <c r="SRD42" s="9"/>
      <c r="SRE42" s="9"/>
      <c r="SRF42" s="9"/>
      <c r="SRG42" s="9"/>
      <c r="SRH42" s="9"/>
      <c r="SRI42" s="9"/>
      <c r="SRJ42" s="9"/>
      <c r="SRK42" s="9"/>
      <c r="SRL42" s="9"/>
      <c r="SRM42" s="9"/>
      <c r="SRN42" s="9"/>
      <c r="SRO42" s="9"/>
      <c r="SRP42" s="9"/>
      <c r="SRQ42" s="9"/>
      <c r="SRR42" s="9"/>
      <c r="SRS42" s="9"/>
      <c r="SRT42" s="9"/>
      <c r="SRU42" s="9"/>
      <c r="SRV42" s="9"/>
      <c r="SRW42" s="9"/>
      <c r="SRX42" s="9"/>
      <c r="SRY42" s="9"/>
      <c r="SRZ42" s="9"/>
      <c r="SSA42" s="9"/>
      <c r="SSB42" s="9"/>
      <c r="SSC42" s="9"/>
      <c r="SSD42" s="9"/>
      <c r="SSE42" s="9"/>
      <c r="SSF42" s="9"/>
      <c r="SSG42" s="9"/>
      <c r="SSH42" s="9"/>
      <c r="SSI42" s="9"/>
      <c r="SSJ42" s="9"/>
      <c r="SSK42" s="9"/>
      <c r="SSL42" s="9"/>
      <c r="SSM42" s="9"/>
      <c r="SSN42" s="9"/>
      <c r="SSO42" s="9"/>
      <c r="SSP42" s="9"/>
      <c r="SSQ42" s="9"/>
      <c r="SSR42" s="9"/>
      <c r="SSS42" s="9"/>
      <c r="SST42" s="9"/>
      <c r="SSU42" s="9"/>
      <c r="SSV42" s="9"/>
      <c r="SSW42" s="9"/>
      <c r="SSX42" s="9"/>
      <c r="SSY42" s="9"/>
      <c r="SSZ42" s="9"/>
      <c r="STA42" s="9"/>
      <c r="STB42" s="9"/>
      <c r="STC42" s="9"/>
      <c r="STD42" s="9"/>
      <c r="STE42" s="9"/>
      <c r="STF42" s="9"/>
      <c r="STG42" s="9"/>
      <c r="STH42" s="9"/>
      <c r="STI42" s="9"/>
      <c r="STJ42" s="9"/>
      <c r="STK42" s="9"/>
      <c r="STL42" s="9"/>
      <c r="STM42" s="9"/>
      <c r="STN42" s="9"/>
      <c r="STO42" s="9"/>
      <c r="STP42" s="9"/>
      <c r="STQ42" s="9"/>
      <c r="STR42" s="9"/>
      <c r="STS42" s="9"/>
      <c r="STT42" s="9"/>
      <c r="STU42" s="9"/>
      <c r="STV42" s="9"/>
      <c r="STW42" s="9"/>
      <c r="STX42" s="9"/>
      <c r="STY42" s="9"/>
      <c r="STZ42" s="9"/>
      <c r="SUA42" s="9"/>
      <c r="SUB42" s="9"/>
      <c r="SUC42" s="9"/>
      <c r="SUD42" s="9"/>
      <c r="SUE42" s="9"/>
      <c r="SUF42" s="9"/>
      <c r="SUG42" s="9"/>
      <c r="SUH42" s="9"/>
      <c r="SUI42" s="9"/>
      <c r="SUJ42" s="9"/>
      <c r="SUK42" s="9"/>
      <c r="SUL42" s="9"/>
      <c r="SUM42" s="9"/>
      <c r="SUN42" s="9"/>
      <c r="SUO42" s="9"/>
      <c r="SUP42" s="9"/>
      <c r="SUQ42" s="9"/>
      <c r="SUR42" s="9"/>
      <c r="SUS42" s="9"/>
      <c r="SUT42" s="9"/>
      <c r="SUU42" s="9"/>
      <c r="SUV42" s="9"/>
      <c r="SUW42" s="9"/>
      <c r="SUX42" s="9"/>
      <c r="SUY42" s="9"/>
      <c r="SUZ42" s="9"/>
      <c r="SVA42" s="9"/>
      <c r="SVB42" s="9"/>
      <c r="SVC42" s="9"/>
      <c r="SVD42" s="9"/>
      <c r="SVE42" s="9"/>
      <c r="SVF42" s="9"/>
      <c r="SVG42" s="9"/>
      <c r="SVH42" s="9"/>
      <c r="SVI42" s="9"/>
      <c r="SVJ42" s="9"/>
      <c r="SVK42" s="9"/>
      <c r="SVL42" s="9"/>
      <c r="SVM42" s="9"/>
      <c r="SVN42" s="9"/>
      <c r="SVO42" s="9"/>
      <c r="SVP42" s="9"/>
      <c r="SVQ42" s="9"/>
      <c r="SVR42" s="9"/>
      <c r="SVS42" s="9"/>
      <c r="SVT42" s="9"/>
      <c r="SVU42" s="9"/>
      <c r="SVV42" s="9"/>
      <c r="SVW42" s="9"/>
      <c r="SVX42" s="9"/>
      <c r="SVY42" s="9"/>
      <c r="SVZ42" s="9"/>
      <c r="SWA42" s="9"/>
      <c r="SWB42" s="9"/>
      <c r="SWC42" s="9"/>
      <c r="SWD42" s="9"/>
      <c r="SWE42" s="9"/>
      <c r="SWF42" s="9"/>
      <c r="SWG42" s="9"/>
      <c r="SWH42" s="9"/>
      <c r="SWI42" s="9"/>
      <c r="SWJ42" s="9"/>
      <c r="SWK42" s="9"/>
      <c r="SWL42" s="9"/>
      <c r="SWM42" s="9"/>
      <c r="SWN42" s="9"/>
      <c r="SWO42" s="9"/>
      <c r="SWP42" s="9"/>
      <c r="SWQ42" s="9"/>
      <c r="SWR42" s="9"/>
      <c r="SWS42" s="9"/>
      <c r="SWT42" s="9"/>
      <c r="SWU42" s="9"/>
      <c r="SWV42" s="9"/>
      <c r="SWW42" s="9"/>
      <c r="SWX42" s="9"/>
      <c r="SWY42" s="9"/>
      <c r="SWZ42" s="9"/>
      <c r="SXA42" s="9"/>
      <c r="SXB42" s="9"/>
      <c r="SXC42" s="9"/>
      <c r="SXD42" s="9"/>
      <c r="SXE42" s="9"/>
      <c r="SXF42" s="9"/>
      <c r="SXG42" s="9"/>
      <c r="SXH42" s="9"/>
      <c r="SXI42" s="9"/>
      <c r="SXJ42" s="9"/>
      <c r="SXK42" s="9"/>
      <c r="SXL42" s="9"/>
      <c r="SXM42" s="9"/>
      <c r="SXN42" s="9"/>
      <c r="SXO42" s="9"/>
      <c r="SXP42" s="9"/>
      <c r="SXQ42" s="9"/>
      <c r="SXR42" s="9"/>
      <c r="SXS42" s="9"/>
      <c r="SXT42" s="9"/>
      <c r="SXU42" s="9"/>
      <c r="SXV42" s="9"/>
      <c r="SXW42" s="9"/>
      <c r="SXX42" s="9"/>
      <c r="SXY42" s="9"/>
      <c r="SXZ42" s="9"/>
      <c r="SYA42" s="9"/>
      <c r="SYB42" s="9"/>
      <c r="SYC42" s="9"/>
      <c r="SYD42" s="9"/>
      <c r="SYE42" s="9"/>
      <c r="SYF42" s="9"/>
      <c r="SYG42" s="9"/>
      <c r="SYH42" s="9"/>
      <c r="SYI42" s="9"/>
      <c r="SYJ42" s="9"/>
      <c r="SYK42" s="9"/>
      <c r="SYL42" s="9"/>
      <c r="SYM42" s="9"/>
      <c r="SYN42" s="9"/>
      <c r="SYO42" s="9"/>
      <c r="SYP42" s="9"/>
      <c r="SYQ42" s="9"/>
      <c r="SYR42" s="9"/>
      <c r="SYS42" s="9"/>
      <c r="SYT42" s="9"/>
      <c r="SYU42" s="9"/>
      <c r="SYV42" s="9"/>
      <c r="SYW42" s="9"/>
      <c r="SYX42" s="9"/>
      <c r="SYY42" s="9"/>
      <c r="SYZ42" s="9"/>
      <c r="SZA42" s="9"/>
      <c r="SZB42" s="9"/>
      <c r="SZC42" s="9"/>
      <c r="SZD42" s="9"/>
      <c r="SZE42" s="9"/>
      <c r="SZF42" s="9"/>
      <c r="SZG42" s="9"/>
      <c r="SZH42" s="9"/>
      <c r="SZI42" s="9"/>
      <c r="SZJ42" s="9"/>
      <c r="SZK42" s="9"/>
      <c r="SZL42" s="9"/>
      <c r="SZM42" s="9"/>
      <c r="SZN42" s="9"/>
      <c r="SZO42" s="9"/>
      <c r="SZP42" s="9"/>
      <c r="SZQ42" s="9"/>
      <c r="SZR42" s="9"/>
      <c r="SZS42" s="9"/>
      <c r="SZT42" s="9"/>
      <c r="SZU42" s="9"/>
      <c r="SZV42" s="9"/>
      <c r="SZW42" s="9"/>
      <c r="SZX42" s="9"/>
      <c r="SZY42" s="9"/>
      <c r="SZZ42" s="9"/>
      <c r="TAA42" s="9"/>
      <c r="TAB42" s="9"/>
      <c r="TAC42" s="9"/>
      <c r="TAD42" s="9"/>
      <c r="TAE42" s="9"/>
      <c r="TAF42" s="9"/>
      <c r="TAG42" s="9"/>
      <c r="TAH42" s="9"/>
      <c r="TAI42" s="9"/>
      <c r="TAJ42" s="9"/>
      <c r="TAK42" s="9"/>
      <c r="TAL42" s="9"/>
      <c r="TAM42" s="9"/>
      <c r="TAN42" s="9"/>
      <c r="TAO42" s="9"/>
      <c r="TAP42" s="9"/>
      <c r="TAQ42" s="9"/>
      <c r="TAR42" s="9"/>
      <c r="TAS42" s="9"/>
      <c r="TAT42" s="9"/>
      <c r="TAU42" s="9"/>
      <c r="TAV42" s="9"/>
      <c r="TAW42" s="9"/>
      <c r="TAX42" s="9"/>
      <c r="TAY42" s="9"/>
      <c r="TAZ42" s="9"/>
      <c r="TBA42" s="9"/>
      <c r="TBB42" s="9"/>
      <c r="TBC42" s="9"/>
      <c r="TBD42" s="9"/>
      <c r="TBE42" s="9"/>
      <c r="TBF42" s="9"/>
      <c r="TBG42" s="9"/>
      <c r="TBH42" s="9"/>
      <c r="TBI42" s="9"/>
      <c r="TBJ42" s="9"/>
      <c r="TBK42" s="9"/>
      <c r="TBL42" s="9"/>
      <c r="TBM42" s="9"/>
      <c r="TBN42" s="9"/>
      <c r="TBO42" s="9"/>
      <c r="TBP42" s="9"/>
      <c r="TBQ42" s="9"/>
      <c r="TBR42" s="9"/>
      <c r="TBS42" s="9"/>
      <c r="TBT42" s="9"/>
      <c r="TBU42" s="9"/>
      <c r="TBV42" s="9"/>
      <c r="TBW42" s="9"/>
      <c r="TBX42" s="9"/>
      <c r="TBY42" s="9"/>
      <c r="TBZ42" s="9"/>
      <c r="TCA42" s="9"/>
      <c r="TCB42" s="9"/>
      <c r="TCC42" s="9"/>
      <c r="TCD42" s="9"/>
      <c r="TCE42" s="9"/>
      <c r="TCF42" s="9"/>
      <c r="TCG42" s="9"/>
      <c r="TCH42" s="9"/>
      <c r="TCI42" s="9"/>
      <c r="TCJ42" s="9"/>
      <c r="TCK42" s="9"/>
      <c r="TCL42" s="9"/>
      <c r="TCM42" s="9"/>
      <c r="TCN42" s="9"/>
      <c r="TCO42" s="9"/>
      <c r="TCP42" s="9"/>
      <c r="TCQ42" s="9"/>
      <c r="TCR42" s="9"/>
      <c r="TCS42" s="9"/>
      <c r="TCT42" s="9"/>
      <c r="TCU42" s="9"/>
      <c r="TCV42" s="9"/>
      <c r="TCW42" s="9"/>
      <c r="TCX42" s="9"/>
      <c r="TCY42" s="9"/>
      <c r="TCZ42" s="9"/>
      <c r="TDA42" s="9"/>
      <c r="TDB42" s="9"/>
      <c r="TDC42" s="9"/>
      <c r="TDD42" s="9"/>
      <c r="TDE42" s="9"/>
      <c r="TDF42" s="9"/>
      <c r="TDG42" s="9"/>
      <c r="TDH42" s="9"/>
      <c r="TDI42" s="9"/>
      <c r="TDJ42" s="9"/>
      <c r="TDK42" s="9"/>
      <c r="TDL42" s="9"/>
      <c r="TDM42" s="9"/>
      <c r="TDN42" s="9"/>
      <c r="TDO42" s="9"/>
      <c r="TDP42" s="9"/>
      <c r="TDQ42" s="9"/>
      <c r="TDR42" s="9"/>
      <c r="TDS42" s="9"/>
      <c r="TDT42" s="9"/>
      <c r="TDU42" s="9"/>
      <c r="TDV42" s="9"/>
      <c r="TDW42" s="9"/>
      <c r="TDX42" s="9"/>
      <c r="TDY42" s="9"/>
      <c r="TDZ42" s="9"/>
      <c r="TEA42" s="9"/>
      <c r="TEB42" s="9"/>
      <c r="TEC42" s="9"/>
      <c r="TED42" s="9"/>
      <c r="TEE42" s="9"/>
      <c r="TEF42" s="9"/>
      <c r="TEG42" s="9"/>
      <c r="TEH42" s="9"/>
      <c r="TEI42" s="9"/>
      <c r="TEJ42" s="9"/>
      <c r="TEK42" s="9"/>
      <c r="TEL42" s="9"/>
      <c r="TEM42" s="9"/>
      <c r="TEN42" s="9"/>
      <c r="TEO42" s="9"/>
      <c r="TEP42" s="9"/>
      <c r="TEQ42" s="9"/>
      <c r="TER42" s="9"/>
      <c r="TES42" s="9"/>
      <c r="TET42" s="9"/>
      <c r="TEU42" s="9"/>
      <c r="TEV42" s="9"/>
      <c r="TEW42" s="9"/>
      <c r="TEX42" s="9"/>
      <c r="TEY42" s="9"/>
      <c r="TEZ42" s="9"/>
      <c r="TFA42" s="9"/>
      <c r="TFB42" s="9"/>
      <c r="TFC42" s="9"/>
      <c r="TFD42" s="9"/>
      <c r="TFE42" s="9"/>
      <c r="TFF42" s="9"/>
      <c r="TFG42" s="9"/>
      <c r="TFH42" s="9"/>
      <c r="TFI42" s="9"/>
      <c r="TFJ42" s="9"/>
      <c r="TFK42" s="9"/>
      <c r="TFL42" s="9"/>
      <c r="TFM42" s="9"/>
      <c r="TFN42" s="9"/>
      <c r="TFO42" s="9"/>
      <c r="TFP42" s="9"/>
      <c r="TFQ42" s="9"/>
      <c r="TFR42" s="9"/>
      <c r="TFS42" s="9"/>
      <c r="TFT42" s="9"/>
      <c r="TFU42" s="9"/>
      <c r="TFV42" s="9"/>
      <c r="TFW42" s="9"/>
      <c r="TFX42" s="9"/>
      <c r="TFY42" s="9"/>
      <c r="TFZ42" s="9"/>
      <c r="TGA42" s="9"/>
      <c r="TGB42" s="9"/>
      <c r="TGC42" s="9"/>
      <c r="TGD42" s="9"/>
      <c r="TGE42" s="9"/>
      <c r="TGF42" s="9"/>
      <c r="TGG42" s="9"/>
      <c r="TGH42" s="9"/>
      <c r="TGI42" s="9"/>
      <c r="TGJ42" s="9"/>
      <c r="TGK42" s="9"/>
      <c r="TGL42" s="9"/>
      <c r="TGM42" s="9"/>
      <c r="TGN42" s="9"/>
      <c r="TGO42" s="9"/>
      <c r="TGP42" s="9"/>
      <c r="TGQ42" s="9"/>
      <c r="TGR42" s="9"/>
      <c r="TGS42" s="9"/>
      <c r="TGT42" s="9"/>
      <c r="TGU42" s="9"/>
      <c r="TGV42" s="9"/>
      <c r="TGW42" s="9"/>
      <c r="TGX42" s="9"/>
      <c r="TGY42" s="9"/>
      <c r="TGZ42" s="9"/>
      <c r="THA42" s="9"/>
      <c r="THB42" s="9"/>
      <c r="THC42" s="9"/>
      <c r="THD42" s="9"/>
      <c r="THE42" s="9"/>
      <c r="THF42" s="9"/>
      <c r="THG42" s="9"/>
      <c r="THH42" s="9"/>
      <c r="THI42" s="9"/>
      <c r="THJ42" s="9"/>
      <c r="THK42" s="9"/>
      <c r="THL42" s="9"/>
      <c r="THM42" s="9"/>
      <c r="THN42" s="9"/>
      <c r="THO42" s="9"/>
      <c r="THP42" s="9"/>
      <c r="THQ42" s="9"/>
      <c r="THR42" s="9"/>
      <c r="THS42" s="9"/>
      <c r="THT42" s="9"/>
      <c r="THU42" s="9"/>
      <c r="THV42" s="9"/>
      <c r="THW42" s="9"/>
      <c r="THX42" s="9"/>
      <c r="THY42" s="9"/>
      <c r="THZ42" s="9"/>
      <c r="TIA42" s="9"/>
      <c r="TIB42" s="9"/>
      <c r="TIC42" s="9"/>
      <c r="TID42" s="9"/>
      <c r="TIE42" s="9"/>
      <c r="TIF42" s="9"/>
      <c r="TIG42" s="9"/>
      <c r="TIH42" s="9"/>
      <c r="TII42" s="9"/>
      <c r="TIJ42" s="9"/>
      <c r="TIK42" s="9"/>
      <c r="TIL42" s="9"/>
      <c r="TIM42" s="9"/>
      <c r="TIN42" s="9"/>
      <c r="TIO42" s="9"/>
      <c r="TIP42" s="9"/>
      <c r="TIQ42" s="9"/>
      <c r="TIR42" s="9"/>
      <c r="TIS42" s="9"/>
      <c r="TIT42" s="9"/>
      <c r="TIU42" s="9"/>
      <c r="TIV42" s="9"/>
      <c r="TIW42" s="9"/>
      <c r="TIX42" s="9"/>
      <c r="TIY42" s="9"/>
      <c r="TIZ42" s="9"/>
      <c r="TJA42" s="9"/>
      <c r="TJB42" s="9"/>
      <c r="TJC42" s="9"/>
      <c r="TJD42" s="9"/>
      <c r="TJE42" s="9"/>
      <c r="TJF42" s="9"/>
      <c r="TJG42" s="9"/>
      <c r="TJH42" s="9"/>
      <c r="TJI42" s="9"/>
      <c r="TJJ42" s="9"/>
      <c r="TJK42" s="9"/>
      <c r="TJL42" s="9"/>
      <c r="TJM42" s="9"/>
      <c r="TJN42" s="9"/>
      <c r="TJO42" s="9"/>
      <c r="TJP42" s="9"/>
      <c r="TJQ42" s="9"/>
      <c r="TJR42" s="9"/>
      <c r="TJS42" s="9"/>
      <c r="TJT42" s="9"/>
      <c r="TJU42" s="9"/>
      <c r="TJV42" s="9"/>
      <c r="TJW42" s="9"/>
      <c r="TJX42" s="9"/>
      <c r="TJY42" s="9"/>
      <c r="TJZ42" s="9"/>
      <c r="TKA42" s="9"/>
      <c r="TKB42" s="9"/>
      <c r="TKC42" s="9"/>
      <c r="TKD42" s="9"/>
      <c r="TKE42" s="9"/>
      <c r="TKF42" s="9"/>
      <c r="TKG42" s="9"/>
      <c r="TKH42" s="9"/>
      <c r="TKI42" s="9"/>
      <c r="TKJ42" s="9"/>
      <c r="TKK42" s="9"/>
      <c r="TKL42" s="9"/>
      <c r="TKM42" s="9"/>
      <c r="TKN42" s="9"/>
      <c r="TKO42" s="9"/>
      <c r="TKP42" s="9"/>
      <c r="TKQ42" s="9"/>
      <c r="TKR42" s="9"/>
      <c r="TKS42" s="9"/>
      <c r="TKT42" s="9"/>
      <c r="TKU42" s="9"/>
      <c r="TKV42" s="9"/>
      <c r="TKW42" s="9"/>
      <c r="TKX42" s="9"/>
      <c r="TKY42" s="9"/>
      <c r="TKZ42" s="9"/>
      <c r="TLA42" s="9"/>
      <c r="TLB42" s="9"/>
      <c r="TLC42" s="9"/>
      <c r="TLD42" s="9"/>
      <c r="TLE42" s="9"/>
      <c r="TLF42" s="9"/>
      <c r="TLG42" s="9"/>
      <c r="TLH42" s="9"/>
      <c r="TLI42" s="9"/>
      <c r="TLJ42" s="9"/>
      <c r="TLK42" s="9"/>
      <c r="TLL42" s="9"/>
      <c r="TLM42" s="9"/>
      <c r="TLN42" s="9"/>
      <c r="TLO42" s="9"/>
      <c r="TLP42" s="9"/>
      <c r="TLQ42" s="9"/>
      <c r="TLR42" s="9"/>
      <c r="TLS42" s="9"/>
      <c r="TLT42" s="9"/>
      <c r="TLU42" s="9"/>
      <c r="TLV42" s="9"/>
      <c r="TLW42" s="9"/>
      <c r="TLX42" s="9"/>
      <c r="TLY42" s="9"/>
      <c r="TLZ42" s="9"/>
      <c r="TMA42" s="9"/>
      <c r="TMB42" s="9"/>
      <c r="TMC42" s="9"/>
      <c r="TMD42" s="9"/>
      <c r="TME42" s="9"/>
      <c r="TMF42" s="9"/>
      <c r="TMG42" s="9"/>
      <c r="TMH42" s="9"/>
      <c r="TMI42" s="9"/>
      <c r="TMJ42" s="9"/>
      <c r="TMK42" s="9"/>
      <c r="TML42" s="9"/>
      <c r="TMM42" s="9"/>
      <c r="TMN42" s="9"/>
      <c r="TMO42" s="9"/>
      <c r="TMP42" s="9"/>
      <c r="TMQ42" s="9"/>
      <c r="TMR42" s="9"/>
      <c r="TMS42" s="9"/>
      <c r="TMT42" s="9"/>
      <c r="TMU42" s="9"/>
      <c r="TMV42" s="9"/>
      <c r="TMW42" s="9"/>
      <c r="TMX42" s="9"/>
      <c r="TMY42" s="9"/>
      <c r="TMZ42" s="9"/>
      <c r="TNA42" s="9"/>
      <c r="TNB42" s="9"/>
      <c r="TNC42" s="9"/>
      <c r="TND42" s="9"/>
      <c r="TNE42" s="9"/>
      <c r="TNF42" s="9"/>
      <c r="TNG42" s="9"/>
      <c r="TNH42" s="9"/>
      <c r="TNI42" s="9"/>
      <c r="TNJ42" s="9"/>
      <c r="TNK42" s="9"/>
      <c r="TNL42" s="9"/>
      <c r="TNM42" s="9"/>
      <c r="TNN42" s="9"/>
      <c r="TNO42" s="9"/>
      <c r="TNP42" s="9"/>
      <c r="TNQ42" s="9"/>
      <c r="TNR42" s="9"/>
      <c r="TNS42" s="9"/>
      <c r="TNT42" s="9"/>
      <c r="TNU42" s="9"/>
      <c r="TNV42" s="9"/>
      <c r="TNW42" s="9"/>
      <c r="TNX42" s="9"/>
      <c r="TNY42" s="9"/>
      <c r="TNZ42" s="9"/>
      <c r="TOA42" s="9"/>
      <c r="TOB42" s="9"/>
      <c r="TOC42" s="9"/>
      <c r="TOD42" s="9"/>
      <c r="TOE42" s="9"/>
      <c r="TOF42" s="9"/>
      <c r="TOG42" s="9"/>
      <c r="TOH42" s="9"/>
      <c r="TOI42" s="9"/>
      <c r="TOJ42" s="9"/>
      <c r="TOK42" s="9"/>
      <c r="TOL42" s="9"/>
      <c r="TOM42" s="9"/>
      <c r="TON42" s="9"/>
      <c r="TOO42" s="9"/>
      <c r="TOP42" s="9"/>
      <c r="TOQ42" s="9"/>
      <c r="TOR42" s="9"/>
      <c r="TOS42" s="9"/>
      <c r="TOT42" s="9"/>
      <c r="TOU42" s="9"/>
      <c r="TOV42" s="9"/>
      <c r="TOW42" s="9"/>
      <c r="TOX42" s="9"/>
      <c r="TOY42" s="9"/>
      <c r="TOZ42" s="9"/>
      <c r="TPA42" s="9"/>
      <c r="TPB42" s="9"/>
      <c r="TPC42" s="9"/>
      <c r="TPD42" s="9"/>
      <c r="TPE42" s="9"/>
      <c r="TPF42" s="9"/>
      <c r="TPG42" s="9"/>
      <c r="TPH42" s="9"/>
      <c r="TPI42" s="9"/>
      <c r="TPJ42" s="9"/>
      <c r="TPK42" s="9"/>
      <c r="TPL42" s="9"/>
      <c r="TPM42" s="9"/>
      <c r="TPN42" s="9"/>
      <c r="TPO42" s="9"/>
      <c r="TPP42" s="9"/>
      <c r="TPQ42" s="9"/>
      <c r="TPR42" s="9"/>
      <c r="TPS42" s="9"/>
      <c r="TPT42" s="9"/>
      <c r="TPU42" s="9"/>
      <c r="TPV42" s="9"/>
      <c r="TPW42" s="9"/>
      <c r="TPX42" s="9"/>
      <c r="TPY42" s="9"/>
      <c r="TPZ42" s="9"/>
      <c r="TQA42" s="9"/>
      <c r="TQB42" s="9"/>
      <c r="TQC42" s="9"/>
      <c r="TQD42" s="9"/>
      <c r="TQE42" s="9"/>
      <c r="TQF42" s="9"/>
      <c r="TQG42" s="9"/>
      <c r="TQH42" s="9"/>
      <c r="TQI42" s="9"/>
      <c r="TQJ42" s="9"/>
      <c r="TQK42" s="9"/>
      <c r="TQL42" s="9"/>
      <c r="TQM42" s="9"/>
      <c r="TQN42" s="9"/>
      <c r="TQO42" s="9"/>
      <c r="TQP42" s="9"/>
      <c r="TQQ42" s="9"/>
      <c r="TQR42" s="9"/>
      <c r="TQS42" s="9"/>
      <c r="TQT42" s="9"/>
      <c r="TQU42" s="9"/>
      <c r="TQV42" s="9"/>
      <c r="TQW42" s="9"/>
      <c r="TQX42" s="9"/>
      <c r="TQY42" s="9"/>
      <c r="TQZ42" s="9"/>
      <c r="TRA42" s="9"/>
      <c r="TRB42" s="9"/>
      <c r="TRC42" s="9"/>
      <c r="TRD42" s="9"/>
      <c r="TRE42" s="9"/>
      <c r="TRF42" s="9"/>
      <c r="TRG42" s="9"/>
      <c r="TRH42" s="9"/>
      <c r="TRI42" s="9"/>
      <c r="TRJ42" s="9"/>
      <c r="TRK42" s="9"/>
      <c r="TRL42" s="9"/>
      <c r="TRM42" s="9"/>
      <c r="TRN42" s="9"/>
      <c r="TRO42" s="9"/>
      <c r="TRP42" s="9"/>
      <c r="TRQ42" s="9"/>
      <c r="TRR42" s="9"/>
      <c r="TRS42" s="9"/>
      <c r="TRT42" s="9"/>
      <c r="TRU42" s="9"/>
      <c r="TRV42" s="9"/>
      <c r="TRW42" s="9"/>
      <c r="TRX42" s="9"/>
      <c r="TRY42" s="9"/>
      <c r="TRZ42" s="9"/>
      <c r="TSA42" s="9"/>
      <c r="TSB42" s="9"/>
      <c r="TSC42" s="9"/>
      <c r="TSD42" s="9"/>
      <c r="TSE42" s="9"/>
      <c r="TSF42" s="9"/>
      <c r="TSG42" s="9"/>
      <c r="TSH42" s="9"/>
      <c r="TSI42" s="9"/>
      <c r="TSJ42" s="9"/>
      <c r="TSK42" s="9"/>
      <c r="TSL42" s="9"/>
      <c r="TSM42" s="9"/>
      <c r="TSN42" s="9"/>
      <c r="TSO42" s="9"/>
      <c r="TSP42" s="9"/>
      <c r="TSQ42" s="9"/>
      <c r="TSR42" s="9"/>
      <c r="TSS42" s="9"/>
      <c r="TST42" s="9"/>
      <c r="TSU42" s="9"/>
      <c r="TSV42" s="9"/>
      <c r="TSW42" s="9"/>
      <c r="TSX42" s="9"/>
      <c r="TSY42" s="9"/>
      <c r="TSZ42" s="9"/>
      <c r="TTA42" s="9"/>
      <c r="TTB42" s="9"/>
      <c r="TTC42" s="9"/>
      <c r="TTD42" s="9"/>
      <c r="TTE42" s="9"/>
      <c r="TTF42" s="9"/>
      <c r="TTG42" s="9"/>
      <c r="TTH42" s="9"/>
      <c r="TTI42" s="9"/>
      <c r="TTJ42" s="9"/>
      <c r="TTK42" s="9"/>
      <c r="TTL42" s="9"/>
      <c r="TTM42" s="9"/>
      <c r="TTN42" s="9"/>
      <c r="TTO42" s="9"/>
      <c r="TTP42" s="9"/>
      <c r="TTQ42" s="9"/>
      <c r="TTR42" s="9"/>
      <c r="TTS42" s="9"/>
      <c r="TTT42" s="9"/>
      <c r="TTU42" s="9"/>
      <c r="TTV42" s="9"/>
      <c r="TTW42" s="9"/>
      <c r="TTX42" s="9"/>
      <c r="TTY42" s="9"/>
      <c r="TTZ42" s="9"/>
      <c r="TUA42" s="9"/>
      <c r="TUB42" s="9"/>
      <c r="TUC42" s="9"/>
      <c r="TUD42" s="9"/>
      <c r="TUE42" s="9"/>
      <c r="TUF42" s="9"/>
      <c r="TUG42" s="9"/>
      <c r="TUH42" s="9"/>
      <c r="TUI42" s="9"/>
      <c r="TUJ42" s="9"/>
      <c r="TUK42" s="9"/>
      <c r="TUL42" s="9"/>
      <c r="TUM42" s="9"/>
      <c r="TUN42" s="9"/>
      <c r="TUO42" s="9"/>
      <c r="TUP42" s="9"/>
      <c r="TUQ42" s="9"/>
      <c r="TUR42" s="9"/>
      <c r="TUS42" s="9"/>
      <c r="TUT42" s="9"/>
      <c r="TUU42" s="9"/>
      <c r="TUV42" s="9"/>
      <c r="TUW42" s="9"/>
      <c r="TUX42" s="9"/>
      <c r="TUY42" s="9"/>
      <c r="TUZ42" s="9"/>
      <c r="TVA42" s="9"/>
      <c r="TVB42" s="9"/>
      <c r="TVC42" s="9"/>
      <c r="TVD42" s="9"/>
      <c r="TVE42" s="9"/>
      <c r="TVF42" s="9"/>
      <c r="TVG42" s="9"/>
      <c r="TVH42" s="9"/>
      <c r="TVI42" s="9"/>
      <c r="TVJ42" s="9"/>
      <c r="TVK42" s="9"/>
      <c r="TVL42" s="9"/>
      <c r="TVM42" s="9"/>
      <c r="TVN42" s="9"/>
      <c r="TVO42" s="9"/>
      <c r="TVP42" s="9"/>
      <c r="TVQ42" s="9"/>
      <c r="TVR42" s="9"/>
      <c r="TVS42" s="9"/>
      <c r="TVT42" s="9"/>
      <c r="TVU42" s="9"/>
      <c r="TVV42" s="9"/>
      <c r="TVW42" s="9"/>
      <c r="TVX42" s="9"/>
      <c r="TVY42" s="9"/>
      <c r="TVZ42" s="9"/>
      <c r="TWA42" s="9"/>
      <c r="TWB42" s="9"/>
      <c r="TWC42" s="9"/>
      <c r="TWD42" s="9"/>
      <c r="TWE42" s="9"/>
      <c r="TWF42" s="9"/>
      <c r="TWG42" s="9"/>
      <c r="TWH42" s="9"/>
      <c r="TWI42" s="9"/>
      <c r="TWJ42" s="9"/>
      <c r="TWK42" s="9"/>
      <c r="TWL42" s="9"/>
      <c r="TWM42" s="9"/>
      <c r="TWN42" s="9"/>
      <c r="TWO42" s="9"/>
      <c r="TWP42" s="9"/>
      <c r="TWQ42" s="9"/>
      <c r="TWR42" s="9"/>
      <c r="TWS42" s="9"/>
      <c r="TWT42" s="9"/>
      <c r="TWU42" s="9"/>
      <c r="TWV42" s="9"/>
      <c r="TWW42" s="9"/>
      <c r="TWX42" s="9"/>
      <c r="TWY42" s="9"/>
      <c r="TWZ42" s="9"/>
      <c r="TXA42" s="9"/>
      <c r="TXB42" s="9"/>
      <c r="TXC42" s="9"/>
      <c r="TXD42" s="9"/>
      <c r="TXE42" s="9"/>
      <c r="TXF42" s="9"/>
      <c r="TXG42" s="9"/>
      <c r="TXH42" s="9"/>
      <c r="TXI42" s="9"/>
      <c r="TXJ42" s="9"/>
      <c r="TXK42" s="9"/>
      <c r="TXL42" s="9"/>
      <c r="TXM42" s="9"/>
      <c r="TXN42" s="9"/>
      <c r="TXO42" s="9"/>
      <c r="TXP42" s="9"/>
      <c r="TXQ42" s="9"/>
      <c r="TXR42" s="9"/>
      <c r="TXS42" s="9"/>
      <c r="TXT42" s="9"/>
      <c r="TXU42" s="9"/>
      <c r="TXV42" s="9"/>
      <c r="TXW42" s="9"/>
      <c r="TXX42" s="9"/>
      <c r="TXY42" s="9"/>
      <c r="TXZ42" s="9"/>
      <c r="TYA42" s="9"/>
      <c r="TYB42" s="9"/>
      <c r="TYC42" s="9"/>
      <c r="TYD42" s="9"/>
      <c r="TYE42" s="9"/>
      <c r="TYF42" s="9"/>
      <c r="TYG42" s="9"/>
      <c r="TYH42" s="9"/>
      <c r="TYI42" s="9"/>
      <c r="TYJ42" s="9"/>
      <c r="TYK42" s="9"/>
      <c r="TYL42" s="9"/>
      <c r="TYM42" s="9"/>
      <c r="TYN42" s="9"/>
      <c r="TYO42" s="9"/>
      <c r="TYP42" s="9"/>
      <c r="TYQ42" s="9"/>
      <c r="TYR42" s="9"/>
      <c r="TYS42" s="9"/>
      <c r="TYT42" s="9"/>
      <c r="TYU42" s="9"/>
      <c r="TYV42" s="9"/>
      <c r="TYW42" s="9"/>
      <c r="TYX42" s="9"/>
      <c r="TYY42" s="9"/>
      <c r="TYZ42" s="9"/>
      <c r="TZA42" s="9"/>
      <c r="TZB42" s="9"/>
      <c r="TZC42" s="9"/>
      <c r="TZD42" s="9"/>
      <c r="TZE42" s="9"/>
      <c r="TZF42" s="9"/>
      <c r="TZG42" s="9"/>
      <c r="TZH42" s="9"/>
      <c r="TZI42" s="9"/>
      <c r="TZJ42" s="9"/>
      <c r="TZK42" s="9"/>
      <c r="TZL42" s="9"/>
      <c r="TZM42" s="9"/>
      <c r="TZN42" s="9"/>
      <c r="TZO42" s="9"/>
      <c r="TZP42" s="9"/>
      <c r="TZQ42" s="9"/>
      <c r="TZR42" s="9"/>
      <c r="TZS42" s="9"/>
      <c r="TZT42" s="9"/>
      <c r="TZU42" s="9"/>
      <c r="TZV42" s="9"/>
      <c r="TZW42" s="9"/>
      <c r="TZX42" s="9"/>
      <c r="TZY42" s="9"/>
      <c r="TZZ42" s="9"/>
      <c r="UAA42" s="9"/>
      <c r="UAB42" s="9"/>
      <c r="UAC42" s="9"/>
      <c r="UAD42" s="9"/>
      <c r="UAE42" s="9"/>
      <c r="UAF42" s="9"/>
      <c r="UAG42" s="9"/>
      <c r="UAH42" s="9"/>
      <c r="UAI42" s="9"/>
      <c r="UAJ42" s="9"/>
      <c r="UAK42" s="9"/>
      <c r="UAL42" s="9"/>
      <c r="UAM42" s="9"/>
      <c r="UAN42" s="9"/>
      <c r="UAO42" s="9"/>
      <c r="UAP42" s="9"/>
      <c r="UAQ42" s="9"/>
      <c r="UAR42" s="9"/>
      <c r="UAS42" s="9"/>
      <c r="UAT42" s="9"/>
      <c r="UAU42" s="9"/>
      <c r="UAV42" s="9"/>
      <c r="UAW42" s="9"/>
      <c r="UAX42" s="9"/>
      <c r="UAY42" s="9"/>
      <c r="UAZ42" s="9"/>
      <c r="UBA42" s="9"/>
      <c r="UBB42" s="9"/>
      <c r="UBC42" s="9"/>
      <c r="UBD42" s="9"/>
      <c r="UBE42" s="9"/>
      <c r="UBF42" s="9"/>
      <c r="UBG42" s="9"/>
      <c r="UBH42" s="9"/>
      <c r="UBI42" s="9"/>
      <c r="UBJ42" s="9"/>
      <c r="UBK42" s="9"/>
      <c r="UBL42" s="9"/>
      <c r="UBM42" s="9"/>
      <c r="UBN42" s="9"/>
      <c r="UBO42" s="9"/>
      <c r="UBP42" s="9"/>
      <c r="UBQ42" s="9"/>
      <c r="UBR42" s="9"/>
      <c r="UBS42" s="9"/>
      <c r="UBT42" s="9"/>
      <c r="UBU42" s="9"/>
      <c r="UBV42" s="9"/>
      <c r="UBW42" s="9"/>
      <c r="UBX42" s="9"/>
      <c r="UBY42" s="9"/>
      <c r="UBZ42" s="9"/>
      <c r="UCA42" s="9"/>
      <c r="UCB42" s="9"/>
      <c r="UCC42" s="9"/>
      <c r="UCD42" s="9"/>
      <c r="UCE42" s="9"/>
      <c r="UCF42" s="9"/>
      <c r="UCG42" s="9"/>
      <c r="UCH42" s="9"/>
      <c r="UCI42" s="9"/>
      <c r="UCJ42" s="9"/>
      <c r="UCK42" s="9"/>
      <c r="UCL42" s="9"/>
      <c r="UCM42" s="9"/>
      <c r="UCN42" s="9"/>
      <c r="UCO42" s="9"/>
      <c r="UCP42" s="9"/>
      <c r="UCQ42" s="9"/>
      <c r="UCR42" s="9"/>
      <c r="UCS42" s="9"/>
      <c r="UCT42" s="9"/>
      <c r="UCU42" s="9"/>
      <c r="UCV42" s="9"/>
      <c r="UCW42" s="9"/>
      <c r="UCX42" s="9"/>
      <c r="UCY42" s="9"/>
      <c r="UCZ42" s="9"/>
      <c r="UDA42" s="9"/>
      <c r="UDB42" s="9"/>
      <c r="UDC42" s="9"/>
      <c r="UDD42" s="9"/>
      <c r="UDE42" s="9"/>
      <c r="UDF42" s="9"/>
      <c r="UDG42" s="9"/>
      <c r="UDH42" s="9"/>
      <c r="UDI42" s="9"/>
      <c r="UDJ42" s="9"/>
      <c r="UDK42" s="9"/>
      <c r="UDL42" s="9"/>
      <c r="UDM42" s="9"/>
      <c r="UDN42" s="9"/>
      <c r="UDO42" s="9"/>
      <c r="UDP42" s="9"/>
      <c r="UDQ42" s="9"/>
      <c r="UDR42" s="9"/>
      <c r="UDS42" s="9"/>
      <c r="UDT42" s="9"/>
      <c r="UDU42" s="9"/>
      <c r="UDV42" s="9"/>
      <c r="UDW42" s="9"/>
      <c r="UDX42" s="9"/>
      <c r="UDY42" s="9"/>
      <c r="UDZ42" s="9"/>
      <c r="UEA42" s="9"/>
      <c r="UEB42" s="9"/>
      <c r="UEC42" s="9"/>
      <c r="UED42" s="9"/>
      <c r="UEE42" s="9"/>
      <c r="UEF42" s="9"/>
      <c r="UEG42" s="9"/>
      <c r="UEH42" s="9"/>
      <c r="UEI42" s="9"/>
      <c r="UEJ42" s="9"/>
      <c r="UEK42" s="9"/>
      <c r="UEL42" s="9"/>
      <c r="UEM42" s="9"/>
      <c r="UEN42" s="9"/>
      <c r="UEO42" s="9"/>
      <c r="UEP42" s="9"/>
      <c r="UEQ42" s="9"/>
      <c r="UER42" s="9"/>
      <c r="UES42" s="9"/>
      <c r="UET42" s="9"/>
      <c r="UEU42" s="9"/>
      <c r="UEV42" s="9"/>
      <c r="UEW42" s="9"/>
      <c r="UEX42" s="9"/>
      <c r="UEY42" s="9"/>
      <c r="UEZ42" s="9"/>
      <c r="UFA42" s="9"/>
      <c r="UFB42" s="9"/>
      <c r="UFC42" s="9"/>
      <c r="UFD42" s="9"/>
      <c r="UFE42" s="9"/>
      <c r="UFF42" s="9"/>
      <c r="UFG42" s="9"/>
      <c r="UFH42" s="9"/>
      <c r="UFI42" s="9"/>
      <c r="UFJ42" s="9"/>
      <c r="UFK42" s="9"/>
      <c r="UFL42" s="9"/>
      <c r="UFM42" s="9"/>
      <c r="UFN42" s="9"/>
      <c r="UFO42" s="9"/>
      <c r="UFP42" s="9"/>
      <c r="UFQ42" s="9"/>
      <c r="UFR42" s="9"/>
      <c r="UFS42" s="9"/>
      <c r="UFT42" s="9"/>
      <c r="UFU42" s="9"/>
      <c r="UFV42" s="9"/>
      <c r="UFW42" s="9"/>
      <c r="UFX42" s="9"/>
      <c r="UFY42" s="9"/>
      <c r="UFZ42" s="9"/>
      <c r="UGA42" s="9"/>
      <c r="UGB42" s="9"/>
      <c r="UGC42" s="9"/>
      <c r="UGD42" s="9"/>
      <c r="UGE42" s="9"/>
      <c r="UGF42" s="9"/>
      <c r="UGG42" s="9"/>
      <c r="UGH42" s="9"/>
      <c r="UGI42" s="9"/>
      <c r="UGJ42" s="9"/>
      <c r="UGK42" s="9"/>
      <c r="UGL42" s="9"/>
      <c r="UGM42" s="9"/>
      <c r="UGN42" s="9"/>
      <c r="UGO42" s="9"/>
      <c r="UGP42" s="9"/>
      <c r="UGQ42" s="9"/>
      <c r="UGR42" s="9"/>
      <c r="UGS42" s="9"/>
      <c r="UGT42" s="9"/>
      <c r="UGU42" s="9"/>
      <c r="UGV42" s="9"/>
      <c r="UGW42" s="9"/>
      <c r="UGX42" s="9"/>
      <c r="UGY42" s="9"/>
      <c r="UGZ42" s="9"/>
      <c r="UHA42" s="9"/>
      <c r="UHB42" s="9"/>
      <c r="UHC42" s="9"/>
      <c r="UHD42" s="9"/>
      <c r="UHE42" s="9"/>
      <c r="UHF42" s="9"/>
      <c r="UHG42" s="9"/>
      <c r="UHH42" s="9"/>
      <c r="UHI42" s="9"/>
      <c r="UHJ42" s="9"/>
      <c r="UHK42" s="9"/>
      <c r="UHL42" s="9"/>
      <c r="UHM42" s="9"/>
      <c r="UHN42" s="9"/>
      <c r="UHO42" s="9"/>
      <c r="UHP42" s="9"/>
      <c r="UHQ42" s="9"/>
      <c r="UHR42" s="9"/>
      <c r="UHS42" s="9"/>
      <c r="UHT42" s="9"/>
      <c r="UHU42" s="9"/>
      <c r="UHV42" s="9"/>
      <c r="UHW42" s="9"/>
      <c r="UHX42" s="9"/>
      <c r="UHY42" s="9"/>
      <c r="UHZ42" s="9"/>
      <c r="UIA42" s="9"/>
      <c r="UIB42" s="9"/>
      <c r="UIC42" s="9"/>
      <c r="UID42" s="9"/>
      <c r="UIE42" s="9"/>
      <c r="UIF42" s="9"/>
      <c r="UIG42" s="9"/>
      <c r="UIH42" s="9"/>
      <c r="UII42" s="9"/>
      <c r="UIJ42" s="9"/>
      <c r="UIK42" s="9"/>
      <c r="UIL42" s="9"/>
      <c r="UIM42" s="9"/>
      <c r="UIN42" s="9"/>
      <c r="UIO42" s="9"/>
      <c r="UIP42" s="9"/>
      <c r="UIQ42" s="9"/>
      <c r="UIR42" s="9"/>
      <c r="UIS42" s="9"/>
      <c r="UIT42" s="9"/>
      <c r="UIU42" s="9"/>
      <c r="UIV42" s="9"/>
      <c r="UIW42" s="9"/>
      <c r="UIX42" s="9"/>
      <c r="UIY42" s="9"/>
      <c r="UIZ42" s="9"/>
      <c r="UJA42" s="9"/>
      <c r="UJB42" s="9"/>
      <c r="UJC42" s="9"/>
      <c r="UJD42" s="9"/>
      <c r="UJE42" s="9"/>
      <c r="UJF42" s="9"/>
      <c r="UJG42" s="9"/>
      <c r="UJH42" s="9"/>
      <c r="UJI42" s="9"/>
      <c r="UJJ42" s="9"/>
      <c r="UJK42" s="9"/>
      <c r="UJL42" s="9"/>
      <c r="UJM42" s="9"/>
      <c r="UJN42" s="9"/>
      <c r="UJO42" s="9"/>
      <c r="UJP42" s="9"/>
      <c r="UJQ42" s="9"/>
      <c r="UJR42" s="9"/>
      <c r="UJS42" s="9"/>
      <c r="UJT42" s="9"/>
      <c r="UJU42" s="9"/>
      <c r="UJV42" s="9"/>
      <c r="UJW42" s="9"/>
      <c r="UJX42" s="9"/>
      <c r="UJY42" s="9"/>
      <c r="UJZ42" s="9"/>
      <c r="UKA42" s="9"/>
      <c r="UKB42" s="9"/>
      <c r="UKC42" s="9"/>
      <c r="UKD42" s="9"/>
      <c r="UKE42" s="9"/>
      <c r="UKF42" s="9"/>
      <c r="UKG42" s="9"/>
      <c r="UKH42" s="9"/>
      <c r="UKI42" s="9"/>
      <c r="UKJ42" s="9"/>
      <c r="UKK42" s="9"/>
      <c r="UKL42" s="9"/>
      <c r="UKM42" s="9"/>
      <c r="UKN42" s="9"/>
      <c r="UKO42" s="9"/>
      <c r="UKP42" s="9"/>
      <c r="UKQ42" s="9"/>
      <c r="UKR42" s="9"/>
      <c r="UKS42" s="9"/>
      <c r="UKT42" s="9"/>
      <c r="UKU42" s="9"/>
      <c r="UKV42" s="9"/>
      <c r="UKW42" s="9"/>
      <c r="UKX42" s="9"/>
      <c r="UKY42" s="9"/>
      <c r="UKZ42" s="9"/>
      <c r="ULA42" s="9"/>
      <c r="ULB42" s="9"/>
      <c r="ULC42" s="9"/>
      <c r="ULD42" s="9"/>
      <c r="ULE42" s="9"/>
      <c r="ULF42" s="9"/>
      <c r="ULG42" s="9"/>
      <c r="ULH42" s="9"/>
      <c r="ULI42" s="9"/>
      <c r="ULJ42" s="9"/>
      <c r="ULK42" s="9"/>
      <c r="ULL42" s="9"/>
      <c r="ULM42" s="9"/>
      <c r="ULN42" s="9"/>
      <c r="ULO42" s="9"/>
      <c r="ULP42" s="9"/>
      <c r="ULQ42" s="9"/>
      <c r="ULR42" s="9"/>
      <c r="ULS42" s="9"/>
      <c r="ULT42" s="9"/>
      <c r="ULU42" s="9"/>
      <c r="ULV42" s="9"/>
      <c r="ULW42" s="9"/>
      <c r="ULX42" s="9"/>
      <c r="ULY42" s="9"/>
      <c r="ULZ42" s="9"/>
      <c r="UMA42" s="9"/>
      <c r="UMB42" s="9"/>
      <c r="UMC42" s="9"/>
      <c r="UMD42" s="9"/>
      <c r="UME42" s="9"/>
      <c r="UMF42" s="9"/>
      <c r="UMG42" s="9"/>
      <c r="UMH42" s="9"/>
      <c r="UMI42" s="9"/>
      <c r="UMJ42" s="9"/>
      <c r="UMK42" s="9"/>
      <c r="UML42" s="9"/>
      <c r="UMM42" s="9"/>
      <c r="UMN42" s="9"/>
      <c r="UMO42" s="9"/>
      <c r="UMP42" s="9"/>
      <c r="UMQ42" s="9"/>
      <c r="UMR42" s="9"/>
      <c r="UMS42" s="9"/>
      <c r="UMT42" s="9"/>
      <c r="UMU42" s="9"/>
      <c r="UMV42" s="9"/>
      <c r="UMW42" s="9"/>
      <c r="UMX42" s="9"/>
      <c r="UMY42" s="9"/>
      <c r="UMZ42" s="9"/>
      <c r="UNA42" s="9"/>
      <c r="UNB42" s="9"/>
      <c r="UNC42" s="9"/>
      <c r="UND42" s="9"/>
      <c r="UNE42" s="9"/>
      <c r="UNF42" s="9"/>
      <c r="UNG42" s="9"/>
      <c r="UNH42" s="9"/>
      <c r="UNI42" s="9"/>
      <c r="UNJ42" s="9"/>
      <c r="UNK42" s="9"/>
      <c r="UNL42" s="9"/>
      <c r="UNM42" s="9"/>
      <c r="UNN42" s="9"/>
      <c r="UNO42" s="9"/>
      <c r="UNP42" s="9"/>
      <c r="UNQ42" s="9"/>
      <c r="UNR42" s="9"/>
      <c r="UNS42" s="9"/>
      <c r="UNT42" s="9"/>
      <c r="UNU42" s="9"/>
      <c r="UNV42" s="9"/>
      <c r="UNW42" s="9"/>
      <c r="UNX42" s="9"/>
      <c r="UNY42" s="9"/>
      <c r="UNZ42" s="9"/>
      <c r="UOA42" s="9"/>
      <c r="UOB42" s="9"/>
      <c r="UOC42" s="9"/>
      <c r="UOD42" s="9"/>
      <c r="UOE42" s="9"/>
      <c r="UOF42" s="9"/>
      <c r="UOG42" s="9"/>
      <c r="UOH42" s="9"/>
      <c r="UOI42" s="9"/>
      <c r="UOJ42" s="9"/>
      <c r="UOK42" s="9"/>
      <c r="UOL42" s="9"/>
      <c r="UOM42" s="9"/>
      <c r="UON42" s="9"/>
      <c r="UOO42" s="9"/>
      <c r="UOP42" s="9"/>
      <c r="UOQ42" s="9"/>
      <c r="UOR42" s="9"/>
      <c r="UOS42" s="9"/>
      <c r="UOT42" s="9"/>
      <c r="UOU42" s="9"/>
      <c r="UOV42" s="9"/>
      <c r="UOW42" s="9"/>
      <c r="UOX42" s="9"/>
      <c r="UOY42" s="9"/>
      <c r="UOZ42" s="9"/>
      <c r="UPA42" s="9"/>
      <c r="UPB42" s="9"/>
      <c r="UPC42" s="9"/>
      <c r="UPD42" s="9"/>
      <c r="UPE42" s="9"/>
      <c r="UPF42" s="9"/>
      <c r="UPG42" s="9"/>
      <c r="UPH42" s="9"/>
      <c r="UPI42" s="9"/>
      <c r="UPJ42" s="9"/>
      <c r="UPK42" s="9"/>
      <c r="UPL42" s="9"/>
      <c r="UPM42" s="9"/>
      <c r="UPN42" s="9"/>
      <c r="UPO42" s="9"/>
      <c r="UPP42" s="9"/>
      <c r="UPQ42" s="9"/>
      <c r="UPR42" s="9"/>
      <c r="UPS42" s="9"/>
      <c r="UPT42" s="9"/>
      <c r="UPU42" s="9"/>
      <c r="UPV42" s="9"/>
      <c r="UPW42" s="9"/>
      <c r="UPX42" s="9"/>
      <c r="UPY42" s="9"/>
      <c r="UPZ42" s="9"/>
      <c r="UQA42" s="9"/>
      <c r="UQB42" s="9"/>
      <c r="UQC42" s="9"/>
      <c r="UQD42" s="9"/>
      <c r="UQE42" s="9"/>
      <c r="UQF42" s="9"/>
      <c r="UQG42" s="9"/>
      <c r="UQH42" s="9"/>
      <c r="UQI42" s="9"/>
      <c r="UQJ42" s="9"/>
      <c r="UQK42" s="9"/>
      <c r="UQL42" s="9"/>
      <c r="UQM42" s="9"/>
      <c r="UQN42" s="9"/>
      <c r="UQO42" s="9"/>
      <c r="UQP42" s="9"/>
      <c r="UQQ42" s="9"/>
      <c r="UQR42" s="9"/>
      <c r="UQS42" s="9"/>
      <c r="UQT42" s="9"/>
      <c r="UQU42" s="9"/>
      <c r="UQV42" s="9"/>
      <c r="UQW42" s="9"/>
      <c r="UQX42" s="9"/>
      <c r="UQY42" s="9"/>
      <c r="UQZ42" s="9"/>
      <c r="URA42" s="9"/>
      <c r="URB42" s="9"/>
      <c r="URC42" s="9"/>
      <c r="URD42" s="9"/>
      <c r="URE42" s="9"/>
      <c r="URF42" s="9"/>
      <c r="URG42" s="9"/>
      <c r="URH42" s="9"/>
      <c r="URI42" s="9"/>
      <c r="URJ42" s="9"/>
      <c r="URK42" s="9"/>
      <c r="URL42" s="9"/>
      <c r="URM42" s="9"/>
      <c r="URN42" s="9"/>
      <c r="URO42" s="9"/>
      <c r="URP42" s="9"/>
      <c r="URQ42" s="9"/>
      <c r="URR42" s="9"/>
      <c r="URS42" s="9"/>
      <c r="URT42" s="9"/>
      <c r="URU42" s="9"/>
      <c r="URV42" s="9"/>
      <c r="URW42" s="9"/>
      <c r="URX42" s="9"/>
      <c r="URY42" s="9"/>
      <c r="URZ42" s="9"/>
      <c r="USA42" s="9"/>
      <c r="USB42" s="9"/>
      <c r="USC42" s="9"/>
      <c r="USD42" s="9"/>
      <c r="USE42" s="9"/>
      <c r="USF42" s="9"/>
      <c r="USG42" s="9"/>
      <c r="USH42" s="9"/>
      <c r="USI42" s="9"/>
      <c r="USJ42" s="9"/>
      <c r="USK42" s="9"/>
      <c r="USL42" s="9"/>
      <c r="USM42" s="9"/>
      <c r="USN42" s="9"/>
      <c r="USO42" s="9"/>
      <c r="USP42" s="9"/>
      <c r="USQ42" s="9"/>
      <c r="USR42" s="9"/>
      <c r="USS42" s="9"/>
      <c r="UST42" s="9"/>
      <c r="USU42" s="9"/>
      <c r="USV42" s="9"/>
      <c r="USW42" s="9"/>
      <c r="USX42" s="9"/>
      <c r="USY42" s="9"/>
      <c r="USZ42" s="9"/>
      <c r="UTA42" s="9"/>
      <c r="UTB42" s="9"/>
      <c r="UTC42" s="9"/>
      <c r="UTD42" s="9"/>
      <c r="UTE42" s="9"/>
      <c r="UTF42" s="9"/>
      <c r="UTG42" s="9"/>
      <c r="UTH42" s="9"/>
      <c r="UTI42" s="9"/>
      <c r="UTJ42" s="9"/>
      <c r="UTK42" s="9"/>
      <c r="UTL42" s="9"/>
      <c r="UTM42" s="9"/>
      <c r="UTN42" s="9"/>
      <c r="UTO42" s="9"/>
      <c r="UTP42" s="9"/>
      <c r="UTQ42" s="9"/>
      <c r="UTR42" s="9"/>
      <c r="UTS42" s="9"/>
      <c r="UTT42" s="9"/>
      <c r="UTU42" s="9"/>
      <c r="UTV42" s="9"/>
      <c r="UTW42" s="9"/>
      <c r="UTX42" s="9"/>
      <c r="UTY42" s="9"/>
      <c r="UTZ42" s="9"/>
      <c r="UUA42" s="9"/>
      <c r="UUB42" s="9"/>
      <c r="UUC42" s="9"/>
      <c r="UUD42" s="9"/>
      <c r="UUE42" s="9"/>
      <c r="UUF42" s="9"/>
      <c r="UUG42" s="9"/>
      <c r="UUH42" s="9"/>
      <c r="UUI42" s="9"/>
      <c r="UUJ42" s="9"/>
      <c r="UUK42" s="9"/>
      <c r="UUL42" s="9"/>
      <c r="UUM42" s="9"/>
      <c r="UUN42" s="9"/>
      <c r="UUO42" s="9"/>
      <c r="UUP42" s="9"/>
      <c r="UUQ42" s="9"/>
      <c r="UUR42" s="9"/>
      <c r="UUS42" s="9"/>
      <c r="UUT42" s="9"/>
      <c r="UUU42" s="9"/>
      <c r="UUV42" s="9"/>
      <c r="UUW42" s="9"/>
      <c r="UUX42" s="9"/>
      <c r="UUY42" s="9"/>
      <c r="UUZ42" s="9"/>
      <c r="UVA42" s="9"/>
      <c r="UVB42" s="9"/>
      <c r="UVC42" s="9"/>
      <c r="UVD42" s="9"/>
      <c r="UVE42" s="9"/>
      <c r="UVF42" s="9"/>
      <c r="UVG42" s="9"/>
      <c r="UVH42" s="9"/>
      <c r="UVI42" s="9"/>
      <c r="UVJ42" s="9"/>
      <c r="UVK42" s="9"/>
      <c r="UVL42" s="9"/>
      <c r="UVM42" s="9"/>
      <c r="UVN42" s="9"/>
      <c r="UVO42" s="9"/>
      <c r="UVP42" s="9"/>
      <c r="UVQ42" s="9"/>
      <c r="UVR42" s="9"/>
      <c r="UVS42" s="9"/>
      <c r="UVT42" s="9"/>
      <c r="UVU42" s="9"/>
      <c r="UVV42" s="9"/>
      <c r="UVW42" s="9"/>
      <c r="UVX42" s="9"/>
      <c r="UVY42" s="9"/>
      <c r="UVZ42" s="9"/>
      <c r="UWA42" s="9"/>
      <c r="UWB42" s="9"/>
      <c r="UWC42" s="9"/>
      <c r="UWD42" s="9"/>
      <c r="UWE42" s="9"/>
      <c r="UWF42" s="9"/>
      <c r="UWG42" s="9"/>
      <c r="UWH42" s="9"/>
      <c r="UWI42" s="9"/>
      <c r="UWJ42" s="9"/>
      <c r="UWK42" s="9"/>
      <c r="UWL42" s="9"/>
      <c r="UWM42" s="9"/>
      <c r="UWN42" s="9"/>
      <c r="UWO42" s="9"/>
      <c r="UWP42" s="9"/>
      <c r="UWQ42" s="9"/>
      <c r="UWR42" s="9"/>
      <c r="UWS42" s="9"/>
      <c r="UWT42" s="9"/>
      <c r="UWU42" s="9"/>
      <c r="UWV42" s="9"/>
      <c r="UWW42" s="9"/>
      <c r="UWX42" s="9"/>
      <c r="UWY42" s="9"/>
      <c r="UWZ42" s="9"/>
      <c r="UXA42" s="9"/>
      <c r="UXB42" s="9"/>
      <c r="UXC42" s="9"/>
      <c r="UXD42" s="9"/>
      <c r="UXE42" s="9"/>
      <c r="UXF42" s="9"/>
      <c r="UXG42" s="9"/>
      <c r="UXH42" s="9"/>
      <c r="UXI42" s="9"/>
      <c r="UXJ42" s="9"/>
      <c r="UXK42" s="9"/>
      <c r="UXL42" s="9"/>
      <c r="UXM42" s="9"/>
      <c r="UXN42" s="9"/>
      <c r="UXO42" s="9"/>
      <c r="UXP42" s="9"/>
      <c r="UXQ42" s="9"/>
      <c r="UXR42" s="9"/>
      <c r="UXS42" s="9"/>
      <c r="UXT42" s="9"/>
      <c r="UXU42" s="9"/>
      <c r="UXV42" s="9"/>
      <c r="UXW42" s="9"/>
      <c r="UXX42" s="9"/>
      <c r="UXY42" s="9"/>
      <c r="UXZ42" s="9"/>
      <c r="UYA42" s="9"/>
      <c r="UYB42" s="9"/>
      <c r="UYC42" s="9"/>
      <c r="UYD42" s="9"/>
      <c r="UYE42" s="9"/>
      <c r="UYF42" s="9"/>
      <c r="UYG42" s="9"/>
      <c r="UYH42" s="9"/>
      <c r="UYI42" s="9"/>
      <c r="UYJ42" s="9"/>
      <c r="UYK42" s="9"/>
      <c r="UYL42" s="9"/>
      <c r="UYM42" s="9"/>
      <c r="UYN42" s="9"/>
      <c r="UYO42" s="9"/>
      <c r="UYP42" s="9"/>
      <c r="UYQ42" s="9"/>
      <c r="UYR42" s="9"/>
      <c r="UYS42" s="9"/>
      <c r="UYT42" s="9"/>
      <c r="UYU42" s="9"/>
      <c r="UYV42" s="9"/>
      <c r="UYW42" s="9"/>
      <c r="UYX42" s="9"/>
      <c r="UYY42" s="9"/>
      <c r="UYZ42" s="9"/>
      <c r="UZA42" s="9"/>
      <c r="UZB42" s="9"/>
      <c r="UZC42" s="9"/>
      <c r="UZD42" s="9"/>
      <c r="UZE42" s="9"/>
      <c r="UZF42" s="9"/>
      <c r="UZG42" s="9"/>
      <c r="UZH42" s="9"/>
      <c r="UZI42" s="9"/>
      <c r="UZJ42" s="9"/>
      <c r="UZK42" s="9"/>
      <c r="UZL42" s="9"/>
      <c r="UZM42" s="9"/>
      <c r="UZN42" s="9"/>
      <c r="UZO42" s="9"/>
      <c r="UZP42" s="9"/>
      <c r="UZQ42" s="9"/>
      <c r="UZR42" s="9"/>
      <c r="UZS42" s="9"/>
      <c r="UZT42" s="9"/>
      <c r="UZU42" s="9"/>
      <c r="UZV42" s="9"/>
      <c r="UZW42" s="9"/>
      <c r="UZX42" s="9"/>
      <c r="UZY42" s="9"/>
      <c r="UZZ42" s="9"/>
      <c r="VAA42" s="9"/>
      <c r="VAB42" s="9"/>
      <c r="VAC42" s="9"/>
      <c r="VAD42" s="9"/>
      <c r="VAE42" s="9"/>
      <c r="VAF42" s="9"/>
      <c r="VAG42" s="9"/>
      <c r="VAH42" s="9"/>
      <c r="VAI42" s="9"/>
      <c r="VAJ42" s="9"/>
      <c r="VAK42" s="9"/>
      <c r="VAL42" s="9"/>
      <c r="VAM42" s="9"/>
      <c r="VAN42" s="9"/>
      <c r="VAO42" s="9"/>
      <c r="VAP42" s="9"/>
      <c r="VAQ42" s="9"/>
      <c r="VAR42" s="9"/>
      <c r="VAS42" s="9"/>
      <c r="VAT42" s="9"/>
      <c r="VAU42" s="9"/>
      <c r="VAV42" s="9"/>
      <c r="VAW42" s="9"/>
      <c r="VAX42" s="9"/>
      <c r="VAY42" s="9"/>
      <c r="VAZ42" s="9"/>
      <c r="VBA42" s="9"/>
      <c r="VBB42" s="9"/>
      <c r="VBC42" s="9"/>
      <c r="VBD42" s="9"/>
      <c r="VBE42" s="9"/>
      <c r="VBF42" s="9"/>
      <c r="VBG42" s="9"/>
      <c r="VBH42" s="9"/>
      <c r="VBI42" s="9"/>
      <c r="VBJ42" s="9"/>
      <c r="VBK42" s="9"/>
      <c r="VBL42" s="9"/>
      <c r="VBM42" s="9"/>
      <c r="VBN42" s="9"/>
      <c r="VBO42" s="9"/>
      <c r="VBP42" s="9"/>
      <c r="VBQ42" s="9"/>
      <c r="VBR42" s="9"/>
      <c r="VBS42" s="9"/>
      <c r="VBT42" s="9"/>
      <c r="VBU42" s="9"/>
      <c r="VBV42" s="9"/>
      <c r="VBW42" s="9"/>
      <c r="VBX42" s="9"/>
      <c r="VBY42" s="9"/>
      <c r="VBZ42" s="9"/>
      <c r="VCA42" s="9"/>
      <c r="VCB42" s="9"/>
      <c r="VCC42" s="9"/>
      <c r="VCD42" s="9"/>
      <c r="VCE42" s="9"/>
      <c r="VCF42" s="9"/>
      <c r="VCG42" s="9"/>
      <c r="VCH42" s="9"/>
      <c r="VCI42" s="9"/>
      <c r="VCJ42" s="9"/>
      <c r="VCK42" s="9"/>
      <c r="VCL42" s="9"/>
      <c r="VCM42" s="9"/>
      <c r="VCN42" s="9"/>
      <c r="VCO42" s="9"/>
      <c r="VCP42" s="9"/>
      <c r="VCQ42" s="9"/>
      <c r="VCR42" s="9"/>
      <c r="VCS42" s="9"/>
      <c r="VCT42" s="9"/>
      <c r="VCU42" s="9"/>
      <c r="VCV42" s="9"/>
      <c r="VCW42" s="9"/>
      <c r="VCX42" s="9"/>
      <c r="VCY42" s="9"/>
      <c r="VCZ42" s="9"/>
      <c r="VDA42" s="9"/>
      <c r="VDB42" s="9"/>
      <c r="VDC42" s="9"/>
      <c r="VDD42" s="9"/>
      <c r="VDE42" s="9"/>
      <c r="VDF42" s="9"/>
      <c r="VDG42" s="9"/>
      <c r="VDH42" s="9"/>
      <c r="VDI42" s="9"/>
      <c r="VDJ42" s="9"/>
      <c r="VDK42" s="9"/>
      <c r="VDL42" s="9"/>
      <c r="VDM42" s="9"/>
      <c r="VDN42" s="9"/>
      <c r="VDO42" s="9"/>
      <c r="VDP42" s="9"/>
      <c r="VDQ42" s="9"/>
      <c r="VDR42" s="9"/>
      <c r="VDS42" s="9"/>
      <c r="VDT42" s="9"/>
      <c r="VDU42" s="9"/>
      <c r="VDV42" s="9"/>
      <c r="VDW42" s="9"/>
      <c r="VDX42" s="9"/>
      <c r="VDY42" s="9"/>
      <c r="VDZ42" s="9"/>
      <c r="VEA42" s="9"/>
      <c r="VEB42" s="9"/>
      <c r="VEC42" s="9"/>
      <c r="VED42" s="9"/>
      <c r="VEE42" s="9"/>
      <c r="VEF42" s="9"/>
      <c r="VEG42" s="9"/>
      <c r="VEH42" s="9"/>
      <c r="VEI42" s="9"/>
      <c r="VEJ42" s="9"/>
      <c r="VEK42" s="9"/>
      <c r="VEL42" s="9"/>
      <c r="VEM42" s="9"/>
      <c r="VEN42" s="9"/>
      <c r="VEO42" s="9"/>
      <c r="VEP42" s="9"/>
      <c r="VEQ42" s="9"/>
      <c r="VER42" s="9"/>
      <c r="VES42" s="9"/>
      <c r="VET42" s="9"/>
      <c r="VEU42" s="9"/>
      <c r="VEV42" s="9"/>
      <c r="VEW42" s="9"/>
      <c r="VEX42" s="9"/>
      <c r="VEY42" s="9"/>
      <c r="VEZ42" s="9"/>
      <c r="VFA42" s="9"/>
      <c r="VFB42" s="9"/>
      <c r="VFC42" s="9"/>
      <c r="VFD42" s="9"/>
      <c r="VFE42" s="9"/>
      <c r="VFF42" s="9"/>
      <c r="VFG42" s="9"/>
      <c r="VFH42" s="9"/>
      <c r="VFI42" s="9"/>
      <c r="VFJ42" s="9"/>
      <c r="VFK42" s="9"/>
      <c r="VFL42" s="9"/>
      <c r="VFM42" s="9"/>
      <c r="VFN42" s="9"/>
      <c r="VFO42" s="9"/>
      <c r="VFP42" s="9"/>
      <c r="VFQ42" s="9"/>
      <c r="VFR42" s="9"/>
      <c r="VFS42" s="9"/>
      <c r="VFT42" s="9"/>
      <c r="VFU42" s="9"/>
      <c r="VFV42" s="9"/>
      <c r="VFW42" s="9"/>
      <c r="VFX42" s="9"/>
      <c r="VFY42" s="9"/>
      <c r="VFZ42" s="9"/>
      <c r="VGA42" s="9"/>
      <c r="VGB42" s="9"/>
      <c r="VGC42" s="9"/>
      <c r="VGD42" s="9"/>
      <c r="VGE42" s="9"/>
      <c r="VGF42" s="9"/>
      <c r="VGG42" s="9"/>
      <c r="VGH42" s="9"/>
      <c r="VGI42" s="9"/>
      <c r="VGJ42" s="9"/>
      <c r="VGK42" s="9"/>
      <c r="VGL42" s="9"/>
      <c r="VGM42" s="9"/>
      <c r="VGN42" s="9"/>
      <c r="VGO42" s="9"/>
      <c r="VGP42" s="9"/>
      <c r="VGQ42" s="9"/>
      <c r="VGR42" s="9"/>
      <c r="VGS42" s="9"/>
      <c r="VGT42" s="9"/>
      <c r="VGU42" s="9"/>
      <c r="VGV42" s="9"/>
      <c r="VGW42" s="9"/>
      <c r="VGX42" s="9"/>
      <c r="VGY42" s="9"/>
      <c r="VGZ42" s="9"/>
      <c r="VHA42" s="9"/>
      <c r="VHB42" s="9"/>
      <c r="VHC42" s="9"/>
      <c r="VHD42" s="9"/>
      <c r="VHE42" s="9"/>
      <c r="VHF42" s="9"/>
      <c r="VHG42" s="9"/>
      <c r="VHH42" s="9"/>
      <c r="VHI42" s="9"/>
      <c r="VHJ42" s="9"/>
      <c r="VHK42" s="9"/>
      <c r="VHL42" s="9"/>
      <c r="VHM42" s="9"/>
      <c r="VHN42" s="9"/>
      <c r="VHO42" s="9"/>
      <c r="VHP42" s="9"/>
      <c r="VHQ42" s="9"/>
      <c r="VHR42" s="9"/>
      <c r="VHS42" s="9"/>
      <c r="VHT42" s="9"/>
      <c r="VHU42" s="9"/>
      <c r="VHV42" s="9"/>
      <c r="VHW42" s="9"/>
      <c r="VHX42" s="9"/>
      <c r="VHY42" s="9"/>
      <c r="VHZ42" s="9"/>
      <c r="VIA42" s="9"/>
      <c r="VIB42" s="9"/>
      <c r="VIC42" s="9"/>
      <c r="VID42" s="9"/>
      <c r="VIE42" s="9"/>
      <c r="VIF42" s="9"/>
      <c r="VIG42" s="9"/>
      <c r="VIH42" s="9"/>
      <c r="VII42" s="9"/>
      <c r="VIJ42" s="9"/>
      <c r="VIK42" s="9"/>
      <c r="VIL42" s="9"/>
      <c r="VIM42" s="9"/>
      <c r="VIN42" s="9"/>
      <c r="VIO42" s="9"/>
      <c r="VIP42" s="9"/>
      <c r="VIQ42" s="9"/>
      <c r="VIR42" s="9"/>
      <c r="VIS42" s="9"/>
      <c r="VIT42" s="9"/>
      <c r="VIU42" s="9"/>
      <c r="VIV42" s="9"/>
      <c r="VIW42" s="9"/>
      <c r="VIX42" s="9"/>
      <c r="VIY42" s="9"/>
      <c r="VIZ42" s="9"/>
      <c r="VJA42" s="9"/>
      <c r="VJB42" s="9"/>
      <c r="VJC42" s="9"/>
      <c r="VJD42" s="9"/>
      <c r="VJE42" s="9"/>
      <c r="VJF42" s="9"/>
      <c r="VJG42" s="9"/>
      <c r="VJH42" s="9"/>
      <c r="VJI42" s="9"/>
      <c r="VJJ42" s="9"/>
      <c r="VJK42" s="9"/>
      <c r="VJL42" s="9"/>
      <c r="VJM42" s="9"/>
      <c r="VJN42" s="9"/>
      <c r="VJO42" s="9"/>
      <c r="VJP42" s="9"/>
      <c r="VJQ42" s="9"/>
      <c r="VJR42" s="9"/>
      <c r="VJS42" s="9"/>
      <c r="VJT42" s="9"/>
      <c r="VJU42" s="9"/>
      <c r="VJV42" s="9"/>
      <c r="VJW42" s="9"/>
      <c r="VJX42" s="9"/>
      <c r="VJY42" s="9"/>
      <c r="VJZ42" s="9"/>
      <c r="VKA42" s="9"/>
      <c r="VKB42" s="9"/>
      <c r="VKC42" s="9"/>
      <c r="VKD42" s="9"/>
      <c r="VKE42" s="9"/>
      <c r="VKF42" s="9"/>
      <c r="VKG42" s="9"/>
      <c r="VKH42" s="9"/>
      <c r="VKI42" s="9"/>
      <c r="VKJ42" s="9"/>
      <c r="VKK42" s="9"/>
      <c r="VKL42" s="9"/>
      <c r="VKM42" s="9"/>
      <c r="VKN42" s="9"/>
      <c r="VKO42" s="9"/>
      <c r="VKP42" s="9"/>
      <c r="VKQ42" s="9"/>
      <c r="VKR42" s="9"/>
      <c r="VKS42" s="9"/>
      <c r="VKT42" s="9"/>
      <c r="VKU42" s="9"/>
      <c r="VKV42" s="9"/>
      <c r="VKW42" s="9"/>
      <c r="VKX42" s="9"/>
      <c r="VKY42" s="9"/>
      <c r="VKZ42" s="9"/>
      <c r="VLA42" s="9"/>
      <c r="VLB42" s="9"/>
      <c r="VLC42" s="9"/>
      <c r="VLD42" s="9"/>
      <c r="VLE42" s="9"/>
      <c r="VLF42" s="9"/>
      <c r="VLG42" s="9"/>
      <c r="VLH42" s="9"/>
      <c r="VLI42" s="9"/>
      <c r="VLJ42" s="9"/>
      <c r="VLK42" s="9"/>
      <c r="VLL42" s="9"/>
      <c r="VLM42" s="9"/>
      <c r="VLN42" s="9"/>
      <c r="VLO42" s="9"/>
      <c r="VLP42" s="9"/>
      <c r="VLQ42" s="9"/>
      <c r="VLR42" s="9"/>
      <c r="VLS42" s="9"/>
      <c r="VLT42" s="9"/>
      <c r="VLU42" s="9"/>
      <c r="VLV42" s="9"/>
      <c r="VLW42" s="9"/>
      <c r="VLX42" s="9"/>
      <c r="VLY42" s="9"/>
      <c r="VLZ42" s="9"/>
      <c r="VMA42" s="9"/>
      <c r="VMB42" s="9"/>
      <c r="VMC42" s="9"/>
      <c r="VMD42" s="9"/>
      <c r="VME42" s="9"/>
      <c r="VMF42" s="9"/>
      <c r="VMG42" s="9"/>
      <c r="VMH42" s="9"/>
      <c r="VMI42" s="9"/>
      <c r="VMJ42" s="9"/>
      <c r="VMK42" s="9"/>
      <c r="VML42" s="9"/>
      <c r="VMM42" s="9"/>
      <c r="VMN42" s="9"/>
      <c r="VMO42" s="9"/>
      <c r="VMP42" s="9"/>
      <c r="VMQ42" s="9"/>
      <c r="VMR42" s="9"/>
      <c r="VMS42" s="9"/>
      <c r="VMT42" s="9"/>
      <c r="VMU42" s="9"/>
      <c r="VMV42" s="9"/>
      <c r="VMW42" s="9"/>
      <c r="VMX42" s="9"/>
      <c r="VMY42" s="9"/>
      <c r="VMZ42" s="9"/>
      <c r="VNA42" s="9"/>
      <c r="VNB42" s="9"/>
      <c r="VNC42" s="9"/>
      <c r="VND42" s="9"/>
      <c r="VNE42" s="9"/>
      <c r="VNF42" s="9"/>
      <c r="VNG42" s="9"/>
      <c r="VNH42" s="9"/>
      <c r="VNI42" s="9"/>
      <c r="VNJ42" s="9"/>
      <c r="VNK42" s="9"/>
      <c r="VNL42" s="9"/>
      <c r="VNM42" s="9"/>
      <c r="VNN42" s="9"/>
      <c r="VNO42" s="9"/>
      <c r="VNP42" s="9"/>
      <c r="VNQ42" s="9"/>
      <c r="VNR42" s="9"/>
      <c r="VNS42" s="9"/>
      <c r="VNT42" s="9"/>
      <c r="VNU42" s="9"/>
      <c r="VNV42" s="9"/>
      <c r="VNW42" s="9"/>
      <c r="VNX42" s="9"/>
      <c r="VNY42" s="9"/>
      <c r="VNZ42" s="9"/>
      <c r="VOA42" s="9"/>
      <c r="VOB42" s="9"/>
      <c r="VOC42" s="9"/>
      <c r="VOD42" s="9"/>
      <c r="VOE42" s="9"/>
      <c r="VOF42" s="9"/>
      <c r="VOG42" s="9"/>
      <c r="VOH42" s="9"/>
      <c r="VOI42" s="9"/>
      <c r="VOJ42" s="9"/>
      <c r="VOK42" s="9"/>
      <c r="VOL42" s="9"/>
      <c r="VOM42" s="9"/>
      <c r="VON42" s="9"/>
      <c r="VOO42" s="9"/>
      <c r="VOP42" s="9"/>
      <c r="VOQ42" s="9"/>
      <c r="VOR42" s="9"/>
      <c r="VOS42" s="9"/>
      <c r="VOT42" s="9"/>
      <c r="VOU42" s="9"/>
      <c r="VOV42" s="9"/>
      <c r="VOW42" s="9"/>
      <c r="VOX42" s="9"/>
      <c r="VOY42" s="9"/>
      <c r="VOZ42" s="9"/>
      <c r="VPA42" s="9"/>
      <c r="VPB42" s="9"/>
      <c r="VPC42" s="9"/>
      <c r="VPD42" s="9"/>
      <c r="VPE42" s="9"/>
      <c r="VPF42" s="9"/>
      <c r="VPG42" s="9"/>
      <c r="VPH42" s="9"/>
      <c r="VPI42" s="9"/>
      <c r="VPJ42" s="9"/>
      <c r="VPK42" s="9"/>
      <c r="VPL42" s="9"/>
      <c r="VPM42" s="9"/>
      <c r="VPN42" s="9"/>
      <c r="VPO42" s="9"/>
      <c r="VPP42" s="9"/>
      <c r="VPQ42" s="9"/>
      <c r="VPR42" s="9"/>
      <c r="VPS42" s="9"/>
      <c r="VPT42" s="9"/>
      <c r="VPU42" s="9"/>
      <c r="VPV42" s="9"/>
      <c r="VPW42" s="9"/>
      <c r="VPX42" s="9"/>
      <c r="VPY42" s="9"/>
      <c r="VPZ42" s="9"/>
      <c r="VQA42" s="9"/>
      <c r="VQB42" s="9"/>
      <c r="VQC42" s="9"/>
      <c r="VQD42" s="9"/>
      <c r="VQE42" s="9"/>
      <c r="VQF42" s="9"/>
      <c r="VQG42" s="9"/>
      <c r="VQH42" s="9"/>
      <c r="VQI42" s="9"/>
      <c r="VQJ42" s="9"/>
      <c r="VQK42" s="9"/>
      <c r="VQL42" s="9"/>
      <c r="VQM42" s="9"/>
      <c r="VQN42" s="9"/>
      <c r="VQO42" s="9"/>
      <c r="VQP42" s="9"/>
      <c r="VQQ42" s="9"/>
      <c r="VQR42" s="9"/>
      <c r="VQS42" s="9"/>
      <c r="VQT42" s="9"/>
      <c r="VQU42" s="9"/>
      <c r="VQV42" s="9"/>
      <c r="VQW42" s="9"/>
      <c r="VQX42" s="9"/>
      <c r="VQY42" s="9"/>
      <c r="VQZ42" s="9"/>
      <c r="VRA42" s="9"/>
      <c r="VRB42" s="9"/>
      <c r="VRC42" s="9"/>
      <c r="VRD42" s="9"/>
      <c r="VRE42" s="9"/>
      <c r="VRF42" s="9"/>
      <c r="VRG42" s="9"/>
      <c r="VRH42" s="9"/>
      <c r="VRI42" s="9"/>
      <c r="VRJ42" s="9"/>
      <c r="VRK42" s="9"/>
      <c r="VRL42" s="9"/>
      <c r="VRM42" s="9"/>
      <c r="VRN42" s="9"/>
      <c r="VRO42" s="9"/>
      <c r="VRP42" s="9"/>
      <c r="VRQ42" s="9"/>
      <c r="VRR42" s="9"/>
      <c r="VRS42" s="9"/>
      <c r="VRT42" s="9"/>
      <c r="VRU42" s="9"/>
      <c r="VRV42" s="9"/>
      <c r="VRW42" s="9"/>
      <c r="VRX42" s="9"/>
      <c r="VRY42" s="9"/>
      <c r="VRZ42" s="9"/>
      <c r="VSA42" s="9"/>
      <c r="VSB42" s="9"/>
      <c r="VSC42" s="9"/>
      <c r="VSD42" s="9"/>
      <c r="VSE42" s="9"/>
      <c r="VSF42" s="9"/>
      <c r="VSG42" s="9"/>
      <c r="VSH42" s="9"/>
      <c r="VSI42" s="9"/>
      <c r="VSJ42" s="9"/>
      <c r="VSK42" s="9"/>
      <c r="VSL42" s="9"/>
      <c r="VSM42" s="9"/>
      <c r="VSN42" s="9"/>
      <c r="VSO42" s="9"/>
      <c r="VSP42" s="9"/>
      <c r="VSQ42" s="9"/>
      <c r="VSR42" s="9"/>
      <c r="VSS42" s="9"/>
      <c r="VST42" s="9"/>
      <c r="VSU42" s="9"/>
      <c r="VSV42" s="9"/>
      <c r="VSW42" s="9"/>
      <c r="VSX42" s="9"/>
      <c r="VSY42" s="9"/>
      <c r="VSZ42" s="9"/>
      <c r="VTA42" s="9"/>
      <c r="VTB42" s="9"/>
      <c r="VTC42" s="9"/>
      <c r="VTD42" s="9"/>
      <c r="VTE42" s="9"/>
      <c r="VTF42" s="9"/>
      <c r="VTG42" s="9"/>
      <c r="VTH42" s="9"/>
      <c r="VTI42" s="9"/>
      <c r="VTJ42" s="9"/>
      <c r="VTK42" s="9"/>
      <c r="VTL42" s="9"/>
      <c r="VTM42" s="9"/>
      <c r="VTN42" s="9"/>
      <c r="VTO42" s="9"/>
      <c r="VTP42" s="9"/>
      <c r="VTQ42" s="9"/>
      <c r="VTR42" s="9"/>
      <c r="VTS42" s="9"/>
      <c r="VTT42" s="9"/>
      <c r="VTU42" s="9"/>
      <c r="VTV42" s="9"/>
      <c r="VTW42" s="9"/>
      <c r="VTX42" s="9"/>
      <c r="VTY42" s="9"/>
      <c r="VTZ42" s="9"/>
      <c r="VUA42" s="9"/>
      <c r="VUB42" s="9"/>
      <c r="VUC42" s="9"/>
      <c r="VUD42" s="9"/>
      <c r="VUE42" s="9"/>
      <c r="VUF42" s="9"/>
      <c r="VUG42" s="9"/>
      <c r="VUH42" s="9"/>
      <c r="VUI42" s="9"/>
      <c r="VUJ42" s="9"/>
      <c r="VUK42" s="9"/>
      <c r="VUL42" s="9"/>
      <c r="VUM42" s="9"/>
      <c r="VUN42" s="9"/>
      <c r="VUO42" s="9"/>
      <c r="VUP42" s="9"/>
      <c r="VUQ42" s="9"/>
      <c r="VUR42" s="9"/>
      <c r="VUS42" s="9"/>
      <c r="VUT42" s="9"/>
      <c r="VUU42" s="9"/>
      <c r="VUV42" s="9"/>
      <c r="VUW42" s="9"/>
      <c r="VUX42" s="9"/>
      <c r="VUY42" s="9"/>
      <c r="VUZ42" s="9"/>
      <c r="VVA42" s="9"/>
      <c r="VVB42" s="9"/>
      <c r="VVC42" s="9"/>
      <c r="VVD42" s="9"/>
      <c r="VVE42" s="9"/>
      <c r="VVF42" s="9"/>
      <c r="VVG42" s="9"/>
      <c r="VVH42" s="9"/>
      <c r="VVI42" s="9"/>
      <c r="VVJ42" s="9"/>
      <c r="VVK42" s="9"/>
      <c r="VVL42" s="9"/>
      <c r="VVM42" s="9"/>
      <c r="VVN42" s="9"/>
      <c r="VVO42" s="9"/>
      <c r="VVP42" s="9"/>
      <c r="VVQ42" s="9"/>
      <c r="VVR42" s="9"/>
      <c r="VVS42" s="9"/>
      <c r="VVT42" s="9"/>
      <c r="VVU42" s="9"/>
      <c r="VVV42" s="9"/>
      <c r="VVW42" s="9"/>
      <c r="VVX42" s="9"/>
      <c r="VVY42" s="9"/>
      <c r="VVZ42" s="9"/>
      <c r="VWA42" s="9"/>
      <c r="VWB42" s="9"/>
      <c r="VWC42" s="9"/>
      <c r="VWD42" s="9"/>
      <c r="VWE42" s="9"/>
      <c r="VWF42" s="9"/>
      <c r="VWG42" s="9"/>
      <c r="VWH42" s="9"/>
      <c r="VWI42" s="9"/>
      <c r="VWJ42" s="9"/>
      <c r="VWK42" s="9"/>
      <c r="VWL42" s="9"/>
      <c r="VWM42" s="9"/>
      <c r="VWN42" s="9"/>
      <c r="VWO42" s="9"/>
      <c r="VWP42" s="9"/>
      <c r="VWQ42" s="9"/>
      <c r="VWR42" s="9"/>
      <c r="VWS42" s="9"/>
      <c r="VWT42" s="9"/>
      <c r="VWU42" s="9"/>
      <c r="VWV42" s="9"/>
      <c r="VWW42" s="9"/>
      <c r="VWX42" s="9"/>
      <c r="VWY42" s="9"/>
      <c r="VWZ42" s="9"/>
      <c r="VXA42" s="9"/>
      <c r="VXB42" s="9"/>
      <c r="VXC42" s="9"/>
      <c r="VXD42" s="9"/>
      <c r="VXE42" s="9"/>
      <c r="VXF42" s="9"/>
      <c r="VXG42" s="9"/>
      <c r="VXH42" s="9"/>
      <c r="VXI42" s="9"/>
      <c r="VXJ42" s="9"/>
      <c r="VXK42" s="9"/>
      <c r="VXL42" s="9"/>
      <c r="VXM42" s="9"/>
      <c r="VXN42" s="9"/>
      <c r="VXO42" s="9"/>
      <c r="VXP42" s="9"/>
      <c r="VXQ42" s="9"/>
      <c r="VXR42" s="9"/>
      <c r="VXS42" s="9"/>
      <c r="VXT42" s="9"/>
      <c r="VXU42" s="9"/>
      <c r="VXV42" s="9"/>
      <c r="VXW42" s="9"/>
      <c r="VXX42" s="9"/>
      <c r="VXY42" s="9"/>
      <c r="VXZ42" s="9"/>
      <c r="VYA42" s="9"/>
      <c r="VYB42" s="9"/>
      <c r="VYC42" s="9"/>
      <c r="VYD42" s="9"/>
      <c r="VYE42" s="9"/>
      <c r="VYF42" s="9"/>
      <c r="VYG42" s="9"/>
      <c r="VYH42" s="9"/>
      <c r="VYI42" s="9"/>
      <c r="VYJ42" s="9"/>
      <c r="VYK42" s="9"/>
      <c r="VYL42" s="9"/>
      <c r="VYM42" s="9"/>
      <c r="VYN42" s="9"/>
      <c r="VYO42" s="9"/>
      <c r="VYP42" s="9"/>
      <c r="VYQ42" s="9"/>
      <c r="VYR42" s="9"/>
      <c r="VYS42" s="9"/>
      <c r="VYT42" s="9"/>
      <c r="VYU42" s="9"/>
      <c r="VYV42" s="9"/>
      <c r="VYW42" s="9"/>
      <c r="VYX42" s="9"/>
      <c r="VYY42" s="9"/>
      <c r="VYZ42" s="9"/>
      <c r="VZA42" s="9"/>
      <c r="VZB42" s="9"/>
      <c r="VZC42" s="9"/>
      <c r="VZD42" s="9"/>
      <c r="VZE42" s="9"/>
      <c r="VZF42" s="9"/>
      <c r="VZG42" s="9"/>
      <c r="VZH42" s="9"/>
      <c r="VZI42" s="9"/>
      <c r="VZJ42" s="9"/>
      <c r="VZK42" s="9"/>
      <c r="VZL42" s="9"/>
      <c r="VZM42" s="9"/>
      <c r="VZN42" s="9"/>
      <c r="VZO42" s="9"/>
      <c r="VZP42" s="9"/>
      <c r="VZQ42" s="9"/>
      <c r="VZR42" s="9"/>
      <c r="VZS42" s="9"/>
      <c r="VZT42" s="9"/>
      <c r="VZU42" s="9"/>
      <c r="VZV42" s="9"/>
      <c r="VZW42" s="9"/>
      <c r="VZX42" s="9"/>
      <c r="VZY42" s="9"/>
      <c r="VZZ42" s="9"/>
      <c r="WAA42" s="9"/>
      <c r="WAB42" s="9"/>
      <c r="WAC42" s="9"/>
      <c r="WAD42" s="9"/>
      <c r="WAE42" s="9"/>
      <c r="WAF42" s="9"/>
      <c r="WAG42" s="9"/>
      <c r="WAH42" s="9"/>
      <c r="WAI42" s="9"/>
      <c r="WAJ42" s="9"/>
      <c r="WAK42" s="9"/>
      <c r="WAL42" s="9"/>
      <c r="WAM42" s="9"/>
      <c r="WAN42" s="9"/>
      <c r="WAO42" s="9"/>
      <c r="WAP42" s="9"/>
      <c r="WAQ42" s="9"/>
      <c r="WAR42" s="9"/>
      <c r="WAS42" s="9"/>
      <c r="WAT42" s="9"/>
      <c r="WAU42" s="9"/>
      <c r="WAV42" s="9"/>
      <c r="WAW42" s="9"/>
      <c r="WAX42" s="9"/>
      <c r="WAY42" s="9"/>
      <c r="WAZ42" s="9"/>
      <c r="WBA42" s="9"/>
      <c r="WBB42" s="9"/>
      <c r="WBC42" s="9"/>
      <c r="WBD42" s="9"/>
      <c r="WBE42" s="9"/>
      <c r="WBF42" s="9"/>
      <c r="WBG42" s="9"/>
      <c r="WBH42" s="9"/>
      <c r="WBI42" s="9"/>
      <c r="WBJ42" s="9"/>
      <c r="WBK42" s="9"/>
      <c r="WBL42" s="9"/>
      <c r="WBM42" s="9"/>
      <c r="WBN42" s="9"/>
      <c r="WBO42" s="9"/>
      <c r="WBP42" s="9"/>
      <c r="WBQ42" s="9"/>
      <c r="WBR42" s="9"/>
      <c r="WBS42" s="9"/>
      <c r="WBT42" s="9"/>
      <c r="WBU42" s="9"/>
      <c r="WBV42" s="9"/>
      <c r="WBW42" s="9"/>
      <c r="WBX42" s="9"/>
      <c r="WBY42" s="9"/>
      <c r="WBZ42" s="9"/>
      <c r="WCA42" s="9"/>
      <c r="WCB42" s="9"/>
      <c r="WCC42" s="9"/>
      <c r="WCD42" s="9"/>
      <c r="WCE42" s="9"/>
      <c r="WCF42" s="9"/>
      <c r="WCG42" s="9"/>
      <c r="WCH42" s="9"/>
      <c r="WCI42" s="9"/>
      <c r="WCJ42" s="9"/>
      <c r="WCK42" s="9"/>
      <c r="WCL42" s="9"/>
      <c r="WCM42" s="9"/>
      <c r="WCN42" s="9"/>
      <c r="WCO42" s="9"/>
      <c r="WCP42" s="9"/>
      <c r="WCQ42" s="9"/>
      <c r="WCR42" s="9"/>
      <c r="WCS42" s="9"/>
      <c r="WCT42" s="9"/>
      <c r="WCU42" s="9"/>
      <c r="WCV42" s="9"/>
      <c r="WCW42" s="9"/>
      <c r="WCX42" s="9"/>
      <c r="WCY42" s="9"/>
      <c r="WCZ42" s="9"/>
      <c r="WDA42" s="9"/>
      <c r="WDB42" s="9"/>
      <c r="WDC42" s="9"/>
      <c r="WDD42" s="9"/>
      <c r="WDE42" s="9"/>
      <c r="WDF42" s="9"/>
      <c r="WDG42" s="9"/>
      <c r="WDH42" s="9"/>
      <c r="WDI42" s="9"/>
      <c r="WDJ42" s="9"/>
      <c r="WDK42" s="9"/>
      <c r="WDL42" s="9"/>
      <c r="WDM42" s="9"/>
      <c r="WDN42" s="9"/>
      <c r="WDO42" s="9"/>
      <c r="WDP42" s="9"/>
      <c r="WDQ42" s="9"/>
      <c r="WDR42" s="9"/>
      <c r="WDS42" s="9"/>
      <c r="WDT42" s="9"/>
      <c r="WDU42" s="9"/>
      <c r="WDV42" s="9"/>
      <c r="WDW42" s="9"/>
      <c r="WDX42" s="9"/>
      <c r="WDY42" s="9"/>
      <c r="WDZ42" s="9"/>
      <c r="WEA42" s="9"/>
      <c r="WEB42" s="9"/>
      <c r="WEC42" s="9"/>
      <c r="WED42" s="9"/>
      <c r="WEE42" s="9"/>
      <c r="WEF42" s="9"/>
      <c r="WEG42" s="9"/>
      <c r="WEH42" s="9"/>
      <c r="WEI42" s="9"/>
      <c r="WEJ42" s="9"/>
      <c r="WEK42" s="9"/>
      <c r="WEL42" s="9"/>
      <c r="WEM42" s="9"/>
      <c r="WEN42" s="9"/>
      <c r="WEO42" s="9"/>
      <c r="WEP42" s="9"/>
      <c r="WEQ42" s="9"/>
      <c r="WER42" s="9"/>
      <c r="WES42" s="9"/>
      <c r="WET42" s="9"/>
      <c r="WEU42" s="9"/>
      <c r="WEV42" s="9"/>
      <c r="WEW42" s="9"/>
      <c r="WEX42" s="9"/>
      <c r="WEY42" s="9"/>
      <c r="WEZ42" s="9"/>
      <c r="WFA42" s="9"/>
      <c r="WFB42" s="9"/>
      <c r="WFC42" s="9"/>
      <c r="WFD42" s="9"/>
      <c r="WFE42" s="9"/>
      <c r="WFF42" s="9"/>
      <c r="WFG42" s="9"/>
      <c r="WFH42" s="9"/>
      <c r="WFI42" s="9"/>
      <c r="WFJ42" s="9"/>
      <c r="WFK42" s="9"/>
      <c r="WFL42" s="9"/>
      <c r="WFM42" s="9"/>
      <c r="WFN42" s="9"/>
      <c r="WFO42" s="9"/>
      <c r="WFP42" s="9"/>
      <c r="WFQ42" s="9"/>
      <c r="WFR42" s="9"/>
      <c r="WFS42" s="9"/>
      <c r="WFT42" s="9"/>
      <c r="WFU42" s="9"/>
      <c r="WFV42" s="9"/>
      <c r="WFW42" s="9"/>
      <c r="WFX42" s="9"/>
      <c r="WFY42" s="9"/>
      <c r="WFZ42" s="9"/>
      <c r="WGA42" s="9"/>
      <c r="WGB42" s="9"/>
      <c r="WGC42" s="9"/>
      <c r="WGD42" s="9"/>
      <c r="WGE42" s="9"/>
      <c r="WGF42" s="9"/>
      <c r="WGG42" s="9"/>
      <c r="WGH42" s="9"/>
      <c r="WGI42" s="9"/>
      <c r="WGJ42" s="9"/>
      <c r="WGK42" s="9"/>
      <c r="WGL42" s="9"/>
      <c r="WGM42" s="9"/>
      <c r="WGN42" s="9"/>
      <c r="WGO42" s="9"/>
      <c r="WGP42" s="9"/>
      <c r="WGQ42" s="9"/>
      <c r="WGR42" s="9"/>
      <c r="WGS42" s="9"/>
      <c r="WGT42" s="9"/>
      <c r="WGU42" s="9"/>
      <c r="WGV42" s="9"/>
      <c r="WGW42" s="9"/>
      <c r="WGX42" s="9"/>
      <c r="WGY42" s="9"/>
      <c r="WGZ42" s="9"/>
      <c r="WHA42" s="9"/>
      <c r="WHB42" s="9"/>
      <c r="WHC42" s="9"/>
      <c r="WHD42" s="9"/>
      <c r="WHE42" s="9"/>
      <c r="WHF42" s="9"/>
      <c r="WHG42" s="9"/>
      <c r="WHH42" s="9"/>
      <c r="WHI42" s="9"/>
      <c r="WHJ42" s="9"/>
      <c r="WHK42" s="9"/>
      <c r="WHL42" s="9"/>
      <c r="WHM42" s="9"/>
      <c r="WHN42" s="9"/>
      <c r="WHO42" s="9"/>
      <c r="WHP42" s="9"/>
      <c r="WHQ42" s="9"/>
      <c r="WHR42" s="9"/>
      <c r="WHS42" s="9"/>
      <c r="WHT42" s="9"/>
      <c r="WHU42" s="9"/>
      <c r="WHV42" s="9"/>
      <c r="WHW42" s="9"/>
      <c r="WHX42" s="9"/>
      <c r="WHY42" s="9"/>
      <c r="WHZ42" s="9"/>
      <c r="WIA42" s="9"/>
      <c r="WIB42" s="9"/>
      <c r="WIC42" s="9"/>
      <c r="WID42" s="9"/>
      <c r="WIE42" s="9"/>
      <c r="WIF42" s="9"/>
      <c r="WIG42" s="9"/>
      <c r="WIH42" s="9"/>
      <c r="WII42" s="9"/>
      <c r="WIJ42" s="9"/>
      <c r="WIK42" s="9"/>
      <c r="WIL42" s="9"/>
      <c r="WIM42" s="9"/>
      <c r="WIN42" s="9"/>
      <c r="WIO42" s="9"/>
      <c r="WIP42" s="9"/>
      <c r="WIQ42" s="9"/>
      <c r="WIR42" s="9"/>
      <c r="WIS42" s="9"/>
      <c r="WIT42" s="9"/>
      <c r="WIU42" s="9"/>
      <c r="WIV42" s="9"/>
      <c r="WIW42" s="9"/>
      <c r="WIX42" s="9"/>
      <c r="WIY42" s="9"/>
      <c r="WIZ42" s="9"/>
      <c r="WJA42" s="9"/>
      <c r="WJB42" s="9"/>
      <c r="WJC42" s="9"/>
      <c r="WJD42" s="9"/>
      <c r="WJE42" s="9"/>
      <c r="WJF42" s="9"/>
      <c r="WJG42" s="9"/>
      <c r="WJH42" s="9"/>
      <c r="WJI42" s="9"/>
      <c r="WJJ42" s="9"/>
      <c r="WJK42" s="9"/>
      <c r="WJL42" s="9"/>
      <c r="WJM42" s="9"/>
      <c r="WJN42" s="9"/>
      <c r="WJO42" s="9"/>
      <c r="WJP42" s="9"/>
      <c r="WJQ42" s="9"/>
      <c r="WJR42" s="9"/>
      <c r="WJS42" s="9"/>
      <c r="WJT42" s="9"/>
      <c r="WJU42" s="9"/>
      <c r="WJV42" s="9"/>
      <c r="WJW42" s="9"/>
      <c r="WJX42" s="9"/>
      <c r="WJY42" s="9"/>
      <c r="WJZ42" s="9"/>
      <c r="WKA42" s="9"/>
      <c r="WKB42" s="9"/>
      <c r="WKC42" s="9"/>
      <c r="WKD42" s="9"/>
      <c r="WKE42" s="9"/>
      <c r="WKF42" s="9"/>
      <c r="WKG42" s="9"/>
      <c r="WKH42" s="9"/>
      <c r="WKI42" s="9"/>
      <c r="WKJ42" s="9"/>
      <c r="WKK42" s="9"/>
      <c r="WKL42" s="9"/>
      <c r="WKM42" s="9"/>
      <c r="WKN42" s="9"/>
      <c r="WKO42" s="9"/>
      <c r="WKP42" s="9"/>
      <c r="WKQ42" s="9"/>
      <c r="WKR42" s="9"/>
      <c r="WKS42" s="9"/>
      <c r="WKT42" s="9"/>
      <c r="WKU42" s="9"/>
      <c r="WKV42" s="9"/>
      <c r="WKW42" s="9"/>
      <c r="WKX42" s="9"/>
      <c r="WKY42" s="9"/>
      <c r="WKZ42" s="9"/>
      <c r="WLA42" s="9"/>
      <c r="WLB42" s="9"/>
      <c r="WLC42" s="9"/>
      <c r="WLD42" s="9"/>
      <c r="WLE42" s="9"/>
      <c r="WLF42" s="9"/>
      <c r="WLG42" s="9"/>
      <c r="WLH42" s="9"/>
      <c r="WLI42" s="9"/>
      <c r="WLJ42" s="9"/>
      <c r="WLK42" s="9"/>
      <c r="WLL42" s="9"/>
      <c r="WLM42" s="9"/>
      <c r="WLN42" s="9"/>
      <c r="WLO42" s="9"/>
      <c r="WLP42" s="9"/>
      <c r="WLQ42" s="9"/>
      <c r="WLR42" s="9"/>
      <c r="WLS42" s="9"/>
      <c r="WLT42" s="9"/>
      <c r="WLU42" s="9"/>
      <c r="WLV42" s="9"/>
      <c r="WLW42" s="9"/>
      <c r="WLX42" s="9"/>
      <c r="WLY42" s="9"/>
      <c r="WLZ42" s="9"/>
      <c r="WMA42" s="9"/>
      <c r="WMB42" s="9"/>
      <c r="WMC42" s="9"/>
      <c r="WMD42" s="9"/>
      <c r="WME42" s="9"/>
      <c r="WMF42" s="9"/>
      <c r="WMG42" s="9"/>
      <c r="WMH42" s="9"/>
      <c r="WMI42" s="9"/>
      <c r="WMJ42" s="9"/>
      <c r="WMK42" s="9"/>
      <c r="WML42" s="9"/>
      <c r="WMM42" s="9"/>
      <c r="WMN42" s="9"/>
      <c r="WMO42" s="9"/>
      <c r="WMP42" s="9"/>
      <c r="WMQ42" s="9"/>
      <c r="WMR42" s="9"/>
      <c r="WMS42" s="9"/>
      <c r="WMT42" s="9"/>
      <c r="WMU42" s="9"/>
      <c r="WMV42" s="9"/>
      <c r="WMW42" s="9"/>
      <c r="WMX42" s="9"/>
      <c r="WMY42" s="9"/>
      <c r="WMZ42" s="9"/>
      <c r="WNA42" s="9"/>
      <c r="WNB42" s="9"/>
      <c r="WNC42" s="9"/>
      <c r="WND42" s="9"/>
      <c r="WNE42" s="9"/>
      <c r="WNF42" s="9"/>
      <c r="WNG42" s="9"/>
      <c r="WNH42" s="9"/>
      <c r="WNI42" s="9"/>
      <c r="WNJ42" s="9"/>
      <c r="WNK42" s="9"/>
      <c r="WNL42" s="9"/>
      <c r="WNM42" s="9"/>
      <c r="WNN42" s="9"/>
      <c r="WNO42" s="9"/>
      <c r="WNP42" s="9"/>
      <c r="WNQ42" s="9"/>
      <c r="WNR42" s="9"/>
      <c r="WNS42" s="9"/>
      <c r="WNT42" s="9"/>
      <c r="WNU42" s="9"/>
      <c r="WNV42" s="9"/>
      <c r="WNW42" s="9"/>
      <c r="WNX42" s="9"/>
      <c r="WNY42" s="9"/>
      <c r="WNZ42" s="9"/>
      <c r="WOA42" s="9"/>
      <c r="WOB42" s="9"/>
      <c r="WOC42" s="9"/>
      <c r="WOD42" s="9"/>
      <c r="WOE42" s="9"/>
      <c r="WOF42" s="9"/>
      <c r="WOG42" s="9"/>
      <c r="WOH42" s="9"/>
      <c r="WOI42" s="9"/>
      <c r="WOJ42" s="9"/>
      <c r="WOK42" s="9"/>
      <c r="WOL42" s="9"/>
      <c r="WOM42" s="9"/>
      <c r="WON42" s="9"/>
      <c r="WOO42" s="9"/>
      <c r="WOP42" s="9"/>
      <c r="WOQ42" s="9"/>
      <c r="WOR42" s="9"/>
      <c r="WOS42" s="9"/>
      <c r="WOT42" s="9"/>
      <c r="WOU42" s="9"/>
      <c r="WOV42" s="9"/>
      <c r="WOW42" s="9"/>
      <c r="WOX42" s="9"/>
      <c r="WOY42" s="9"/>
      <c r="WOZ42" s="9"/>
      <c r="WPA42" s="9"/>
      <c r="WPB42" s="9"/>
      <c r="WPC42" s="9"/>
      <c r="WPD42" s="9"/>
      <c r="WPE42" s="9"/>
      <c r="WPF42" s="9"/>
      <c r="WPG42" s="9"/>
      <c r="WPH42" s="9"/>
      <c r="WPI42" s="9"/>
      <c r="WPJ42" s="9"/>
      <c r="WPK42" s="9"/>
      <c r="WPL42" s="9"/>
      <c r="WPM42" s="9"/>
      <c r="WPN42" s="9"/>
      <c r="WPO42" s="9"/>
      <c r="WPP42" s="9"/>
      <c r="WPQ42" s="9"/>
      <c r="WPR42" s="9"/>
      <c r="WPS42" s="9"/>
      <c r="WPT42" s="9"/>
      <c r="WPU42" s="9"/>
      <c r="WPV42" s="9"/>
      <c r="WPW42" s="9"/>
      <c r="WPX42" s="9"/>
      <c r="WPY42" s="9"/>
      <c r="WPZ42" s="9"/>
      <c r="WQA42" s="9"/>
      <c r="WQB42" s="9"/>
      <c r="WQC42" s="9"/>
      <c r="WQD42" s="9"/>
      <c r="WQE42" s="9"/>
      <c r="WQF42" s="9"/>
      <c r="WQG42" s="9"/>
      <c r="WQH42" s="9"/>
      <c r="WQI42" s="9"/>
      <c r="WQJ42" s="9"/>
      <c r="WQK42" s="9"/>
      <c r="WQL42" s="9"/>
      <c r="WQM42" s="9"/>
      <c r="WQN42" s="9"/>
      <c r="WQO42" s="9"/>
      <c r="WQP42" s="9"/>
      <c r="WQQ42" s="9"/>
      <c r="WQR42" s="9"/>
      <c r="WQS42" s="9"/>
      <c r="WQT42" s="9"/>
      <c r="WQU42" s="9"/>
      <c r="WQV42" s="9"/>
      <c r="WQW42" s="9"/>
      <c r="WQX42" s="9"/>
      <c r="WQY42" s="9"/>
      <c r="WQZ42" s="9"/>
      <c r="WRA42" s="9"/>
      <c r="WRB42" s="9"/>
      <c r="WRC42" s="9"/>
      <c r="WRD42" s="9"/>
      <c r="WRE42" s="9"/>
      <c r="WRF42" s="9"/>
      <c r="WRG42" s="9"/>
      <c r="WRH42" s="9"/>
      <c r="WRI42" s="9"/>
      <c r="WRJ42" s="9"/>
      <c r="WRK42" s="9"/>
      <c r="WRL42" s="9"/>
      <c r="WRM42" s="9"/>
      <c r="WRN42" s="9"/>
      <c r="WRO42" s="9"/>
      <c r="WRP42" s="9"/>
      <c r="WRQ42" s="9"/>
      <c r="WRR42" s="9"/>
      <c r="WRS42" s="9"/>
      <c r="WRT42" s="9"/>
      <c r="WRU42" s="9"/>
      <c r="WRV42" s="9"/>
      <c r="WRW42" s="9"/>
      <c r="WRX42" s="9"/>
      <c r="WRY42" s="9"/>
      <c r="WRZ42" s="9"/>
      <c r="WSA42" s="9"/>
      <c r="WSB42" s="9"/>
      <c r="WSC42" s="9"/>
      <c r="WSD42" s="9"/>
      <c r="WSE42" s="9"/>
      <c r="WSF42" s="9"/>
      <c r="WSG42" s="9"/>
      <c r="WSH42" s="9"/>
      <c r="WSI42" s="9"/>
      <c r="WSJ42" s="9"/>
      <c r="WSK42" s="9"/>
      <c r="WSL42" s="9"/>
      <c r="WSM42" s="9"/>
      <c r="WSN42" s="9"/>
      <c r="WSO42" s="9"/>
      <c r="WSP42" s="9"/>
      <c r="WSQ42" s="9"/>
      <c r="WSR42" s="9"/>
      <c r="WSS42" s="9"/>
      <c r="WST42" s="9"/>
      <c r="WSU42" s="9"/>
      <c r="WSV42" s="9"/>
      <c r="WSW42" s="9"/>
      <c r="WSX42" s="9"/>
      <c r="WSY42" s="9"/>
      <c r="WSZ42" s="9"/>
      <c r="WTA42" s="9"/>
      <c r="WTB42" s="9"/>
      <c r="WTC42" s="9"/>
      <c r="WTD42" s="9"/>
      <c r="WTE42" s="9"/>
      <c r="WTF42" s="9"/>
      <c r="WTG42" s="9"/>
      <c r="WTH42" s="9"/>
      <c r="WTI42" s="9"/>
      <c r="WTJ42" s="9"/>
      <c r="WTK42" s="9"/>
      <c r="WTL42" s="9"/>
      <c r="WTM42" s="9"/>
      <c r="WTN42" s="9"/>
      <c r="WTO42" s="9"/>
      <c r="WTP42" s="9"/>
      <c r="WTQ42" s="9"/>
      <c r="WTR42" s="9"/>
      <c r="WTS42" s="9"/>
      <c r="WTT42" s="9"/>
      <c r="WTU42" s="9"/>
      <c r="WTV42" s="9"/>
      <c r="WTW42" s="9"/>
      <c r="WTX42" s="9"/>
      <c r="WTY42" s="9"/>
      <c r="WTZ42" s="9"/>
      <c r="WUA42" s="9"/>
      <c r="WUB42" s="9"/>
      <c r="WUC42" s="9"/>
      <c r="WUD42" s="9"/>
      <c r="WUE42" s="9"/>
      <c r="WUF42" s="9"/>
      <c r="WUG42" s="9"/>
      <c r="WUH42" s="9"/>
      <c r="WUI42" s="9"/>
      <c r="WUJ42" s="9"/>
    </row>
    <row r="43" spans="1:16104" ht="15.75" customHeight="1" x14ac:dyDescent="0.2">
      <c r="A43" s="22">
        <v>210043</v>
      </c>
      <c r="B43" s="22" t="s">
        <v>95</v>
      </c>
      <c r="C43" s="118">
        <f>VLOOKUP(A43,'[5]FY24 Revenue Split'!$A$4:$F$57,4,FALSE)</f>
        <v>520032689.70072818</v>
      </c>
      <c r="D43" s="71">
        <f>IFERROR(VLOOKUP($A43,'PAU Performance'!$A:$F,6,FALSE),"")</f>
        <v>11.973127850824556</v>
      </c>
      <c r="E43" s="51">
        <f>IFERROR(D43/$D$53*Savings!$C$8*Savings!$C$16,"")</f>
        <v>-1.6315912716775469E-3</v>
      </c>
      <c r="F43" s="88">
        <f t="shared" si="11"/>
        <v>-848480.79750270629</v>
      </c>
      <c r="G43" s="53">
        <f>IFERROR(F43*Savings!$C$9*Savings!$C$16/$F$53,"")</f>
        <v>-637245.3960110927</v>
      </c>
      <c r="H43" s="20">
        <f>IFERROR(VLOOKUP(A43,'PAU Performance'!A:C,3,FALSE),"")</f>
        <v>8.3932499999999993E-2</v>
      </c>
      <c r="I43" s="21">
        <f>H43/$H$53*Savings!$C$8*Savings!$C$17</f>
        <v>-3.1800097194092723E-3</v>
      </c>
      <c r="J43" s="88">
        <f t="shared" si="1"/>
        <v>-1653709.0076588618</v>
      </c>
      <c r="K43" s="53">
        <f>IFERROR(J43*Savings!$C$9*Savings!$C$17/$J$53,"")</f>
        <v>-1669322.4848015043</v>
      </c>
      <c r="L43" s="88">
        <f t="shared" si="2"/>
        <v>-2306567.880812597</v>
      </c>
      <c r="M43" s="70">
        <f t="shared" si="10"/>
        <v>-4.435428630727033E-3</v>
      </c>
      <c r="N43" s="128">
        <f t="shared" si="12"/>
        <v>-6.3542863072703305E-4</v>
      </c>
      <c r="O43" s="129">
        <f t="shared" si="13"/>
        <v>-330443.65994982974</v>
      </c>
      <c r="P43" s="129">
        <f t="shared" si="9"/>
        <v>-298252.60932655295</v>
      </c>
      <c r="Q43" s="130">
        <f t="shared" si="6"/>
        <v>-5.7352665559965723E-4</v>
      </c>
      <c r="R43" s="129">
        <f t="shared" si="7"/>
        <v>2008315.2714860439</v>
      </c>
      <c r="S43" s="128">
        <f t="shared" si="8"/>
        <v>3.8619019751273756E-3</v>
      </c>
      <c r="T43" s="121"/>
    </row>
    <row r="44" spans="1:16104" ht="15.75" customHeight="1" x14ac:dyDescent="0.2">
      <c r="A44" s="22">
        <v>210051</v>
      </c>
      <c r="B44" s="22" t="s">
        <v>100</v>
      </c>
      <c r="C44" s="118">
        <f>VLOOKUP(A44,'[5]FY24 Revenue Split'!$A$4:$F$57,4,FALSE)</f>
        <v>300037284.9478721</v>
      </c>
      <c r="D44" s="71">
        <f>IFERROR(VLOOKUP($A44,'PAU Performance'!$A:$F,6,FALSE),"")</f>
        <v>12.999824779413</v>
      </c>
      <c r="E44" s="51">
        <f>IFERROR(D44/$D$53*Savings!$C$8*Savings!$C$16,"")</f>
        <v>-1.7715003888450957E-3</v>
      </c>
      <c r="F44" s="88">
        <f t="shared" si="11"/>
        <v>-531516.1669531822</v>
      </c>
      <c r="G44" s="53">
        <f>IFERROR(F44*Savings!$C$9*Savings!$C$16/$F$53,"")</f>
        <v>-399191.39159457322</v>
      </c>
      <c r="H44" s="20">
        <f>IFERROR(VLOOKUP(A44,'PAU Performance'!A:C,3,FALSE),"")</f>
        <v>8.3318799999999998E-2</v>
      </c>
      <c r="I44" s="21">
        <f>H44/$H$53*Savings!$C$8*Savings!$C$17</f>
        <v>-3.1567580354393988E-3</v>
      </c>
      <c r="J44" s="88">
        <f t="shared" si="1"/>
        <v>-947145.11019061587</v>
      </c>
      <c r="K44" s="53">
        <f>IFERROR(J44*Savings!$C$9*Savings!$C$17/$J$53,"")</f>
        <v>-956087.57132509479</v>
      </c>
      <c r="L44" s="88">
        <f t="shared" si="2"/>
        <v>-1355278.9629196681</v>
      </c>
      <c r="M44" s="70">
        <f t="shared" si="10"/>
        <v>-4.517035151665006E-3</v>
      </c>
      <c r="N44" s="128">
        <f t="shared" si="12"/>
        <v>-7.1703515166500606E-4</v>
      </c>
      <c r="O44" s="129">
        <f t="shared" si="13"/>
        <v>-215137.28011775413</v>
      </c>
      <c r="P44" s="129">
        <f t="shared" si="9"/>
        <v>-196222.66066652033</v>
      </c>
      <c r="Q44" s="130">
        <f t="shared" si="6"/>
        <v>-6.5399425508270309E-4</v>
      </c>
      <c r="R44" s="129">
        <f t="shared" si="7"/>
        <v>1159056.3022531478</v>
      </c>
      <c r="S44" s="128">
        <f t="shared" si="8"/>
        <v>3.8630408965823031E-3</v>
      </c>
      <c r="T44" s="121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  <c r="XL44" s="10"/>
      <c r="XM44" s="10"/>
      <c r="XN44" s="10"/>
      <c r="XO44" s="10"/>
      <c r="XP44" s="10"/>
      <c r="XQ44" s="10"/>
      <c r="XR44" s="10"/>
      <c r="XS44" s="10"/>
      <c r="XT44" s="10"/>
      <c r="XU44" s="10"/>
      <c r="XV44" s="10"/>
      <c r="XW44" s="10"/>
      <c r="XX44" s="10"/>
      <c r="XY44" s="10"/>
      <c r="XZ44" s="10"/>
      <c r="YA44" s="10"/>
      <c r="YB44" s="10"/>
      <c r="YC44" s="10"/>
      <c r="YD44" s="10"/>
      <c r="YE44" s="10"/>
      <c r="YF44" s="10"/>
      <c r="YG44" s="10"/>
      <c r="YH44" s="10"/>
      <c r="YI44" s="10"/>
      <c r="YJ44" s="10"/>
      <c r="YK44" s="10"/>
      <c r="YL44" s="10"/>
      <c r="YM44" s="10"/>
      <c r="YN44" s="10"/>
      <c r="YO44" s="10"/>
      <c r="YP44" s="10"/>
      <c r="YQ44" s="10"/>
      <c r="YR44" s="10"/>
      <c r="YS44" s="10"/>
      <c r="YT44" s="10"/>
      <c r="YU44" s="10"/>
      <c r="YV44" s="10"/>
      <c r="YW44" s="10"/>
      <c r="YX44" s="10"/>
      <c r="YY44" s="10"/>
      <c r="YZ44" s="10"/>
      <c r="ZA44" s="10"/>
      <c r="ZB44" s="10"/>
      <c r="ZC44" s="10"/>
      <c r="ZD44" s="10"/>
      <c r="ZE44" s="10"/>
      <c r="ZF44" s="10"/>
      <c r="ZG44" s="10"/>
      <c r="ZH44" s="10"/>
      <c r="ZI44" s="10"/>
      <c r="ZJ44" s="10"/>
      <c r="ZK44" s="10"/>
      <c r="ZL44" s="10"/>
      <c r="ZM44" s="10"/>
      <c r="ZN44" s="10"/>
      <c r="ZO44" s="10"/>
      <c r="ZP44" s="10"/>
      <c r="ZQ44" s="10"/>
      <c r="ZR44" s="10"/>
      <c r="ZS44" s="10"/>
      <c r="ZT44" s="10"/>
      <c r="ZU44" s="10"/>
      <c r="ZV44" s="10"/>
      <c r="ZW44" s="10"/>
      <c r="ZX44" s="10"/>
      <c r="ZY44" s="10"/>
      <c r="ZZ44" s="10"/>
      <c r="AAA44" s="10"/>
      <c r="AAB44" s="10"/>
      <c r="AAC44" s="10"/>
      <c r="AAD44" s="10"/>
      <c r="AAE44" s="10"/>
      <c r="AAF44" s="10"/>
      <c r="AAG44" s="10"/>
      <c r="AAH44" s="10"/>
      <c r="AAI44" s="10"/>
      <c r="AAJ44" s="10"/>
      <c r="AAK44" s="10"/>
      <c r="AAL44" s="10"/>
      <c r="AAM44" s="10"/>
      <c r="AAN44" s="10"/>
      <c r="AAO44" s="10"/>
      <c r="AAP44" s="10"/>
      <c r="AAQ44" s="10"/>
      <c r="AAR44" s="10"/>
      <c r="AAS44" s="10"/>
      <c r="AAT44" s="10"/>
      <c r="AAU44" s="10"/>
      <c r="AAV44" s="10"/>
      <c r="AAW44" s="10"/>
      <c r="AAX44" s="10"/>
      <c r="AAY44" s="10"/>
      <c r="AAZ44" s="10"/>
      <c r="ABA44" s="10"/>
      <c r="ABB44" s="10"/>
      <c r="ABC44" s="10"/>
      <c r="ABD44" s="10"/>
      <c r="ABE44" s="10"/>
      <c r="ABF44" s="10"/>
      <c r="ABG44" s="10"/>
      <c r="ABH44" s="10"/>
      <c r="ABI44" s="10"/>
      <c r="ABJ44" s="10"/>
      <c r="ABK44" s="10"/>
      <c r="ABL44" s="10"/>
      <c r="ABM44" s="10"/>
      <c r="ABN44" s="10"/>
      <c r="ABO44" s="10"/>
      <c r="ABP44" s="10"/>
      <c r="ABQ44" s="10"/>
      <c r="ABR44" s="10"/>
      <c r="ABS44" s="10"/>
      <c r="ABT44" s="10"/>
      <c r="ABU44" s="10"/>
      <c r="ABV44" s="10"/>
      <c r="ABW44" s="10"/>
      <c r="ABX44" s="10"/>
      <c r="ABY44" s="10"/>
      <c r="ABZ44" s="10"/>
      <c r="ACA44" s="10"/>
      <c r="ACB44" s="10"/>
      <c r="ACC44" s="10"/>
      <c r="ACD44" s="10"/>
      <c r="ACE44" s="10"/>
      <c r="ACF44" s="10"/>
      <c r="ACG44" s="10"/>
      <c r="ACH44" s="10"/>
      <c r="ACI44" s="10"/>
      <c r="ACJ44" s="10"/>
      <c r="ACK44" s="10"/>
      <c r="ACL44" s="10"/>
      <c r="ACM44" s="10"/>
      <c r="ACN44" s="10"/>
      <c r="ACO44" s="10"/>
      <c r="ACP44" s="10"/>
      <c r="ACQ44" s="10"/>
      <c r="ACR44" s="10"/>
      <c r="ACS44" s="10"/>
      <c r="ACT44" s="10"/>
      <c r="ACU44" s="10"/>
      <c r="ACV44" s="10"/>
      <c r="ACW44" s="10"/>
      <c r="ACX44" s="10"/>
      <c r="ACY44" s="10"/>
      <c r="ACZ44" s="10"/>
      <c r="ADA44" s="10"/>
      <c r="ADB44" s="10"/>
      <c r="ADC44" s="10"/>
      <c r="ADD44" s="10"/>
      <c r="ADE44" s="10"/>
      <c r="ADF44" s="10"/>
      <c r="ADG44" s="10"/>
      <c r="ADH44" s="10"/>
      <c r="ADI44" s="10"/>
      <c r="ADJ44" s="10"/>
      <c r="ADK44" s="10"/>
      <c r="ADL44" s="10"/>
      <c r="ADM44" s="10"/>
      <c r="ADN44" s="10"/>
      <c r="ADO44" s="10"/>
      <c r="ADP44" s="10"/>
      <c r="ADQ44" s="10"/>
      <c r="ADR44" s="10"/>
      <c r="ADS44" s="10"/>
      <c r="ADT44" s="10"/>
      <c r="ADU44" s="10"/>
      <c r="ADV44" s="10"/>
      <c r="ADW44" s="10"/>
      <c r="ADX44" s="10"/>
      <c r="ADY44" s="10"/>
      <c r="ADZ44" s="10"/>
      <c r="AEA44" s="10"/>
      <c r="AEB44" s="10"/>
      <c r="AEC44" s="10"/>
      <c r="AED44" s="10"/>
      <c r="AEE44" s="10"/>
      <c r="AEF44" s="10"/>
      <c r="AEG44" s="10"/>
      <c r="AEH44" s="10"/>
      <c r="AEI44" s="10"/>
      <c r="AEJ44" s="10"/>
      <c r="AEK44" s="10"/>
      <c r="AEL44" s="10"/>
      <c r="AEM44" s="10"/>
      <c r="AEN44" s="10"/>
      <c r="AEO44" s="10"/>
      <c r="AEP44" s="10"/>
      <c r="AEQ44" s="10"/>
      <c r="AER44" s="10"/>
      <c r="AES44" s="10"/>
      <c r="AET44" s="10"/>
      <c r="AEU44" s="10"/>
      <c r="AEV44" s="10"/>
      <c r="AEW44" s="10"/>
      <c r="AEX44" s="10"/>
      <c r="AEY44" s="10"/>
      <c r="AEZ44" s="10"/>
      <c r="AFA44" s="10"/>
      <c r="AFB44" s="10"/>
      <c r="AFC44" s="10"/>
      <c r="AFD44" s="10"/>
      <c r="AFE44" s="10"/>
      <c r="AFF44" s="10"/>
      <c r="AFG44" s="10"/>
      <c r="AFH44" s="10"/>
      <c r="AFI44" s="10"/>
      <c r="AFJ44" s="10"/>
      <c r="AFK44" s="10"/>
      <c r="AFL44" s="10"/>
      <c r="AFM44" s="10"/>
      <c r="AFN44" s="10"/>
      <c r="AFO44" s="10"/>
      <c r="AFP44" s="10"/>
      <c r="AFQ44" s="10"/>
      <c r="AFR44" s="10"/>
      <c r="AFS44" s="10"/>
      <c r="AFT44" s="10"/>
      <c r="AFU44" s="10"/>
      <c r="AFV44" s="10"/>
      <c r="AFW44" s="10"/>
      <c r="AFX44" s="10"/>
      <c r="AFY44" s="10"/>
      <c r="AFZ44" s="10"/>
      <c r="AGA44" s="10"/>
      <c r="AGB44" s="10"/>
      <c r="AGC44" s="10"/>
      <c r="AGD44" s="10"/>
      <c r="AGE44" s="10"/>
      <c r="AGF44" s="10"/>
      <c r="AGG44" s="10"/>
      <c r="AGH44" s="10"/>
      <c r="AGI44" s="10"/>
      <c r="AGJ44" s="10"/>
      <c r="AGK44" s="10"/>
      <c r="AGL44" s="10"/>
      <c r="AGM44" s="10"/>
      <c r="AGN44" s="10"/>
      <c r="AGO44" s="10"/>
      <c r="AGP44" s="10"/>
      <c r="AGQ44" s="10"/>
      <c r="AGR44" s="10"/>
      <c r="AGS44" s="10"/>
      <c r="AGT44" s="10"/>
      <c r="AGU44" s="10"/>
      <c r="AGV44" s="10"/>
      <c r="AGW44" s="10"/>
      <c r="AGX44" s="10"/>
      <c r="AGY44" s="10"/>
      <c r="AGZ44" s="10"/>
      <c r="AHA44" s="10"/>
      <c r="AHB44" s="10"/>
      <c r="AHC44" s="10"/>
      <c r="AHD44" s="10"/>
      <c r="AHE44" s="10"/>
      <c r="AHF44" s="10"/>
      <c r="AHG44" s="10"/>
      <c r="AHH44" s="10"/>
      <c r="AHI44" s="10"/>
      <c r="AHJ44" s="10"/>
      <c r="AHK44" s="10"/>
      <c r="AHL44" s="10"/>
      <c r="AHM44" s="10"/>
      <c r="AHN44" s="10"/>
      <c r="AHO44" s="10"/>
      <c r="AHP44" s="10"/>
      <c r="AHQ44" s="10"/>
      <c r="AHR44" s="10"/>
      <c r="AHS44" s="10"/>
      <c r="AHT44" s="10"/>
      <c r="AHU44" s="10"/>
      <c r="AHV44" s="10"/>
      <c r="AHW44" s="10"/>
      <c r="AHX44" s="10"/>
      <c r="AHY44" s="10"/>
      <c r="AHZ44" s="10"/>
      <c r="AIA44" s="10"/>
      <c r="AIB44" s="10"/>
      <c r="AIC44" s="10"/>
      <c r="AID44" s="10"/>
      <c r="AIE44" s="10"/>
      <c r="AIF44" s="10"/>
      <c r="AIG44" s="10"/>
      <c r="AIH44" s="10"/>
      <c r="AII44" s="10"/>
      <c r="AIJ44" s="10"/>
      <c r="AIK44" s="10"/>
      <c r="AIL44" s="10"/>
      <c r="AIM44" s="10"/>
      <c r="AIN44" s="10"/>
      <c r="AIO44" s="10"/>
      <c r="AIP44" s="10"/>
      <c r="AIQ44" s="10"/>
      <c r="AIR44" s="10"/>
      <c r="AIS44" s="10"/>
      <c r="AIT44" s="10"/>
      <c r="AIU44" s="10"/>
      <c r="AIV44" s="10"/>
      <c r="AIW44" s="10"/>
      <c r="AIX44" s="10"/>
      <c r="AIY44" s="10"/>
      <c r="AIZ44" s="10"/>
      <c r="AJA44" s="10"/>
      <c r="AJB44" s="10"/>
      <c r="AJC44" s="10"/>
      <c r="AJD44" s="10"/>
      <c r="AJE44" s="10"/>
      <c r="AJF44" s="10"/>
      <c r="AJG44" s="10"/>
      <c r="AJH44" s="10"/>
      <c r="AJI44" s="10"/>
      <c r="AJJ44" s="10"/>
      <c r="AJK44" s="10"/>
      <c r="AJL44" s="10"/>
      <c r="AJM44" s="10"/>
      <c r="AJN44" s="10"/>
      <c r="AJO44" s="10"/>
      <c r="AJP44" s="10"/>
      <c r="AJQ44" s="10"/>
      <c r="AJR44" s="10"/>
      <c r="AJS44" s="10"/>
      <c r="AJT44" s="10"/>
      <c r="AJU44" s="10"/>
      <c r="AJV44" s="10"/>
      <c r="AJW44" s="10"/>
      <c r="AJX44" s="10"/>
      <c r="AJY44" s="10"/>
      <c r="AJZ44" s="10"/>
      <c r="AKA44" s="10"/>
      <c r="AKB44" s="10"/>
      <c r="AKC44" s="10"/>
      <c r="AKD44" s="10"/>
      <c r="AKE44" s="10"/>
      <c r="AKF44" s="10"/>
      <c r="AKG44" s="10"/>
      <c r="AKH44" s="10"/>
      <c r="AKI44" s="10"/>
      <c r="AKJ44" s="10"/>
      <c r="AKK44" s="10"/>
      <c r="AKL44" s="10"/>
      <c r="AKM44" s="10"/>
      <c r="AKN44" s="10"/>
      <c r="AKO44" s="10"/>
      <c r="AKP44" s="10"/>
      <c r="AKQ44" s="10"/>
      <c r="AKR44" s="10"/>
      <c r="AKS44" s="10"/>
      <c r="AKT44" s="10"/>
      <c r="AKU44" s="10"/>
      <c r="AKV44" s="10"/>
      <c r="AKW44" s="10"/>
      <c r="AKX44" s="10"/>
      <c r="AKY44" s="10"/>
      <c r="AKZ44" s="10"/>
      <c r="ALA44" s="10"/>
      <c r="ALB44" s="10"/>
      <c r="ALC44" s="10"/>
      <c r="ALD44" s="10"/>
      <c r="ALE44" s="10"/>
      <c r="ALF44" s="10"/>
      <c r="ALG44" s="10"/>
      <c r="ALH44" s="10"/>
      <c r="ALI44" s="10"/>
      <c r="ALJ44" s="10"/>
      <c r="ALK44" s="10"/>
      <c r="ALL44" s="10"/>
      <c r="ALM44" s="10"/>
      <c r="ALN44" s="10"/>
      <c r="ALO44" s="10"/>
      <c r="ALP44" s="10"/>
      <c r="ALQ44" s="10"/>
      <c r="ALR44" s="10"/>
      <c r="ALS44" s="10"/>
      <c r="ALT44" s="10"/>
      <c r="ALU44" s="10"/>
      <c r="ALV44" s="10"/>
      <c r="ALW44" s="10"/>
      <c r="ALX44" s="10"/>
      <c r="ALY44" s="10"/>
      <c r="ALZ44" s="10"/>
      <c r="AMA44" s="10"/>
      <c r="AMB44" s="10"/>
      <c r="AMC44" s="10"/>
      <c r="AMD44" s="10"/>
      <c r="AME44" s="10"/>
      <c r="AMF44" s="10"/>
      <c r="AMG44" s="10"/>
      <c r="AMH44" s="10"/>
      <c r="AMI44" s="10"/>
      <c r="AMJ44" s="10"/>
      <c r="AMK44" s="10"/>
      <c r="AML44" s="10"/>
      <c r="AMM44" s="10"/>
      <c r="AMN44" s="10"/>
      <c r="AMO44" s="10"/>
      <c r="AMP44" s="10"/>
      <c r="AMQ44" s="10"/>
      <c r="AMR44" s="10"/>
      <c r="AMS44" s="10"/>
      <c r="AMT44" s="10"/>
      <c r="AMU44" s="10"/>
      <c r="AMV44" s="10"/>
      <c r="AMW44" s="10"/>
      <c r="AMX44" s="10"/>
      <c r="AMY44" s="10"/>
      <c r="AMZ44" s="10"/>
      <c r="ANA44" s="10"/>
      <c r="ANB44" s="10"/>
      <c r="ANC44" s="10"/>
      <c r="AND44" s="10"/>
      <c r="ANE44" s="10"/>
      <c r="ANF44" s="10"/>
      <c r="ANG44" s="10"/>
      <c r="ANH44" s="10"/>
      <c r="ANI44" s="10"/>
      <c r="ANJ44" s="10"/>
      <c r="ANK44" s="10"/>
      <c r="ANL44" s="10"/>
      <c r="ANM44" s="10"/>
      <c r="ANN44" s="10"/>
      <c r="ANO44" s="10"/>
      <c r="ANP44" s="10"/>
      <c r="ANQ44" s="10"/>
      <c r="ANR44" s="10"/>
      <c r="ANS44" s="10"/>
      <c r="ANT44" s="10"/>
      <c r="ANU44" s="10"/>
      <c r="ANV44" s="10"/>
      <c r="ANW44" s="10"/>
      <c r="ANX44" s="10"/>
      <c r="ANY44" s="10"/>
      <c r="ANZ44" s="10"/>
      <c r="AOA44" s="10"/>
      <c r="AOB44" s="10"/>
      <c r="AOC44" s="10"/>
      <c r="AOD44" s="10"/>
      <c r="AOE44" s="10"/>
      <c r="AOF44" s="10"/>
      <c r="AOG44" s="10"/>
      <c r="AOH44" s="10"/>
      <c r="AOI44" s="10"/>
      <c r="AOJ44" s="10"/>
      <c r="AOK44" s="10"/>
      <c r="AOL44" s="10"/>
      <c r="AOM44" s="10"/>
      <c r="AON44" s="10"/>
      <c r="AOO44" s="10"/>
      <c r="AOP44" s="10"/>
      <c r="AOQ44" s="10"/>
      <c r="AOR44" s="10"/>
      <c r="AOS44" s="10"/>
      <c r="AOT44" s="10"/>
      <c r="AOU44" s="10"/>
      <c r="AOV44" s="10"/>
      <c r="AOW44" s="10"/>
      <c r="AOX44" s="10"/>
      <c r="AOY44" s="10"/>
      <c r="AOZ44" s="10"/>
      <c r="APA44" s="10"/>
      <c r="APB44" s="10"/>
      <c r="APC44" s="10"/>
      <c r="APD44" s="10"/>
      <c r="APE44" s="10"/>
      <c r="APF44" s="10"/>
      <c r="APG44" s="10"/>
      <c r="APH44" s="10"/>
      <c r="API44" s="10"/>
      <c r="APJ44" s="10"/>
      <c r="APK44" s="10"/>
      <c r="APL44" s="10"/>
      <c r="APM44" s="10"/>
      <c r="APN44" s="10"/>
      <c r="APO44" s="10"/>
      <c r="APP44" s="10"/>
      <c r="APQ44" s="10"/>
      <c r="APR44" s="10"/>
      <c r="APS44" s="10"/>
      <c r="APT44" s="10"/>
      <c r="APU44" s="10"/>
      <c r="APV44" s="10"/>
      <c r="APW44" s="10"/>
      <c r="APX44" s="10"/>
      <c r="APY44" s="10"/>
      <c r="APZ44" s="10"/>
      <c r="AQA44" s="10"/>
      <c r="AQB44" s="10"/>
      <c r="AQC44" s="10"/>
      <c r="AQD44" s="10"/>
      <c r="AQE44" s="10"/>
      <c r="AQF44" s="10"/>
      <c r="AQG44" s="10"/>
      <c r="AQH44" s="10"/>
      <c r="AQI44" s="10"/>
      <c r="AQJ44" s="10"/>
      <c r="AQK44" s="10"/>
      <c r="AQL44" s="10"/>
      <c r="AQM44" s="10"/>
      <c r="AQN44" s="10"/>
      <c r="AQO44" s="10"/>
      <c r="AQP44" s="10"/>
      <c r="AQQ44" s="10"/>
      <c r="AQR44" s="10"/>
      <c r="AQS44" s="10"/>
      <c r="AQT44" s="10"/>
      <c r="AQU44" s="10"/>
      <c r="AQV44" s="10"/>
      <c r="AQW44" s="10"/>
      <c r="AQX44" s="10"/>
      <c r="AQY44" s="10"/>
      <c r="AQZ44" s="10"/>
      <c r="ARA44" s="10"/>
      <c r="ARB44" s="10"/>
      <c r="ARC44" s="10"/>
      <c r="ARD44" s="10"/>
      <c r="ARE44" s="10"/>
      <c r="ARF44" s="10"/>
      <c r="ARG44" s="10"/>
      <c r="ARH44" s="10"/>
      <c r="ARI44" s="10"/>
      <c r="ARJ44" s="10"/>
      <c r="ARK44" s="10"/>
      <c r="ARL44" s="10"/>
      <c r="ARM44" s="10"/>
      <c r="ARN44" s="10"/>
      <c r="ARO44" s="10"/>
      <c r="ARP44" s="10"/>
      <c r="ARQ44" s="10"/>
      <c r="ARR44" s="10"/>
      <c r="ARS44" s="10"/>
      <c r="ART44" s="10"/>
      <c r="ARU44" s="10"/>
      <c r="ARV44" s="10"/>
      <c r="ARW44" s="10"/>
      <c r="ARX44" s="10"/>
      <c r="ARY44" s="10"/>
      <c r="ARZ44" s="10"/>
      <c r="ASA44" s="10"/>
      <c r="ASB44" s="10"/>
      <c r="ASC44" s="10"/>
      <c r="ASD44" s="10"/>
      <c r="ASE44" s="10"/>
      <c r="ASF44" s="10"/>
      <c r="ASG44" s="10"/>
      <c r="ASH44" s="10"/>
      <c r="ASI44" s="10"/>
      <c r="ASJ44" s="10"/>
      <c r="ASK44" s="10"/>
      <c r="ASL44" s="10"/>
      <c r="ASM44" s="10"/>
      <c r="ASN44" s="10"/>
      <c r="ASO44" s="10"/>
      <c r="ASP44" s="10"/>
      <c r="ASQ44" s="10"/>
      <c r="ASR44" s="10"/>
      <c r="ASS44" s="10"/>
      <c r="AST44" s="10"/>
      <c r="ASU44" s="10"/>
      <c r="ASV44" s="10"/>
      <c r="ASW44" s="10"/>
      <c r="ASX44" s="10"/>
      <c r="ASY44" s="10"/>
      <c r="ASZ44" s="10"/>
      <c r="ATA44" s="10"/>
      <c r="ATB44" s="10"/>
      <c r="ATC44" s="10"/>
      <c r="ATD44" s="10"/>
      <c r="ATE44" s="10"/>
      <c r="ATF44" s="10"/>
      <c r="ATG44" s="10"/>
      <c r="ATH44" s="10"/>
      <c r="ATI44" s="10"/>
      <c r="ATJ44" s="10"/>
      <c r="ATK44" s="10"/>
      <c r="ATL44" s="10"/>
      <c r="ATM44" s="10"/>
      <c r="ATN44" s="10"/>
      <c r="ATO44" s="10"/>
      <c r="ATP44" s="10"/>
      <c r="ATQ44" s="10"/>
      <c r="ATR44" s="10"/>
      <c r="ATS44" s="10"/>
      <c r="ATT44" s="10"/>
      <c r="ATU44" s="10"/>
      <c r="ATV44" s="10"/>
      <c r="ATW44" s="10"/>
      <c r="ATX44" s="10"/>
      <c r="ATY44" s="10"/>
      <c r="ATZ44" s="10"/>
      <c r="AUA44" s="10"/>
      <c r="AUB44" s="10"/>
      <c r="AUC44" s="10"/>
      <c r="AUD44" s="10"/>
      <c r="AUE44" s="10"/>
      <c r="AUF44" s="10"/>
      <c r="AUG44" s="10"/>
      <c r="AUH44" s="10"/>
      <c r="AUI44" s="10"/>
      <c r="AUJ44" s="10"/>
      <c r="AUK44" s="10"/>
      <c r="AUL44" s="10"/>
      <c r="AUM44" s="10"/>
      <c r="AUN44" s="10"/>
      <c r="AUO44" s="10"/>
      <c r="AUP44" s="10"/>
      <c r="AUQ44" s="10"/>
      <c r="AUR44" s="10"/>
      <c r="AUS44" s="10"/>
      <c r="AUT44" s="10"/>
      <c r="AUU44" s="10"/>
      <c r="AUV44" s="10"/>
      <c r="AUW44" s="10"/>
      <c r="AUX44" s="10"/>
      <c r="AUY44" s="10"/>
      <c r="AUZ44" s="10"/>
      <c r="AVA44" s="10"/>
      <c r="AVB44" s="10"/>
      <c r="AVC44" s="10"/>
      <c r="AVD44" s="10"/>
      <c r="AVE44" s="10"/>
      <c r="AVF44" s="10"/>
      <c r="AVG44" s="10"/>
      <c r="AVH44" s="10"/>
      <c r="AVI44" s="10"/>
      <c r="AVJ44" s="10"/>
      <c r="AVK44" s="10"/>
      <c r="AVL44" s="10"/>
      <c r="AVM44" s="10"/>
      <c r="AVN44" s="10"/>
      <c r="AVO44" s="10"/>
      <c r="AVP44" s="10"/>
      <c r="AVQ44" s="10"/>
      <c r="AVR44" s="10"/>
      <c r="AVS44" s="10"/>
      <c r="AVT44" s="10"/>
      <c r="AVU44" s="10"/>
      <c r="AVV44" s="10"/>
      <c r="AVW44" s="10"/>
      <c r="AVX44" s="10"/>
      <c r="AVY44" s="10"/>
      <c r="AVZ44" s="10"/>
      <c r="AWA44" s="10"/>
      <c r="AWB44" s="10"/>
      <c r="AWC44" s="10"/>
      <c r="AWD44" s="10"/>
      <c r="AWE44" s="10"/>
      <c r="AWF44" s="10"/>
      <c r="AWG44" s="10"/>
      <c r="AWH44" s="10"/>
      <c r="AWI44" s="10"/>
      <c r="AWJ44" s="10"/>
      <c r="AWK44" s="10"/>
      <c r="AWL44" s="10"/>
      <c r="AWM44" s="10"/>
      <c r="AWN44" s="10"/>
      <c r="AWO44" s="10"/>
      <c r="AWP44" s="10"/>
      <c r="AWQ44" s="10"/>
      <c r="AWR44" s="10"/>
      <c r="AWS44" s="10"/>
      <c r="AWT44" s="10"/>
      <c r="AWU44" s="10"/>
      <c r="AWV44" s="10"/>
      <c r="AWW44" s="10"/>
      <c r="AWX44" s="10"/>
      <c r="AWY44" s="10"/>
      <c r="AWZ44" s="10"/>
      <c r="AXA44" s="10"/>
      <c r="AXB44" s="10"/>
      <c r="AXC44" s="10"/>
      <c r="AXD44" s="10"/>
      <c r="AXE44" s="10"/>
      <c r="AXF44" s="10"/>
      <c r="AXG44" s="10"/>
      <c r="AXH44" s="10"/>
      <c r="AXI44" s="10"/>
      <c r="AXJ44" s="10"/>
      <c r="AXK44" s="10"/>
      <c r="AXL44" s="10"/>
      <c r="AXM44" s="10"/>
      <c r="AXN44" s="10"/>
      <c r="AXO44" s="10"/>
      <c r="AXP44" s="10"/>
      <c r="AXQ44" s="10"/>
      <c r="AXR44" s="10"/>
      <c r="AXS44" s="10"/>
      <c r="AXT44" s="10"/>
      <c r="AXU44" s="10"/>
      <c r="AXV44" s="10"/>
      <c r="AXW44" s="10"/>
      <c r="AXX44" s="10"/>
      <c r="AXY44" s="10"/>
      <c r="AXZ44" s="10"/>
      <c r="AYA44" s="10"/>
      <c r="AYB44" s="10"/>
      <c r="AYC44" s="10"/>
      <c r="AYD44" s="10"/>
      <c r="AYE44" s="10"/>
      <c r="AYF44" s="10"/>
      <c r="AYG44" s="10"/>
      <c r="AYH44" s="10"/>
      <c r="AYI44" s="10"/>
      <c r="AYJ44" s="10"/>
      <c r="AYK44" s="10"/>
      <c r="AYL44" s="10"/>
      <c r="AYM44" s="10"/>
      <c r="AYN44" s="10"/>
      <c r="AYO44" s="10"/>
      <c r="AYP44" s="10"/>
      <c r="AYQ44" s="10"/>
      <c r="AYR44" s="10"/>
      <c r="AYS44" s="10"/>
      <c r="AYT44" s="10"/>
      <c r="AYU44" s="10"/>
      <c r="AYV44" s="10"/>
      <c r="AYW44" s="10"/>
      <c r="AYX44" s="10"/>
      <c r="AYY44" s="10"/>
      <c r="AYZ44" s="10"/>
      <c r="AZA44" s="10"/>
      <c r="AZB44" s="10"/>
      <c r="AZC44" s="10"/>
      <c r="AZD44" s="10"/>
      <c r="AZE44" s="10"/>
      <c r="AZF44" s="10"/>
      <c r="AZG44" s="10"/>
      <c r="AZH44" s="10"/>
      <c r="AZI44" s="10"/>
      <c r="AZJ44" s="10"/>
      <c r="AZK44" s="10"/>
      <c r="AZL44" s="10"/>
      <c r="AZM44" s="10"/>
      <c r="AZN44" s="10"/>
      <c r="AZO44" s="10"/>
      <c r="AZP44" s="10"/>
      <c r="AZQ44" s="10"/>
      <c r="AZR44" s="10"/>
      <c r="AZS44" s="10"/>
      <c r="AZT44" s="10"/>
      <c r="AZU44" s="10"/>
      <c r="AZV44" s="10"/>
      <c r="AZW44" s="10"/>
      <c r="AZX44" s="10"/>
      <c r="AZY44" s="10"/>
      <c r="AZZ44" s="10"/>
      <c r="BAA44" s="10"/>
      <c r="BAB44" s="10"/>
      <c r="BAC44" s="10"/>
      <c r="BAD44" s="10"/>
      <c r="BAE44" s="10"/>
      <c r="BAF44" s="10"/>
      <c r="BAG44" s="10"/>
      <c r="BAH44" s="10"/>
      <c r="BAI44" s="10"/>
      <c r="BAJ44" s="10"/>
      <c r="BAK44" s="10"/>
      <c r="BAL44" s="10"/>
      <c r="BAM44" s="10"/>
      <c r="BAN44" s="10"/>
      <c r="BAO44" s="10"/>
      <c r="BAP44" s="10"/>
      <c r="BAQ44" s="10"/>
      <c r="BAR44" s="10"/>
      <c r="BAS44" s="10"/>
      <c r="BAT44" s="10"/>
      <c r="BAU44" s="10"/>
      <c r="BAV44" s="10"/>
      <c r="BAW44" s="10"/>
      <c r="BAX44" s="10"/>
      <c r="BAY44" s="10"/>
      <c r="BAZ44" s="10"/>
      <c r="BBA44" s="10"/>
      <c r="BBB44" s="10"/>
      <c r="BBC44" s="10"/>
      <c r="BBD44" s="10"/>
      <c r="BBE44" s="10"/>
      <c r="BBF44" s="10"/>
      <c r="BBG44" s="10"/>
      <c r="BBH44" s="10"/>
      <c r="BBI44" s="10"/>
      <c r="BBJ44" s="10"/>
      <c r="BBK44" s="10"/>
      <c r="BBL44" s="10"/>
      <c r="BBM44" s="10"/>
      <c r="BBN44" s="10"/>
      <c r="BBO44" s="10"/>
      <c r="BBP44" s="10"/>
      <c r="BBQ44" s="10"/>
      <c r="BBR44" s="10"/>
      <c r="BBS44" s="10"/>
      <c r="BBT44" s="10"/>
      <c r="BBU44" s="10"/>
      <c r="BBV44" s="10"/>
      <c r="BBW44" s="10"/>
      <c r="BBX44" s="10"/>
      <c r="BBY44" s="10"/>
      <c r="BBZ44" s="10"/>
      <c r="BCA44" s="10"/>
      <c r="BCB44" s="10"/>
      <c r="BCC44" s="10"/>
      <c r="BCD44" s="10"/>
      <c r="BCE44" s="10"/>
      <c r="BCF44" s="10"/>
      <c r="BCG44" s="10"/>
      <c r="BCH44" s="10"/>
      <c r="BCI44" s="10"/>
      <c r="BCJ44" s="10"/>
      <c r="BCK44" s="10"/>
      <c r="BCL44" s="10"/>
      <c r="BCM44" s="10"/>
      <c r="BCN44" s="10"/>
      <c r="BCO44" s="10"/>
      <c r="BCP44" s="10"/>
      <c r="BCQ44" s="10"/>
      <c r="BCR44" s="10"/>
      <c r="BCS44" s="10"/>
      <c r="BCT44" s="10"/>
      <c r="BCU44" s="10"/>
      <c r="BCV44" s="10"/>
      <c r="BCW44" s="10"/>
      <c r="BCX44" s="10"/>
      <c r="BCY44" s="10"/>
      <c r="BCZ44" s="10"/>
      <c r="BDA44" s="10"/>
      <c r="BDB44" s="10"/>
      <c r="BDC44" s="10"/>
      <c r="BDD44" s="10"/>
      <c r="BDE44" s="10"/>
      <c r="BDF44" s="10"/>
      <c r="BDG44" s="10"/>
      <c r="BDH44" s="10"/>
      <c r="BDI44" s="10"/>
      <c r="BDJ44" s="10"/>
      <c r="BDK44" s="10"/>
      <c r="BDL44" s="10"/>
      <c r="BDM44" s="10"/>
      <c r="BDN44" s="10"/>
      <c r="BDO44" s="10"/>
      <c r="BDP44" s="10"/>
      <c r="BDQ44" s="10"/>
      <c r="BDR44" s="10"/>
      <c r="BDS44" s="10"/>
      <c r="BDT44" s="10"/>
      <c r="BDU44" s="10"/>
      <c r="BDV44" s="10"/>
      <c r="BDW44" s="10"/>
      <c r="BDX44" s="10"/>
      <c r="BDY44" s="10"/>
      <c r="BDZ44" s="10"/>
      <c r="BEA44" s="10"/>
      <c r="BEB44" s="10"/>
      <c r="BEC44" s="10"/>
      <c r="BED44" s="10"/>
      <c r="BEE44" s="10"/>
      <c r="BEF44" s="10"/>
      <c r="BEG44" s="10"/>
      <c r="BEH44" s="10"/>
      <c r="BEI44" s="10"/>
      <c r="BEJ44" s="10"/>
      <c r="BEK44" s="10"/>
      <c r="BEL44" s="10"/>
      <c r="BEM44" s="10"/>
      <c r="BEN44" s="10"/>
      <c r="BEO44" s="10"/>
      <c r="BEP44" s="10"/>
      <c r="BEQ44" s="10"/>
      <c r="BER44" s="10"/>
      <c r="BES44" s="10"/>
      <c r="BET44" s="10"/>
      <c r="BEU44" s="10"/>
      <c r="BEV44" s="10"/>
      <c r="BEW44" s="10"/>
      <c r="BEX44" s="10"/>
      <c r="BEY44" s="10"/>
      <c r="BEZ44" s="10"/>
      <c r="BFA44" s="10"/>
      <c r="BFB44" s="10"/>
      <c r="BFC44" s="10"/>
      <c r="BFD44" s="10"/>
      <c r="BFE44" s="10"/>
      <c r="BFF44" s="10"/>
      <c r="BFG44" s="10"/>
      <c r="BFH44" s="10"/>
      <c r="BFI44" s="10"/>
      <c r="BFJ44" s="10"/>
      <c r="BFK44" s="10"/>
      <c r="BFL44" s="10"/>
      <c r="BFM44" s="10"/>
      <c r="BFN44" s="10"/>
      <c r="BFO44" s="10"/>
      <c r="BFP44" s="10"/>
      <c r="BFQ44" s="10"/>
      <c r="BFR44" s="10"/>
      <c r="BFS44" s="10"/>
      <c r="BFT44" s="10"/>
      <c r="BFU44" s="10"/>
      <c r="BFV44" s="10"/>
      <c r="BFW44" s="10"/>
      <c r="BFX44" s="10"/>
      <c r="BFY44" s="10"/>
      <c r="BFZ44" s="10"/>
      <c r="BGA44" s="10"/>
      <c r="BGB44" s="10"/>
      <c r="BGC44" s="10"/>
      <c r="BGD44" s="10"/>
      <c r="BGE44" s="10"/>
      <c r="BGF44" s="10"/>
      <c r="BGG44" s="10"/>
      <c r="BGH44" s="10"/>
      <c r="BGI44" s="10"/>
      <c r="BGJ44" s="10"/>
      <c r="BGK44" s="10"/>
      <c r="BGL44" s="10"/>
      <c r="BGM44" s="10"/>
      <c r="BGN44" s="10"/>
      <c r="BGO44" s="10"/>
      <c r="BGP44" s="10"/>
      <c r="BGQ44" s="10"/>
      <c r="BGR44" s="10"/>
      <c r="BGS44" s="10"/>
      <c r="BGT44" s="10"/>
      <c r="BGU44" s="10"/>
      <c r="BGV44" s="10"/>
      <c r="BGW44" s="10"/>
      <c r="BGX44" s="10"/>
      <c r="BGY44" s="10"/>
      <c r="BGZ44" s="10"/>
      <c r="BHA44" s="10"/>
      <c r="BHB44" s="10"/>
      <c r="BHC44" s="10"/>
      <c r="BHD44" s="10"/>
      <c r="BHE44" s="10"/>
      <c r="BHF44" s="10"/>
      <c r="BHG44" s="10"/>
      <c r="BHH44" s="10"/>
      <c r="BHI44" s="10"/>
      <c r="BHJ44" s="10"/>
      <c r="BHK44" s="10"/>
      <c r="BHL44" s="10"/>
      <c r="BHM44" s="10"/>
      <c r="BHN44" s="10"/>
      <c r="BHO44" s="10"/>
      <c r="BHP44" s="10"/>
      <c r="BHQ44" s="10"/>
      <c r="BHR44" s="10"/>
      <c r="BHS44" s="10"/>
      <c r="BHT44" s="10"/>
      <c r="BHU44" s="10"/>
      <c r="BHV44" s="10"/>
      <c r="BHW44" s="10"/>
      <c r="BHX44" s="10"/>
      <c r="BHY44" s="10"/>
      <c r="BHZ44" s="10"/>
      <c r="BIA44" s="10"/>
      <c r="BIB44" s="10"/>
      <c r="BIC44" s="10"/>
      <c r="BID44" s="10"/>
      <c r="BIE44" s="10"/>
      <c r="BIF44" s="10"/>
      <c r="BIG44" s="10"/>
      <c r="BIH44" s="10"/>
      <c r="BII44" s="10"/>
      <c r="BIJ44" s="10"/>
      <c r="BIK44" s="10"/>
      <c r="BIL44" s="10"/>
      <c r="BIM44" s="10"/>
      <c r="BIN44" s="10"/>
      <c r="BIO44" s="10"/>
      <c r="BIP44" s="10"/>
      <c r="BIQ44" s="10"/>
      <c r="BIR44" s="10"/>
      <c r="BIS44" s="10"/>
      <c r="BIT44" s="10"/>
      <c r="BIU44" s="10"/>
      <c r="BIV44" s="10"/>
      <c r="BIW44" s="10"/>
      <c r="BIX44" s="10"/>
      <c r="BIY44" s="10"/>
      <c r="BIZ44" s="10"/>
      <c r="BJA44" s="10"/>
      <c r="BJB44" s="10"/>
      <c r="BJC44" s="10"/>
      <c r="BJD44" s="10"/>
      <c r="BJE44" s="10"/>
      <c r="BJF44" s="10"/>
      <c r="BJG44" s="10"/>
      <c r="BJH44" s="10"/>
      <c r="BJI44" s="10"/>
      <c r="BJJ44" s="10"/>
      <c r="BJK44" s="10"/>
      <c r="BJL44" s="10"/>
      <c r="BJM44" s="10"/>
      <c r="BJN44" s="10"/>
      <c r="BJO44" s="10"/>
      <c r="BJP44" s="10"/>
      <c r="BJQ44" s="10"/>
      <c r="BJR44" s="10"/>
      <c r="BJS44" s="10"/>
      <c r="BJT44" s="10"/>
      <c r="BJU44" s="10"/>
      <c r="BJV44" s="10"/>
      <c r="BJW44" s="10"/>
      <c r="BJX44" s="10"/>
      <c r="BJY44" s="10"/>
      <c r="BJZ44" s="10"/>
      <c r="BKA44" s="10"/>
      <c r="BKB44" s="10"/>
      <c r="BKC44" s="10"/>
      <c r="BKD44" s="10"/>
      <c r="BKE44" s="10"/>
      <c r="BKF44" s="10"/>
      <c r="BKG44" s="10"/>
      <c r="BKH44" s="10"/>
      <c r="BKI44" s="10"/>
      <c r="BKJ44" s="10"/>
      <c r="BKK44" s="10"/>
      <c r="BKL44" s="10"/>
      <c r="BKM44" s="10"/>
      <c r="BKN44" s="10"/>
      <c r="BKO44" s="10"/>
      <c r="BKP44" s="10"/>
      <c r="BKQ44" s="10"/>
      <c r="BKR44" s="10"/>
      <c r="BKS44" s="10"/>
      <c r="BKT44" s="10"/>
      <c r="BKU44" s="10"/>
      <c r="BKV44" s="10"/>
      <c r="BKW44" s="10"/>
      <c r="BKX44" s="10"/>
      <c r="BKY44" s="10"/>
      <c r="BKZ44" s="10"/>
      <c r="BLA44" s="10"/>
      <c r="BLB44" s="10"/>
      <c r="BLC44" s="10"/>
      <c r="BLD44" s="10"/>
      <c r="BLE44" s="10"/>
      <c r="BLF44" s="10"/>
      <c r="BLG44" s="10"/>
      <c r="BLH44" s="10"/>
      <c r="BLI44" s="10"/>
      <c r="BLJ44" s="10"/>
      <c r="BLK44" s="10"/>
      <c r="BLL44" s="10"/>
      <c r="BLM44" s="10"/>
      <c r="BLN44" s="10"/>
      <c r="BLO44" s="10"/>
      <c r="BLP44" s="10"/>
      <c r="BLQ44" s="10"/>
      <c r="BLR44" s="10"/>
      <c r="BLS44" s="10"/>
      <c r="BLT44" s="10"/>
      <c r="BLU44" s="10"/>
      <c r="BLV44" s="10"/>
      <c r="BLW44" s="10"/>
      <c r="BLX44" s="10"/>
      <c r="BLY44" s="10"/>
      <c r="BLZ44" s="10"/>
      <c r="BMA44" s="10"/>
      <c r="BMB44" s="10"/>
      <c r="BMC44" s="10"/>
      <c r="BMD44" s="10"/>
      <c r="BME44" s="10"/>
      <c r="BMF44" s="10"/>
      <c r="BMG44" s="10"/>
      <c r="BMH44" s="10"/>
      <c r="BMI44" s="10"/>
      <c r="BMJ44" s="10"/>
      <c r="BMK44" s="10"/>
      <c r="BML44" s="10"/>
      <c r="BMM44" s="10"/>
      <c r="BMN44" s="10"/>
      <c r="BMO44" s="10"/>
      <c r="BMP44" s="10"/>
      <c r="BMQ44" s="10"/>
      <c r="BMR44" s="10"/>
      <c r="BMS44" s="10"/>
      <c r="BMT44" s="10"/>
      <c r="BMU44" s="10"/>
      <c r="BMV44" s="10"/>
      <c r="BMW44" s="10"/>
      <c r="BMX44" s="10"/>
      <c r="BMY44" s="10"/>
      <c r="BMZ44" s="10"/>
      <c r="BNA44" s="10"/>
      <c r="BNB44" s="10"/>
      <c r="BNC44" s="10"/>
      <c r="BND44" s="10"/>
      <c r="BNE44" s="10"/>
      <c r="BNF44" s="10"/>
      <c r="BNG44" s="10"/>
      <c r="BNH44" s="10"/>
      <c r="BNI44" s="10"/>
      <c r="BNJ44" s="10"/>
      <c r="BNK44" s="10"/>
      <c r="BNL44" s="10"/>
      <c r="BNM44" s="10"/>
      <c r="BNN44" s="10"/>
      <c r="BNO44" s="10"/>
      <c r="BNP44" s="10"/>
      <c r="BNQ44" s="10"/>
      <c r="BNR44" s="10"/>
      <c r="BNS44" s="10"/>
      <c r="BNT44" s="10"/>
      <c r="BNU44" s="10"/>
      <c r="BNV44" s="10"/>
      <c r="BNW44" s="10"/>
      <c r="BNX44" s="10"/>
      <c r="BNY44" s="10"/>
      <c r="BNZ44" s="10"/>
      <c r="BOA44" s="10"/>
      <c r="BOB44" s="10"/>
      <c r="BOC44" s="10"/>
      <c r="BOD44" s="10"/>
      <c r="BOE44" s="10"/>
      <c r="BOF44" s="10"/>
      <c r="BOG44" s="10"/>
      <c r="BOH44" s="10"/>
      <c r="BOI44" s="10"/>
      <c r="BOJ44" s="10"/>
      <c r="BOK44" s="10"/>
      <c r="BOL44" s="10"/>
      <c r="BOM44" s="10"/>
      <c r="BON44" s="10"/>
      <c r="BOO44" s="10"/>
      <c r="BOP44" s="10"/>
      <c r="BOQ44" s="10"/>
      <c r="BOR44" s="10"/>
      <c r="BOS44" s="10"/>
      <c r="BOT44" s="10"/>
      <c r="BOU44" s="10"/>
      <c r="BOV44" s="10"/>
      <c r="BOW44" s="10"/>
      <c r="BOX44" s="10"/>
      <c r="BOY44" s="10"/>
      <c r="BOZ44" s="10"/>
      <c r="BPA44" s="10"/>
      <c r="BPB44" s="10"/>
      <c r="BPC44" s="10"/>
      <c r="BPD44" s="10"/>
      <c r="BPE44" s="10"/>
      <c r="BPF44" s="10"/>
      <c r="BPG44" s="10"/>
      <c r="BPH44" s="10"/>
      <c r="BPI44" s="10"/>
      <c r="BPJ44" s="10"/>
      <c r="BPK44" s="10"/>
      <c r="BPL44" s="10"/>
      <c r="BPM44" s="10"/>
      <c r="BPN44" s="10"/>
      <c r="BPO44" s="10"/>
      <c r="BPP44" s="10"/>
      <c r="BPQ44" s="10"/>
      <c r="BPR44" s="10"/>
      <c r="BPS44" s="10"/>
      <c r="BPT44" s="10"/>
      <c r="BPU44" s="10"/>
      <c r="BPV44" s="10"/>
      <c r="BPW44" s="10"/>
      <c r="BPX44" s="10"/>
      <c r="BPY44" s="10"/>
      <c r="BPZ44" s="10"/>
      <c r="BQA44" s="10"/>
      <c r="BQB44" s="10"/>
      <c r="BQC44" s="10"/>
      <c r="BQD44" s="10"/>
      <c r="BQE44" s="10"/>
      <c r="BQF44" s="10"/>
      <c r="BQG44" s="10"/>
      <c r="BQH44" s="10"/>
      <c r="BQI44" s="10"/>
      <c r="BQJ44" s="10"/>
      <c r="BQK44" s="10"/>
      <c r="BQL44" s="10"/>
      <c r="BQM44" s="10"/>
      <c r="BQN44" s="10"/>
      <c r="BQO44" s="10"/>
      <c r="BQP44" s="10"/>
      <c r="BQQ44" s="10"/>
      <c r="BQR44" s="10"/>
      <c r="BQS44" s="10"/>
      <c r="BQT44" s="10"/>
      <c r="BQU44" s="10"/>
      <c r="BQV44" s="10"/>
      <c r="BQW44" s="10"/>
      <c r="BQX44" s="10"/>
      <c r="BQY44" s="10"/>
      <c r="BQZ44" s="10"/>
      <c r="BRA44" s="10"/>
      <c r="BRB44" s="10"/>
      <c r="BRC44" s="10"/>
      <c r="BRD44" s="10"/>
      <c r="BRE44" s="10"/>
      <c r="BRF44" s="10"/>
      <c r="BRG44" s="10"/>
      <c r="BRH44" s="10"/>
      <c r="BRI44" s="10"/>
      <c r="BRJ44" s="10"/>
      <c r="BRK44" s="10"/>
      <c r="BRL44" s="10"/>
      <c r="BRM44" s="10"/>
      <c r="BRN44" s="10"/>
      <c r="BRO44" s="10"/>
      <c r="BRP44" s="10"/>
      <c r="BRQ44" s="10"/>
      <c r="BRR44" s="10"/>
      <c r="BRS44" s="10"/>
      <c r="BRT44" s="10"/>
      <c r="BRU44" s="10"/>
      <c r="BRV44" s="10"/>
      <c r="BRW44" s="10"/>
      <c r="BRX44" s="10"/>
      <c r="BRY44" s="10"/>
      <c r="BRZ44" s="10"/>
      <c r="BSA44" s="10"/>
      <c r="BSB44" s="10"/>
      <c r="BSC44" s="10"/>
      <c r="BSD44" s="10"/>
      <c r="BSE44" s="10"/>
      <c r="BSF44" s="10"/>
      <c r="BSG44" s="10"/>
      <c r="BSH44" s="10"/>
      <c r="BSI44" s="10"/>
      <c r="BSJ44" s="10"/>
      <c r="BSK44" s="10"/>
      <c r="BSL44" s="10"/>
      <c r="BSM44" s="10"/>
      <c r="BSN44" s="10"/>
      <c r="BSO44" s="10"/>
      <c r="BSP44" s="10"/>
      <c r="BSQ44" s="10"/>
      <c r="BSR44" s="10"/>
      <c r="BSS44" s="10"/>
      <c r="BST44" s="10"/>
      <c r="BSU44" s="10"/>
      <c r="BSV44" s="10"/>
      <c r="BSW44" s="10"/>
      <c r="BSX44" s="10"/>
      <c r="BSY44" s="10"/>
      <c r="BSZ44" s="10"/>
      <c r="BTA44" s="10"/>
      <c r="BTB44" s="10"/>
      <c r="BTC44" s="10"/>
      <c r="BTD44" s="10"/>
      <c r="BTE44" s="10"/>
      <c r="BTF44" s="10"/>
      <c r="BTG44" s="10"/>
      <c r="BTH44" s="10"/>
      <c r="BTI44" s="10"/>
      <c r="BTJ44" s="10"/>
      <c r="BTK44" s="10"/>
      <c r="BTL44" s="10"/>
      <c r="BTM44" s="10"/>
      <c r="BTN44" s="10"/>
      <c r="BTO44" s="10"/>
      <c r="BTP44" s="10"/>
      <c r="BTQ44" s="10"/>
      <c r="BTR44" s="10"/>
      <c r="BTS44" s="10"/>
      <c r="BTT44" s="10"/>
      <c r="BTU44" s="10"/>
      <c r="BTV44" s="10"/>
      <c r="BTW44" s="10"/>
      <c r="BTX44" s="10"/>
      <c r="BTY44" s="10"/>
      <c r="BTZ44" s="10"/>
      <c r="BUA44" s="10"/>
      <c r="BUB44" s="10"/>
      <c r="BUC44" s="10"/>
      <c r="BUD44" s="10"/>
      <c r="BUE44" s="10"/>
      <c r="BUF44" s="10"/>
      <c r="BUG44" s="10"/>
      <c r="BUH44" s="10"/>
      <c r="BUI44" s="10"/>
      <c r="BUJ44" s="10"/>
      <c r="BUK44" s="10"/>
      <c r="BUL44" s="10"/>
      <c r="BUM44" s="10"/>
      <c r="BUN44" s="10"/>
      <c r="BUO44" s="10"/>
      <c r="BUP44" s="10"/>
      <c r="BUQ44" s="10"/>
      <c r="BUR44" s="10"/>
      <c r="BUS44" s="10"/>
      <c r="BUT44" s="10"/>
      <c r="BUU44" s="10"/>
      <c r="BUV44" s="10"/>
      <c r="BUW44" s="10"/>
      <c r="BUX44" s="10"/>
      <c r="BUY44" s="10"/>
      <c r="BUZ44" s="10"/>
      <c r="BVA44" s="10"/>
      <c r="BVB44" s="10"/>
      <c r="BVC44" s="10"/>
      <c r="BVD44" s="10"/>
      <c r="BVE44" s="10"/>
      <c r="BVF44" s="10"/>
      <c r="BVG44" s="10"/>
      <c r="BVH44" s="10"/>
      <c r="BVI44" s="10"/>
      <c r="BVJ44" s="10"/>
      <c r="BVK44" s="10"/>
      <c r="BVL44" s="10"/>
      <c r="BVM44" s="10"/>
      <c r="BVN44" s="10"/>
      <c r="BVO44" s="10"/>
      <c r="BVP44" s="10"/>
      <c r="BVQ44" s="10"/>
      <c r="BVR44" s="10"/>
      <c r="BVS44" s="10"/>
      <c r="BVT44" s="10"/>
      <c r="BVU44" s="10"/>
      <c r="BVV44" s="10"/>
      <c r="BVW44" s="10"/>
      <c r="BVX44" s="10"/>
      <c r="BVY44" s="10"/>
      <c r="BVZ44" s="10"/>
      <c r="BWA44" s="10"/>
      <c r="BWB44" s="10"/>
      <c r="BWC44" s="10"/>
      <c r="BWD44" s="10"/>
      <c r="BWE44" s="10"/>
      <c r="BWF44" s="10"/>
      <c r="BWG44" s="10"/>
      <c r="BWH44" s="10"/>
      <c r="BWI44" s="10"/>
      <c r="BWJ44" s="10"/>
      <c r="BWK44" s="10"/>
      <c r="BWL44" s="10"/>
      <c r="BWM44" s="10"/>
      <c r="BWN44" s="10"/>
      <c r="BWO44" s="10"/>
      <c r="BWP44" s="10"/>
      <c r="BWQ44" s="10"/>
      <c r="BWR44" s="10"/>
      <c r="BWS44" s="10"/>
      <c r="BWT44" s="10"/>
      <c r="BWU44" s="10"/>
      <c r="BWV44" s="10"/>
      <c r="BWW44" s="10"/>
      <c r="BWX44" s="10"/>
      <c r="BWY44" s="10"/>
      <c r="BWZ44" s="10"/>
      <c r="BXA44" s="10"/>
      <c r="BXB44" s="10"/>
      <c r="BXC44" s="10"/>
      <c r="BXD44" s="10"/>
      <c r="BXE44" s="10"/>
      <c r="BXF44" s="10"/>
      <c r="BXG44" s="10"/>
      <c r="BXH44" s="10"/>
      <c r="BXI44" s="10"/>
      <c r="BXJ44" s="10"/>
      <c r="BXK44" s="10"/>
      <c r="BXL44" s="10"/>
      <c r="BXM44" s="10"/>
      <c r="BXN44" s="10"/>
      <c r="BXO44" s="10"/>
      <c r="BXP44" s="10"/>
      <c r="BXQ44" s="10"/>
      <c r="BXR44" s="10"/>
      <c r="BXS44" s="10"/>
      <c r="BXT44" s="10"/>
      <c r="BXU44" s="10"/>
      <c r="BXV44" s="10"/>
      <c r="BXW44" s="10"/>
      <c r="BXX44" s="10"/>
      <c r="BXY44" s="10"/>
      <c r="BXZ44" s="10"/>
      <c r="BYA44" s="10"/>
      <c r="BYB44" s="10"/>
      <c r="BYC44" s="10"/>
      <c r="BYD44" s="10"/>
      <c r="BYE44" s="10"/>
      <c r="BYF44" s="10"/>
      <c r="BYG44" s="10"/>
      <c r="BYH44" s="10"/>
      <c r="BYI44" s="10"/>
      <c r="BYJ44" s="10"/>
      <c r="BYK44" s="10"/>
      <c r="BYL44" s="10"/>
      <c r="BYM44" s="10"/>
      <c r="BYN44" s="10"/>
      <c r="BYO44" s="10"/>
      <c r="BYP44" s="10"/>
      <c r="BYQ44" s="10"/>
      <c r="BYR44" s="10"/>
      <c r="BYS44" s="10"/>
      <c r="BYT44" s="10"/>
      <c r="BYU44" s="10"/>
      <c r="BYV44" s="10"/>
      <c r="BYW44" s="10"/>
      <c r="BYX44" s="10"/>
      <c r="BYY44" s="10"/>
      <c r="BYZ44" s="10"/>
      <c r="BZA44" s="10"/>
      <c r="BZB44" s="10"/>
      <c r="BZC44" s="10"/>
      <c r="BZD44" s="10"/>
      <c r="BZE44" s="10"/>
      <c r="BZF44" s="10"/>
      <c r="BZG44" s="10"/>
      <c r="BZH44" s="10"/>
      <c r="BZI44" s="10"/>
      <c r="BZJ44" s="10"/>
      <c r="BZK44" s="10"/>
      <c r="BZL44" s="10"/>
      <c r="BZM44" s="10"/>
      <c r="BZN44" s="10"/>
      <c r="BZO44" s="10"/>
      <c r="BZP44" s="10"/>
      <c r="BZQ44" s="10"/>
      <c r="BZR44" s="10"/>
      <c r="BZS44" s="10"/>
      <c r="BZT44" s="10"/>
      <c r="BZU44" s="10"/>
      <c r="BZV44" s="10"/>
      <c r="BZW44" s="10"/>
      <c r="BZX44" s="10"/>
      <c r="BZY44" s="10"/>
      <c r="BZZ44" s="10"/>
      <c r="CAA44" s="10"/>
      <c r="CAB44" s="10"/>
      <c r="CAC44" s="10"/>
      <c r="CAD44" s="10"/>
      <c r="CAE44" s="10"/>
      <c r="CAF44" s="10"/>
      <c r="CAG44" s="10"/>
      <c r="CAH44" s="10"/>
      <c r="CAI44" s="10"/>
      <c r="CAJ44" s="10"/>
      <c r="CAK44" s="10"/>
      <c r="CAL44" s="10"/>
      <c r="CAM44" s="10"/>
      <c r="CAN44" s="10"/>
      <c r="CAO44" s="10"/>
      <c r="CAP44" s="10"/>
      <c r="CAQ44" s="10"/>
      <c r="CAR44" s="10"/>
      <c r="CAS44" s="10"/>
      <c r="CAT44" s="10"/>
      <c r="CAU44" s="10"/>
      <c r="CAV44" s="10"/>
      <c r="CAW44" s="10"/>
      <c r="CAX44" s="10"/>
      <c r="CAY44" s="10"/>
      <c r="CAZ44" s="10"/>
      <c r="CBA44" s="10"/>
      <c r="CBB44" s="10"/>
      <c r="CBC44" s="10"/>
      <c r="CBD44" s="10"/>
      <c r="CBE44" s="10"/>
      <c r="CBF44" s="10"/>
      <c r="CBG44" s="10"/>
      <c r="CBH44" s="10"/>
      <c r="CBI44" s="10"/>
      <c r="CBJ44" s="10"/>
      <c r="CBK44" s="10"/>
      <c r="CBL44" s="10"/>
      <c r="CBM44" s="10"/>
      <c r="CBN44" s="10"/>
      <c r="CBO44" s="10"/>
      <c r="CBP44" s="10"/>
      <c r="CBQ44" s="10"/>
      <c r="CBR44" s="10"/>
      <c r="CBS44" s="10"/>
      <c r="CBT44" s="10"/>
      <c r="CBU44" s="10"/>
      <c r="CBV44" s="10"/>
      <c r="CBW44" s="10"/>
      <c r="CBX44" s="10"/>
      <c r="CBY44" s="10"/>
      <c r="CBZ44" s="10"/>
      <c r="CCA44" s="10"/>
      <c r="CCB44" s="10"/>
      <c r="CCC44" s="10"/>
      <c r="CCD44" s="10"/>
      <c r="CCE44" s="10"/>
      <c r="CCF44" s="10"/>
      <c r="CCG44" s="10"/>
      <c r="CCH44" s="10"/>
      <c r="CCI44" s="10"/>
      <c r="CCJ44" s="10"/>
      <c r="CCK44" s="10"/>
      <c r="CCL44" s="10"/>
      <c r="CCM44" s="10"/>
      <c r="CCN44" s="10"/>
      <c r="CCO44" s="10"/>
      <c r="CCP44" s="10"/>
      <c r="CCQ44" s="10"/>
      <c r="CCR44" s="10"/>
      <c r="CCS44" s="10"/>
      <c r="CCT44" s="10"/>
      <c r="CCU44" s="10"/>
      <c r="CCV44" s="10"/>
      <c r="CCW44" s="10"/>
      <c r="CCX44" s="10"/>
      <c r="CCY44" s="10"/>
      <c r="CCZ44" s="10"/>
      <c r="CDA44" s="10"/>
      <c r="CDB44" s="10"/>
      <c r="CDC44" s="10"/>
      <c r="CDD44" s="10"/>
      <c r="CDE44" s="10"/>
      <c r="CDF44" s="10"/>
      <c r="CDG44" s="10"/>
      <c r="CDH44" s="10"/>
      <c r="CDI44" s="10"/>
      <c r="CDJ44" s="10"/>
      <c r="CDK44" s="10"/>
      <c r="CDL44" s="10"/>
      <c r="CDM44" s="10"/>
      <c r="CDN44" s="10"/>
      <c r="CDO44" s="10"/>
      <c r="CDP44" s="10"/>
      <c r="CDQ44" s="10"/>
      <c r="CDR44" s="10"/>
      <c r="CDS44" s="10"/>
      <c r="CDT44" s="10"/>
      <c r="CDU44" s="10"/>
      <c r="CDV44" s="10"/>
      <c r="CDW44" s="10"/>
      <c r="CDX44" s="10"/>
      <c r="CDY44" s="10"/>
      <c r="CDZ44" s="10"/>
      <c r="CEA44" s="10"/>
      <c r="CEB44" s="10"/>
      <c r="CEC44" s="10"/>
      <c r="CED44" s="10"/>
      <c r="CEE44" s="10"/>
      <c r="CEF44" s="10"/>
      <c r="CEG44" s="10"/>
      <c r="CEH44" s="10"/>
      <c r="CEI44" s="10"/>
      <c r="CEJ44" s="10"/>
      <c r="CEK44" s="10"/>
      <c r="CEL44" s="10"/>
      <c r="CEM44" s="10"/>
      <c r="CEN44" s="10"/>
      <c r="CEO44" s="10"/>
      <c r="CEP44" s="10"/>
      <c r="CEQ44" s="10"/>
      <c r="CER44" s="10"/>
      <c r="CES44" s="10"/>
      <c r="CET44" s="10"/>
      <c r="CEU44" s="10"/>
      <c r="CEV44" s="10"/>
      <c r="CEW44" s="10"/>
      <c r="CEX44" s="10"/>
      <c r="CEY44" s="10"/>
      <c r="CEZ44" s="10"/>
      <c r="CFA44" s="10"/>
      <c r="CFB44" s="10"/>
      <c r="CFC44" s="10"/>
      <c r="CFD44" s="10"/>
      <c r="CFE44" s="10"/>
      <c r="CFF44" s="10"/>
      <c r="CFG44" s="10"/>
      <c r="CFH44" s="10"/>
      <c r="CFI44" s="10"/>
      <c r="CFJ44" s="10"/>
      <c r="CFK44" s="10"/>
      <c r="CFL44" s="10"/>
      <c r="CFM44" s="10"/>
      <c r="CFN44" s="10"/>
      <c r="CFO44" s="10"/>
      <c r="CFP44" s="10"/>
      <c r="CFQ44" s="10"/>
      <c r="CFR44" s="10"/>
      <c r="CFS44" s="10"/>
      <c r="CFT44" s="10"/>
      <c r="CFU44" s="10"/>
      <c r="CFV44" s="10"/>
      <c r="CFW44" s="10"/>
      <c r="CFX44" s="10"/>
      <c r="CFY44" s="10"/>
      <c r="CFZ44" s="10"/>
      <c r="CGA44" s="10"/>
      <c r="CGB44" s="10"/>
      <c r="CGC44" s="10"/>
      <c r="CGD44" s="10"/>
      <c r="CGE44" s="10"/>
      <c r="CGF44" s="10"/>
      <c r="CGG44" s="10"/>
      <c r="CGH44" s="10"/>
      <c r="CGI44" s="10"/>
      <c r="CGJ44" s="10"/>
      <c r="CGK44" s="10"/>
      <c r="CGL44" s="10"/>
      <c r="CGM44" s="10"/>
      <c r="CGN44" s="10"/>
      <c r="CGO44" s="10"/>
      <c r="CGP44" s="10"/>
      <c r="CGQ44" s="10"/>
      <c r="CGR44" s="10"/>
      <c r="CGS44" s="10"/>
      <c r="CGT44" s="10"/>
      <c r="CGU44" s="10"/>
      <c r="CGV44" s="10"/>
      <c r="CGW44" s="10"/>
      <c r="CGX44" s="10"/>
      <c r="CGY44" s="10"/>
      <c r="CGZ44" s="10"/>
      <c r="CHA44" s="10"/>
      <c r="CHB44" s="10"/>
      <c r="CHC44" s="10"/>
      <c r="CHD44" s="10"/>
      <c r="CHE44" s="10"/>
      <c r="CHF44" s="10"/>
      <c r="CHG44" s="10"/>
      <c r="CHH44" s="10"/>
      <c r="CHI44" s="10"/>
      <c r="CHJ44" s="10"/>
      <c r="CHK44" s="10"/>
      <c r="CHL44" s="10"/>
      <c r="CHM44" s="10"/>
      <c r="CHN44" s="10"/>
      <c r="CHO44" s="10"/>
      <c r="CHP44" s="10"/>
      <c r="CHQ44" s="10"/>
      <c r="CHR44" s="10"/>
      <c r="CHS44" s="10"/>
      <c r="CHT44" s="10"/>
      <c r="CHU44" s="10"/>
      <c r="CHV44" s="10"/>
      <c r="CHW44" s="10"/>
      <c r="CHX44" s="10"/>
      <c r="CHY44" s="10"/>
      <c r="CHZ44" s="10"/>
      <c r="CIA44" s="10"/>
      <c r="CIB44" s="10"/>
      <c r="CIC44" s="10"/>
      <c r="CID44" s="10"/>
      <c r="CIE44" s="10"/>
      <c r="CIF44" s="10"/>
      <c r="CIG44" s="10"/>
      <c r="CIH44" s="10"/>
      <c r="CII44" s="10"/>
      <c r="CIJ44" s="10"/>
      <c r="CIK44" s="10"/>
      <c r="CIL44" s="10"/>
      <c r="CIM44" s="10"/>
      <c r="CIN44" s="10"/>
      <c r="CIO44" s="10"/>
      <c r="CIP44" s="10"/>
      <c r="CIQ44" s="10"/>
      <c r="CIR44" s="10"/>
      <c r="CIS44" s="10"/>
      <c r="CIT44" s="10"/>
      <c r="CIU44" s="10"/>
      <c r="CIV44" s="10"/>
      <c r="CIW44" s="10"/>
      <c r="CIX44" s="10"/>
      <c r="CIY44" s="10"/>
      <c r="CIZ44" s="10"/>
      <c r="CJA44" s="10"/>
      <c r="CJB44" s="10"/>
      <c r="CJC44" s="10"/>
      <c r="CJD44" s="10"/>
      <c r="CJE44" s="10"/>
      <c r="CJF44" s="10"/>
      <c r="CJG44" s="10"/>
      <c r="CJH44" s="10"/>
      <c r="CJI44" s="10"/>
      <c r="CJJ44" s="10"/>
      <c r="CJK44" s="10"/>
      <c r="CJL44" s="10"/>
      <c r="CJM44" s="10"/>
      <c r="CJN44" s="10"/>
      <c r="CJO44" s="10"/>
      <c r="CJP44" s="10"/>
      <c r="CJQ44" s="10"/>
      <c r="CJR44" s="10"/>
      <c r="CJS44" s="10"/>
      <c r="CJT44" s="10"/>
      <c r="CJU44" s="10"/>
      <c r="CJV44" s="10"/>
      <c r="CJW44" s="10"/>
      <c r="CJX44" s="10"/>
      <c r="CJY44" s="10"/>
      <c r="CJZ44" s="10"/>
      <c r="CKA44" s="10"/>
      <c r="CKB44" s="10"/>
      <c r="CKC44" s="10"/>
      <c r="CKD44" s="10"/>
      <c r="CKE44" s="10"/>
      <c r="CKF44" s="10"/>
      <c r="CKG44" s="10"/>
      <c r="CKH44" s="10"/>
      <c r="CKI44" s="10"/>
      <c r="CKJ44" s="10"/>
      <c r="CKK44" s="10"/>
      <c r="CKL44" s="10"/>
      <c r="CKM44" s="10"/>
      <c r="CKN44" s="10"/>
      <c r="CKO44" s="10"/>
      <c r="CKP44" s="10"/>
      <c r="CKQ44" s="10"/>
      <c r="CKR44" s="10"/>
      <c r="CKS44" s="10"/>
      <c r="CKT44" s="10"/>
      <c r="CKU44" s="10"/>
      <c r="CKV44" s="10"/>
      <c r="CKW44" s="10"/>
      <c r="CKX44" s="10"/>
      <c r="CKY44" s="10"/>
      <c r="CKZ44" s="10"/>
      <c r="CLA44" s="10"/>
      <c r="CLB44" s="10"/>
      <c r="CLC44" s="10"/>
      <c r="CLD44" s="10"/>
      <c r="CLE44" s="10"/>
      <c r="CLF44" s="10"/>
      <c r="CLG44" s="10"/>
      <c r="CLH44" s="10"/>
      <c r="CLI44" s="10"/>
      <c r="CLJ44" s="10"/>
      <c r="CLK44" s="10"/>
      <c r="CLL44" s="10"/>
      <c r="CLM44" s="10"/>
      <c r="CLN44" s="10"/>
      <c r="CLO44" s="10"/>
      <c r="CLP44" s="10"/>
      <c r="CLQ44" s="10"/>
      <c r="CLR44" s="10"/>
      <c r="CLS44" s="10"/>
      <c r="CLT44" s="10"/>
      <c r="CLU44" s="10"/>
      <c r="CLV44" s="10"/>
      <c r="CLW44" s="10"/>
      <c r="CLX44" s="10"/>
      <c r="CLY44" s="10"/>
      <c r="CLZ44" s="10"/>
      <c r="CMA44" s="10"/>
      <c r="CMB44" s="10"/>
      <c r="CMC44" s="10"/>
      <c r="CMD44" s="10"/>
      <c r="CME44" s="10"/>
      <c r="CMF44" s="10"/>
      <c r="CMG44" s="10"/>
      <c r="CMH44" s="10"/>
      <c r="CMI44" s="10"/>
      <c r="CMJ44" s="10"/>
      <c r="CMK44" s="10"/>
      <c r="CML44" s="10"/>
      <c r="CMM44" s="10"/>
      <c r="CMN44" s="10"/>
      <c r="CMO44" s="10"/>
      <c r="CMP44" s="10"/>
      <c r="CMQ44" s="10"/>
      <c r="CMR44" s="10"/>
      <c r="CMS44" s="10"/>
      <c r="CMT44" s="10"/>
      <c r="CMU44" s="10"/>
      <c r="CMV44" s="10"/>
      <c r="CMW44" s="10"/>
      <c r="CMX44" s="10"/>
      <c r="CMY44" s="10"/>
      <c r="CMZ44" s="10"/>
      <c r="CNA44" s="10"/>
      <c r="CNB44" s="10"/>
      <c r="CNC44" s="10"/>
      <c r="CND44" s="10"/>
      <c r="CNE44" s="10"/>
      <c r="CNF44" s="10"/>
      <c r="CNG44" s="10"/>
      <c r="CNH44" s="10"/>
      <c r="CNI44" s="10"/>
      <c r="CNJ44" s="10"/>
      <c r="CNK44" s="10"/>
      <c r="CNL44" s="10"/>
      <c r="CNM44" s="10"/>
      <c r="CNN44" s="10"/>
      <c r="CNO44" s="10"/>
      <c r="CNP44" s="10"/>
      <c r="CNQ44" s="10"/>
      <c r="CNR44" s="10"/>
      <c r="CNS44" s="10"/>
      <c r="CNT44" s="10"/>
      <c r="CNU44" s="10"/>
      <c r="CNV44" s="10"/>
      <c r="CNW44" s="10"/>
      <c r="CNX44" s="10"/>
      <c r="CNY44" s="10"/>
      <c r="CNZ44" s="10"/>
      <c r="COA44" s="10"/>
      <c r="COB44" s="10"/>
      <c r="COC44" s="10"/>
      <c r="COD44" s="10"/>
      <c r="COE44" s="10"/>
      <c r="COF44" s="10"/>
      <c r="COG44" s="10"/>
      <c r="COH44" s="10"/>
      <c r="COI44" s="10"/>
      <c r="COJ44" s="10"/>
      <c r="COK44" s="10"/>
      <c r="COL44" s="10"/>
      <c r="COM44" s="10"/>
      <c r="CON44" s="10"/>
      <c r="COO44" s="10"/>
      <c r="COP44" s="10"/>
      <c r="COQ44" s="10"/>
      <c r="COR44" s="10"/>
      <c r="COS44" s="10"/>
      <c r="COT44" s="10"/>
      <c r="COU44" s="10"/>
      <c r="COV44" s="10"/>
      <c r="COW44" s="10"/>
      <c r="COX44" s="10"/>
      <c r="COY44" s="10"/>
      <c r="COZ44" s="10"/>
      <c r="CPA44" s="10"/>
      <c r="CPB44" s="10"/>
      <c r="CPC44" s="10"/>
      <c r="CPD44" s="10"/>
      <c r="CPE44" s="10"/>
      <c r="CPF44" s="10"/>
      <c r="CPG44" s="10"/>
      <c r="CPH44" s="10"/>
      <c r="CPI44" s="10"/>
      <c r="CPJ44" s="10"/>
      <c r="CPK44" s="10"/>
      <c r="CPL44" s="10"/>
      <c r="CPM44" s="10"/>
      <c r="CPN44" s="10"/>
      <c r="CPO44" s="10"/>
      <c r="CPP44" s="10"/>
      <c r="CPQ44" s="10"/>
      <c r="CPR44" s="10"/>
      <c r="CPS44" s="10"/>
      <c r="CPT44" s="10"/>
      <c r="CPU44" s="10"/>
      <c r="CPV44" s="10"/>
      <c r="CPW44" s="10"/>
      <c r="CPX44" s="10"/>
      <c r="CPY44" s="10"/>
      <c r="CPZ44" s="10"/>
      <c r="CQA44" s="10"/>
      <c r="CQB44" s="10"/>
      <c r="CQC44" s="10"/>
      <c r="CQD44" s="10"/>
      <c r="CQE44" s="10"/>
      <c r="CQF44" s="10"/>
      <c r="CQG44" s="10"/>
      <c r="CQH44" s="10"/>
      <c r="CQI44" s="10"/>
      <c r="CQJ44" s="10"/>
      <c r="CQK44" s="10"/>
      <c r="CQL44" s="10"/>
      <c r="CQM44" s="10"/>
      <c r="CQN44" s="10"/>
      <c r="CQO44" s="10"/>
      <c r="CQP44" s="10"/>
      <c r="CQQ44" s="10"/>
      <c r="CQR44" s="10"/>
      <c r="CQS44" s="10"/>
      <c r="CQT44" s="10"/>
      <c r="CQU44" s="10"/>
      <c r="CQV44" s="10"/>
      <c r="CQW44" s="10"/>
      <c r="CQX44" s="10"/>
      <c r="CQY44" s="10"/>
      <c r="CQZ44" s="10"/>
      <c r="CRA44" s="10"/>
      <c r="CRB44" s="10"/>
      <c r="CRC44" s="10"/>
      <c r="CRD44" s="10"/>
      <c r="CRE44" s="10"/>
      <c r="CRF44" s="10"/>
      <c r="CRG44" s="10"/>
      <c r="CRH44" s="10"/>
      <c r="CRI44" s="10"/>
      <c r="CRJ44" s="10"/>
      <c r="CRK44" s="10"/>
      <c r="CRL44" s="10"/>
      <c r="CRM44" s="10"/>
      <c r="CRN44" s="10"/>
      <c r="CRO44" s="10"/>
      <c r="CRP44" s="10"/>
      <c r="CRQ44" s="10"/>
      <c r="CRR44" s="10"/>
      <c r="CRS44" s="10"/>
      <c r="CRT44" s="10"/>
      <c r="CRU44" s="10"/>
      <c r="CRV44" s="10"/>
      <c r="CRW44" s="10"/>
      <c r="CRX44" s="10"/>
      <c r="CRY44" s="10"/>
      <c r="CRZ44" s="10"/>
      <c r="CSA44" s="10"/>
      <c r="CSB44" s="10"/>
      <c r="CSC44" s="10"/>
      <c r="CSD44" s="10"/>
      <c r="CSE44" s="10"/>
      <c r="CSF44" s="10"/>
      <c r="CSG44" s="10"/>
      <c r="CSH44" s="10"/>
      <c r="CSI44" s="10"/>
      <c r="CSJ44" s="10"/>
      <c r="CSK44" s="10"/>
      <c r="CSL44" s="10"/>
      <c r="CSM44" s="10"/>
      <c r="CSN44" s="10"/>
      <c r="CSO44" s="10"/>
      <c r="CSP44" s="10"/>
      <c r="CSQ44" s="10"/>
      <c r="CSR44" s="10"/>
      <c r="CSS44" s="10"/>
      <c r="CST44" s="10"/>
      <c r="CSU44" s="10"/>
      <c r="CSV44" s="10"/>
      <c r="CSW44" s="10"/>
      <c r="CSX44" s="10"/>
      <c r="CSY44" s="10"/>
      <c r="CSZ44" s="10"/>
      <c r="CTA44" s="10"/>
      <c r="CTB44" s="10"/>
      <c r="CTC44" s="10"/>
      <c r="CTD44" s="10"/>
      <c r="CTE44" s="10"/>
      <c r="CTF44" s="10"/>
      <c r="CTG44" s="10"/>
      <c r="CTH44" s="10"/>
      <c r="CTI44" s="10"/>
      <c r="CTJ44" s="10"/>
      <c r="CTK44" s="10"/>
      <c r="CTL44" s="10"/>
      <c r="CTM44" s="10"/>
      <c r="CTN44" s="10"/>
      <c r="CTO44" s="10"/>
      <c r="CTP44" s="10"/>
      <c r="CTQ44" s="10"/>
      <c r="CTR44" s="10"/>
      <c r="CTS44" s="10"/>
      <c r="CTT44" s="10"/>
      <c r="CTU44" s="10"/>
      <c r="CTV44" s="10"/>
      <c r="CTW44" s="10"/>
      <c r="CTX44" s="10"/>
      <c r="CTY44" s="10"/>
      <c r="CTZ44" s="10"/>
      <c r="CUA44" s="10"/>
      <c r="CUB44" s="10"/>
      <c r="CUC44" s="10"/>
      <c r="CUD44" s="10"/>
      <c r="CUE44" s="10"/>
      <c r="CUF44" s="10"/>
      <c r="CUG44" s="10"/>
      <c r="CUH44" s="10"/>
      <c r="CUI44" s="10"/>
      <c r="CUJ44" s="10"/>
      <c r="CUK44" s="10"/>
      <c r="CUL44" s="10"/>
      <c r="CUM44" s="10"/>
      <c r="CUN44" s="10"/>
      <c r="CUO44" s="10"/>
      <c r="CUP44" s="10"/>
      <c r="CUQ44" s="10"/>
      <c r="CUR44" s="10"/>
      <c r="CUS44" s="10"/>
      <c r="CUT44" s="10"/>
      <c r="CUU44" s="10"/>
      <c r="CUV44" s="10"/>
      <c r="CUW44" s="10"/>
      <c r="CUX44" s="10"/>
      <c r="CUY44" s="10"/>
      <c r="CUZ44" s="10"/>
      <c r="CVA44" s="10"/>
      <c r="CVB44" s="10"/>
      <c r="CVC44" s="10"/>
      <c r="CVD44" s="10"/>
      <c r="CVE44" s="10"/>
      <c r="CVF44" s="10"/>
      <c r="CVG44" s="10"/>
      <c r="CVH44" s="10"/>
      <c r="CVI44" s="10"/>
      <c r="CVJ44" s="10"/>
      <c r="CVK44" s="10"/>
      <c r="CVL44" s="10"/>
      <c r="CVM44" s="10"/>
      <c r="CVN44" s="10"/>
      <c r="CVO44" s="10"/>
      <c r="CVP44" s="10"/>
      <c r="CVQ44" s="10"/>
      <c r="CVR44" s="10"/>
      <c r="CVS44" s="10"/>
      <c r="CVT44" s="10"/>
      <c r="CVU44" s="10"/>
      <c r="CVV44" s="10"/>
      <c r="CVW44" s="10"/>
      <c r="CVX44" s="10"/>
      <c r="CVY44" s="10"/>
      <c r="CVZ44" s="10"/>
      <c r="CWA44" s="10"/>
      <c r="CWB44" s="10"/>
      <c r="CWC44" s="10"/>
      <c r="CWD44" s="10"/>
      <c r="CWE44" s="10"/>
      <c r="CWF44" s="10"/>
      <c r="CWG44" s="10"/>
      <c r="CWH44" s="10"/>
      <c r="CWI44" s="10"/>
      <c r="CWJ44" s="10"/>
      <c r="CWK44" s="10"/>
      <c r="CWL44" s="10"/>
      <c r="CWM44" s="10"/>
      <c r="CWN44" s="10"/>
      <c r="CWO44" s="10"/>
      <c r="CWP44" s="10"/>
      <c r="CWQ44" s="10"/>
      <c r="CWR44" s="10"/>
      <c r="CWS44" s="10"/>
      <c r="CWT44" s="10"/>
      <c r="CWU44" s="10"/>
      <c r="CWV44" s="10"/>
      <c r="CWW44" s="10"/>
      <c r="CWX44" s="10"/>
      <c r="CWY44" s="10"/>
      <c r="CWZ44" s="10"/>
      <c r="CXA44" s="10"/>
      <c r="CXB44" s="10"/>
      <c r="CXC44" s="10"/>
      <c r="CXD44" s="10"/>
      <c r="CXE44" s="10"/>
      <c r="CXF44" s="10"/>
      <c r="CXG44" s="10"/>
      <c r="CXH44" s="10"/>
      <c r="CXI44" s="10"/>
      <c r="CXJ44" s="10"/>
      <c r="CXK44" s="10"/>
      <c r="CXL44" s="10"/>
      <c r="CXM44" s="10"/>
      <c r="CXN44" s="10"/>
      <c r="CXO44" s="10"/>
      <c r="CXP44" s="10"/>
      <c r="CXQ44" s="10"/>
      <c r="CXR44" s="10"/>
      <c r="CXS44" s="10"/>
      <c r="CXT44" s="10"/>
      <c r="CXU44" s="10"/>
      <c r="CXV44" s="10"/>
      <c r="CXW44" s="10"/>
      <c r="CXX44" s="10"/>
      <c r="CXY44" s="10"/>
      <c r="CXZ44" s="10"/>
      <c r="CYA44" s="10"/>
      <c r="CYB44" s="10"/>
      <c r="CYC44" s="10"/>
      <c r="CYD44" s="10"/>
      <c r="CYE44" s="10"/>
      <c r="CYF44" s="10"/>
      <c r="CYG44" s="10"/>
      <c r="CYH44" s="10"/>
      <c r="CYI44" s="10"/>
      <c r="CYJ44" s="10"/>
      <c r="CYK44" s="10"/>
      <c r="CYL44" s="10"/>
      <c r="CYM44" s="10"/>
      <c r="CYN44" s="10"/>
      <c r="CYO44" s="10"/>
      <c r="CYP44" s="10"/>
      <c r="CYQ44" s="10"/>
      <c r="CYR44" s="10"/>
      <c r="CYS44" s="10"/>
      <c r="CYT44" s="10"/>
      <c r="CYU44" s="10"/>
      <c r="CYV44" s="10"/>
      <c r="CYW44" s="10"/>
      <c r="CYX44" s="10"/>
      <c r="CYY44" s="10"/>
      <c r="CYZ44" s="10"/>
      <c r="CZA44" s="10"/>
      <c r="CZB44" s="10"/>
      <c r="CZC44" s="10"/>
      <c r="CZD44" s="10"/>
      <c r="CZE44" s="10"/>
      <c r="CZF44" s="10"/>
      <c r="CZG44" s="10"/>
      <c r="CZH44" s="10"/>
      <c r="CZI44" s="10"/>
      <c r="CZJ44" s="10"/>
      <c r="CZK44" s="10"/>
      <c r="CZL44" s="10"/>
      <c r="CZM44" s="10"/>
      <c r="CZN44" s="10"/>
      <c r="CZO44" s="10"/>
      <c r="CZP44" s="10"/>
      <c r="CZQ44" s="10"/>
      <c r="CZR44" s="10"/>
      <c r="CZS44" s="10"/>
      <c r="CZT44" s="10"/>
      <c r="CZU44" s="10"/>
      <c r="CZV44" s="10"/>
      <c r="CZW44" s="10"/>
      <c r="CZX44" s="10"/>
      <c r="CZY44" s="10"/>
      <c r="CZZ44" s="10"/>
      <c r="DAA44" s="10"/>
      <c r="DAB44" s="10"/>
      <c r="DAC44" s="10"/>
      <c r="DAD44" s="10"/>
      <c r="DAE44" s="10"/>
      <c r="DAF44" s="10"/>
      <c r="DAG44" s="10"/>
      <c r="DAH44" s="10"/>
      <c r="DAI44" s="10"/>
      <c r="DAJ44" s="10"/>
      <c r="DAK44" s="10"/>
      <c r="DAL44" s="10"/>
      <c r="DAM44" s="10"/>
      <c r="DAN44" s="10"/>
      <c r="DAO44" s="10"/>
      <c r="DAP44" s="10"/>
      <c r="DAQ44" s="10"/>
      <c r="DAR44" s="10"/>
      <c r="DAS44" s="10"/>
      <c r="DAT44" s="10"/>
      <c r="DAU44" s="10"/>
      <c r="DAV44" s="10"/>
      <c r="DAW44" s="10"/>
      <c r="DAX44" s="10"/>
      <c r="DAY44" s="10"/>
      <c r="DAZ44" s="10"/>
      <c r="DBA44" s="10"/>
      <c r="DBB44" s="10"/>
      <c r="DBC44" s="10"/>
      <c r="DBD44" s="10"/>
      <c r="DBE44" s="10"/>
      <c r="DBF44" s="10"/>
      <c r="DBG44" s="10"/>
      <c r="DBH44" s="10"/>
      <c r="DBI44" s="10"/>
      <c r="DBJ44" s="10"/>
      <c r="DBK44" s="10"/>
      <c r="DBL44" s="10"/>
      <c r="DBM44" s="10"/>
      <c r="DBN44" s="10"/>
      <c r="DBO44" s="10"/>
      <c r="DBP44" s="10"/>
      <c r="DBQ44" s="10"/>
      <c r="DBR44" s="10"/>
      <c r="DBS44" s="10"/>
      <c r="DBT44" s="10"/>
      <c r="DBU44" s="10"/>
      <c r="DBV44" s="10"/>
      <c r="DBW44" s="10"/>
      <c r="DBX44" s="10"/>
      <c r="DBY44" s="10"/>
      <c r="DBZ44" s="10"/>
      <c r="DCA44" s="10"/>
      <c r="DCB44" s="10"/>
      <c r="DCC44" s="10"/>
      <c r="DCD44" s="10"/>
      <c r="DCE44" s="10"/>
      <c r="DCF44" s="10"/>
      <c r="DCG44" s="10"/>
      <c r="DCH44" s="10"/>
      <c r="DCI44" s="10"/>
      <c r="DCJ44" s="10"/>
      <c r="DCK44" s="10"/>
      <c r="DCL44" s="10"/>
      <c r="DCM44" s="10"/>
      <c r="DCN44" s="10"/>
      <c r="DCO44" s="10"/>
      <c r="DCP44" s="10"/>
      <c r="DCQ44" s="10"/>
      <c r="DCR44" s="10"/>
      <c r="DCS44" s="10"/>
      <c r="DCT44" s="10"/>
      <c r="DCU44" s="10"/>
      <c r="DCV44" s="10"/>
      <c r="DCW44" s="10"/>
      <c r="DCX44" s="10"/>
      <c r="DCY44" s="10"/>
      <c r="DCZ44" s="10"/>
      <c r="DDA44" s="10"/>
      <c r="DDB44" s="10"/>
      <c r="DDC44" s="10"/>
      <c r="DDD44" s="10"/>
      <c r="DDE44" s="10"/>
      <c r="DDF44" s="10"/>
      <c r="DDG44" s="10"/>
      <c r="DDH44" s="10"/>
      <c r="DDI44" s="10"/>
      <c r="DDJ44" s="10"/>
      <c r="DDK44" s="10"/>
      <c r="DDL44" s="10"/>
      <c r="DDM44" s="10"/>
      <c r="DDN44" s="10"/>
      <c r="DDO44" s="10"/>
      <c r="DDP44" s="10"/>
      <c r="DDQ44" s="10"/>
      <c r="DDR44" s="10"/>
      <c r="DDS44" s="10"/>
      <c r="DDT44" s="10"/>
      <c r="DDU44" s="10"/>
      <c r="DDV44" s="10"/>
      <c r="DDW44" s="10"/>
      <c r="DDX44" s="10"/>
      <c r="DDY44" s="10"/>
      <c r="DDZ44" s="10"/>
      <c r="DEA44" s="10"/>
      <c r="DEB44" s="10"/>
      <c r="DEC44" s="10"/>
      <c r="DED44" s="10"/>
      <c r="DEE44" s="10"/>
      <c r="DEF44" s="10"/>
      <c r="DEG44" s="10"/>
      <c r="DEH44" s="10"/>
      <c r="DEI44" s="10"/>
      <c r="DEJ44" s="10"/>
      <c r="DEK44" s="10"/>
      <c r="DEL44" s="10"/>
      <c r="DEM44" s="10"/>
      <c r="DEN44" s="10"/>
      <c r="DEO44" s="10"/>
      <c r="DEP44" s="10"/>
      <c r="DEQ44" s="10"/>
      <c r="DER44" s="10"/>
      <c r="DES44" s="10"/>
      <c r="DET44" s="10"/>
      <c r="DEU44" s="10"/>
      <c r="DEV44" s="10"/>
      <c r="DEW44" s="10"/>
      <c r="DEX44" s="10"/>
      <c r="DEY44" s="10"/>
      <c r="DEZ44" s="10"/>
      <c r="DFA44" s="10"/>
      <c r="DFB44" s="10"/>
      <c r="DFC44" s="10"/>
      <c r="DFD44" s="10"/>
      <c r="DFE44" s="10"/>
      <c r="DFF44" s="10"/>
      <c r="DFG44" s="10"/>
      <c r="DFH44" s="10"/>
      <c r="DFI44" s="10"/>
      <c r="DFJ44" s="10"/>
      <c r="DFK44" s="10"/>
      <c r="DFL44" s="10"/>
      <c r="DFM44" s="10"/>
      <c r="DFN44" s="10"/>
      <c r="DFO44" s="10"/>
      <c r="DFP44" s="10"/>
      <c r="DFQ44" s="10"/>
      <c r="DFR44" s="10"/>
      <c r="DFS44" s="10"/>
      <c r="DFT44" s="10"/>
      <c r="DFU44" s="10"/>
      <c r="DFV44" s="10"/>
      <c r="DFW44" s="10"/>
      <c r="DFX44" s="10"/>
      <c r="DFY44" s="10"/>
      <c r="DFZ44" s="10"/>
      <c r="DGA44" s="10"/>
      <c r="DGB44" s="10"/>
      <c r="DGC44" s="10"/>
      <c r="DGD44" s="10"/>
      <c r="DGE44" s="10"/>
      <c r="DGF44" s="10"/>
      <c r="DGG44" s="10"/>
      <c r="DGH44" s="10"/>
      <c r="DGI44" s="10"/>
      <c r="DGJ44" s="10"/>
      <c r="DGK44" s="10"/>
      <c r="DGL44" s="10"/>
      <c r="DGM44" s="10"/>
      <c r="DGN44" s="10"/>
      <c r="DGO44" s="10"/>
      <c r="DGP44" s="10"/>
      <c r="DGQ44" s="10"/>
      <c r="DGR44" s="10"/>
      <c r="DGS44" s="10"/>
      <c r="DGT44" s="10"/>
      <c r="DGU44" s="10"/>
      <c r="DGV44" s="10"/>
      <c r="DGW44" s="10"/>
      <c r="DGX44" s="10"/>
      <c r="DGY44" s="10"/>
      <c r="DGZ44" s="10"/>
      <c r="DHA44" s="10"/>
      <c r="DHB44" s="10"/>
      <c r="DHC44" s="10"/>
      <c r="DHD44" s="10"/>
      <c r="DHE44" s="10"/>
      <c r="DHF44" s="10"/>
      <c r="DHG44" s="10"/>
      <c r="DHH44" s="10"/>
      <c r="DHI44" s="10"/>
      <c r="DHJ44" s="10"/>
      <c r="DHK44" s="10"/>
      <c r="DHL44" s="10"/>
      <c r="DHM44" s="10"/>
      <c r="DHN44" s="10"/>
      <c r="DHO44" s="10"/>
      <c r="DHP44" s="10"/>
      <c r="DHQ44" s="10"/>
      <c r="DHR44" s="10"/>
      <c r="DHS44" s="10"/>
      <c r="DHT44" s="10"/>
      <c r="DHU44" s="10"/>
      <c r="DHV44" s="10"/>
      <c r="DHW44" s="10"/>
      <c r="DHX44" s="10"/>
      <c r="DHY44" s="10"/>
      <c r="DHZ44" s="10"/>
      <c r="DIA44" s="10"/>
      <c r="DIB44" s="10"/>
      <c r="DIC44" s="10"/>
      <c r="DID44" s="10"/>
      <c r="DIE44" s="10"/>
      <c r="DIF44" s="10"/>
      <c r="DIG44" s="10"/>
      <c r="DIH44" s="10"/>
      <c r="DII44" s="10"/>
      <c r="DIJ44" s="10"/>
      <c r="DIK44" s="10"/>
      <c r="DIL44" s="10"/>
      <c r="DIM44" s="10"/>
      <c r="DIN44" s="10"/>
      <c r="DIO44" s="10"/>
      <c r="DIP44" s="10"/>
      <c r="DIQ44" s="10"/>
      <c r="DIR44" s="10"/>
      <c r="DIS44" s="10"/>
      <c r="DIT44" s="10"/>
      <c r="DIU44" s="10"/>
      <c r="DIV44" s="10"/>
      <c r="DIW44" s="10"/>
      <c r="DIX44" s="10"/>
      <c r="DIY44" s="10"/>
      <c r="DIZ44" s="10"/>
      <c r="DJA44" s="10"/>
      <c r="DJB44" s="10"/>
      <c r="DJC44" s="10"/>
      <c r="DJD44" s="10"/>
      <c r="DJE44" s="10"/>
      <c r="DJF44" s="10"/>
      <c r="DJG44" s="10"/>
      <c r="DJH44" s="10"/>
      <c r="DJI44" s="10"/>
      <c r="DJJ44" s="10"/>
      <c r="DJK44" s="10"/>
      <c r="DJL44" s="10"/>
      <c r="DJM44" s="10"/>
      <c r="DJN44" s="10"/>
      <c r="DJO44" s="10"/>
      <c r="DJP44" s="10"/>
      <c r="DJQ44" s="10"/>
      <c r="DJR44" s="10"/>
      <c r="DJS44" s="10"/>
      <c r="DJT44" s="10"/>
      <c r="DJU44" s="10"/>
      <c r="DJV44" s="10"/>
      <c r="DJW44" s="10"/>
      <c r="DJX44" s="10"/>
      <c r="DJY44" s="10"/>
      <c r="DJZ44" s="10"/>
      <c r="DKA44" s="10"/>
      <c r="DKB44" s="10"/>
      <c r="DKC44" s="10"/>
      <c r="DKD44" s="10"/>
      <c r="DKE44" s="10"/>
      <c r="DKF44" s="10"/>
      <c r="DKG44" s="10"/>
      <c r="DKH44" s="10"/>
      <c r="DKI44" s="10"/>
      <c r="DKJ44" s="10"/>
      <c r="DKK44" s="10"/>
      <c r="DKL44" s="10"/>
      <c r="DKM44" s="10"/>
      <c r="DKN44" s="10"/>
      <c r="DKO44" s="10"/>
      <c r="DKP44" s="10"/>
      <c r="DKQ44" s="10"/>
      <c r="DKR44" s="10"/>
      <c r="DKS44" s="10"/>
      <c r="DKT44" s="10"/>
      <c r="DKU44" s="10"/>
      <c r="DKV44" s="10"/>
      <c r="DKW44" s="10"/>
      <c r="DKX44" s="10"/>
      <c r="DKY44" s="10"/>
      <c r="DKZ44" s="10"/>
      <c r="DLA44" s="10"/>
      <c r="DLB44" s="10"/>
      <c r="DLC44" s="10"/>
      <c r="DLD44" s="10"/>
      <c r="DLE44" s="10"/>
      <c r="DLF44" s="10"/>
      <c r="DLG44" s="10"/>
      <c r="DLH44" s="10"/>
      <c r="DLI44" s="10"/>
      <c r="DLJ44" s="10"/>
      <c r="DLK44" s="10"/>
      <c r="DLL44" s="10"/>
      <c r="DLM44" s="10"/>
      <c r="DLN44" s="10"/>
      <c r="DLO44" s="10"/>
      <c r="DLP44" s="10"/>
      <c r="DLQ44" s="10"/>
      <c r="DLR44" s="10"/>
      <c r="DLS44" s="10"/>
      <c r="DLT44" s="10"/>
      <c r="DLU44" s="10"/>
      <c r="DLV44" s="10"/>
      <c r="DLW44" s="10"/>
      <c r="DLX44" s="10"/>
      <c r="DLY44" s="10"/>
      <c r="DLZ44" s="10"/>
      <c r="DMA44" s="10"/>
      <c r="DMB44" s="10"/>
      <c r="DMC44" s="10"/>
      <c r="DMD44" s="10"/>
      <c r="DME44" s="10"/>
      <c r="DMF44" s="10"/>
      <c r="DMG44" s="10"/>
      <c r="DMH44" s="10"/>
      <c r="DMI44" s="10"/>
      <c r="DMJ44" s="10"/>
      <c r="DMK44" s="10"/>
      <c r="DML44" s="10"/>
      <c r="DMM44" s="10"/>
      <c r="DMN44" s="10"/>
      <c r="DMO44" s="10"/>
      <c r="DMP44" s="10"/>
      <c r="DMQ44" s="10"/>
      <c r="DMR44" s="10"/>
      <c r="DMS44" s="10"/>
      <c r="DMT44" s="10"/>
      <c r="DMU44" s="10"/>
      <c r="DMV44" s="10"/>
      <c r="DMW44" s="10"/>
      <c r="DMX44" s="10"/>
      <c r="DMY44" s="10"/>
      <c r="DMZ44" s="10"/>
      <c r="DNA44" s="10"/>
      <c r="DNB44" s="10"/>
      <c r="DNC44" s="10"/>
      <c r="DND44" s="10"/>
      <c r="DNE44" s="10"/>
      <c r="DNF44" s="10"/>
      <c r="DNG44" s="10"/>
      <c r="DNH44" s="10"/>
      <c r="DNI44" s="10"/>
      <c r="DNJ44" s="10"/>
      <c r="DNK44" s="10"/>
      <c r="DNL44" s="10"/>
      <c r="DNM44" s="10"/>
      <c r="DNN44" s="10"/>
      <c r="DNO44" s="10"/>
      <c r="DNP44" s="10"/>
      <c r="DNQ44" s="10"/>
      <c r="DNR44" s="10"/>
      <c r="DNS44" s="10"/>
      <c r="DNT44" s="10"/>
      <c r="DNU44" s="10"/>
      <c r="DNV44" s="10"/>
      <c r="DNW44" s="10"/>
      <c r="DNX44" s="10"/>
      <c r="DNY44" s="10"/>
      <c r="DNZ44" s="10"/>
      <c r="DOA44" s="10"/>
      <c r="DOB44" s="10"/>
      <c r="DOC44" s="10"/>
      <c r="DOD44" s="10"/>
      <c r="DOE44" s="10"/>
      <c r="DOF44" s="10"/>
      <c r="DOG44" s="10"/>
      <c r="DOH44" s="10"/>
      <c r="DOI44" s="10"/>
      <c r="DOJ44" s="10"/>
      <c r="DOK44" s="10"/>
      <c r="DOL44" s="10"/>
      <c r="DOM44" s="10"/>
      <c r="DON44" s="10"/>
      <c r="DOO44" s="10"/>
      <c r="DOP44" s="10"/>
      <c r="DOQ44" s="10"/>
      <c r="DOR44" s="10"/>
      <c r="DOS44" s="10"/>
      <c r="DOT44" s="10"/>
      <c r="DOU44" s="10"/>
      <c r="DOV44" s="10"/>
      <c r="DOW44" s="10"/>
      <c r="DOX44" s="10"/>
      <c r="DOY44" s="10"/>
      <c r="DOZ44" s="10"/>
      <c r="DPA44" s="10"/>
      <c r="DPB44" s="10"/>
      <c r="DPC44" s="10"/>
      <c r="DPD44" s="10"/>
      <c r="DPE44" s="10"/>
      <c r="DPF44" s="10"/>
      <c r="DPG44" s="10"/>
      <c r="DPH44" s="10"/>
      <c r="DPI44" s="10"/>
      <c r="DPJ44" s="10"/>
      <c r="DPK44" s="10"/>
      <c r="DPL44" s="10"/>
      <c r="DPM44" s="10"/>
      <c r="DPN44" s="10"/>
      <c r="DPO44" s="10"/>
      <c r="DPP44" s="10"/>
      <c r="DPQ44" s="10"/>
      <c r="DPR44" s="10"/>
      <c r="DPS44" s="10"/>
      <c r="DPT44" s="10"/>
      <c r="DPU44" s="10"/>
      <c r="DPV44" s="10"/>
      <c r="DPW44" s="10"/>
      <c r="DPX44" s="10"/>
      <c r="DPY44" s="10"/>
      <c r="DPZ44" s="10"/>
      <c r="DQA44" s="10"/>
      <c r="DQB44" s="10"/>
      <c r="DQC44" s="10"/>
      <c r="DQD44" s="10"/>
      <c r="DQE44" s="10"/>
      <c r="DQF44" s="10"/>
      <c r="DQG44" s="10"/>
      <c r="DQH44" s="10"/>
      <c r="DQI44" s="10"/>
      <c r="DQJ44" s="10"/>
      <c r="DQK44" s="10"/>
      <c r="DQL44" s="10"/>
      <c r="DQM44" s="10"/>
      <c r="DQN44" s="10"/>
      <c r="DQO44" s="10"/>
      <c r="DQP44" s="10"/>
      <c r="DQQ44" s="10"/>
      <c r="DQR44" s="10"/>
      <c r="DQS44" s="10"/>
      <c r="DQT44" s="10"/>
      <c r="DQU44" s="10"/>
      <c r="DQV44" s="10"/>
      <c r="DQW44" s="10"/>
      <c r="DQX44" s="10"/>
      <c r="DQY44" s="10"/>
      <c r="DQZ44" s="10"/>
      <c r="DRA44" s="10"/>
      <c r="DRB44" s="10"/>
      <c r="DRC44" s="10"/>
      <c r="DRD44" s="10"/>
      <c r="DRE44" s="10"/>
      <c r="DRF44" s="10"/>
      <c r="DRG44" s="10"/>
      <c r="DRH44" s="10"/>
      <c r="DRI44" s="10"/>
      <c r="DRJ44" s="10"/>
      <c r="DRK44" s="10"/>
      <c r="DRL44" s="10"/>
      <c r="DRM44" s="10"/>
      <c r="DRN44" s="10"/>
      <c r="DRO44" s="10"/>
      <c r="DRP44" s="10"/>
      <c r="DRQ44" s="10"/>
      <c r="DRR44" s="10"/>
      <c r="DRS44" s="10"/>
      <c r="DRT44" s="10"/>
      <c r="DRU44" s="10"/>
      <c r="DRV44" s="10"/>
      <c r="DRW44" s="10"/>
      <c r="DRX44" s="10"/>
      <c r="DRY44" s="10"/>
      <c r="DRZ44" s="10"/>
      <c r="DSA44" s="10"/>
      <c r="DSB44" s="10"/>
      <c r="DSC44" s="10"/>
      <c r="DSD44" s="10"/>
      <c r="DSE44" s="10"/>
      <c r="DSF44" s="10"/>
      <c r="DSG44" s="10"/>
      <c r="DSH44" s="10"/>
      <c r="DSI44" s="10"/>
      <c r="DSJ44" s="10"/>
      <c r="DSK44" s="10"/>
      <c r="DSL44" s="10"/>
      <c r="DSM44" s="10"/>
      <c r="DSN44" s="10"/>
      <c r="DSO44" s="10"/>
      <c r="DSP44" s="10"/>
      <c r="DSQ44" s="10"/>
      <c r="DSR44" s="10"/>
      <c r="DSS44" s="10"/>
      <c r="DST44" s="10"/>
      <c r="DSU44" s="10"/>
      <c r="DSV44" s="10"/>
      <c r="DSW44" s="10"/>
      <c r="DSX44" s="10"/>
      <c r="DSY44" s="10"/>
      <c r="DSZ44" s="10"/>
      <c r="DTA44" s="10"/>
      <c r="DTB44" s="10"/>
      <c r="DTC44" s="10"/>
      <c r="DTD44" s="10"/>
      <c r="DTE44" s="10"/>
      <c r="DTF44" s="10"/>
      <c r="DTG44" s="10"/>
      <c r="DTH44" s="10"/>
      <c r="DTI44" s="10"/>
      <c r="DTJ44" s="10"/>
      <c r="DTK44" s="10"/>
      <c r="DTL44" s="10"/>
      <c r="DTM44" s="10"/>
      <c r="DTN44" s="10"/>
      <c r="DTO44" s="10"/>
      <c r="DTP44" s="10"/>
      <c r="DTQ44" s="10"/>
      <c r="DTR44" s="10"/>
      <c r="DTS44" s="10"/>
      <c r="DTT44" s="10"/>
      <c r="DTU44" s="10"/>
      <c r="DTV44" s="10"/>
      <c r="DTW44" s="10"/>
      <c r="DTX44" s="10"/>
      <c r="DTY44" s="10"/>
      <c r="DTZ44" s="10"/>
      <c r="DUA44" s="10"/>
      <c r="DUB44" s="10"/>
      <c r="DUC44" s="10"/>
      <c r="DUD44" s="10"/>
      <c r="DUE44" s="10"/>
      <c r="DUF44" s="10"/>
      <c r="DUG44" s="10"/>
      <c r="DUH44" s="10"/>
      <c r="DUI44" s="10"/>
      <c r="DUJ44" s="10"/>
      <c r="DUK44" s="10"/>
      <c r="DUL44" s="10"/>
      <c r="DUM44" s="10"/>
      <c r="DUN44" s="10"/>
      <c r="DUO44" s="10"/>
      <c r="DUP44" s="10"/>
      <c r="DUQ44" s="10"/>
      <c r="DUR44" s="10"/>
      <c r="DUS44" s="10"/>
      <c r="DUT44" s="10"/>
      <c r="DUU44" s="10"/>
      <c r="DUV44" s="10"/>
      <c r="DUW44" s="10"/>
      <c r="DUX44" s="10"/>
      <c r="DUY44" s="10"/>
      <c r="DUZ44" s="10"/>
      <c r="DVA44" s="10"/>
      <c r="DVB44" s="10"/>
      <c r="DVC44" s="10"/>
      <c r="DVD44" s="10"/>
      <c r="DVE44" s="10"/>
      <c r="DVF44" s="10"/>
      <c r="DVG44" s="10"/>
      <c r="DVH44" s="10"/>
      <c r="DVI44" s="10"/>
      <c r="DVJ44" s="10"/>
      <c r="DVK44" s="10"/>
      <c r="DVL44" s="10"/>
      <c r="DVM44" s="10"/>
      <c r="DVN44" s="10"/>
      <c r="DVO44" s="10"/>
      <c r="DVP44" s="10"/>
      <c r="DVQ44" s="10"/>
      <c r="DVR44" s="10"/>
      <c r="DVS44" s="10"/>
      <c r="DVT44" s="10"/>
      <c r="DVU44" s="10"/>
      <c r="DVV44" s="10"/>
      <c r="DVW44" s="10"/>
      <c r="DVX44" s="10"/>
      <c r="DVY44" s="10"/>
      <c r="DVZ44" s="10"/>
      <c r="DWA44" s="10"/>
      <c r="DWB44" s="10"/>
      <c r="DWC44" s="10"/>
      <c r="DWD44" s="10"/>
      <c r="DWE44" s="10"/>
      <c r="DWF44" s="10"/>
      <c r="DWG44" s="10"/>
      <c r="DWH44" s="10"/>
      <c r="DWI44" s="10"/>
      <c r="DWJ44" s="10"/>
      <c r="DWK44" s="10"/>
      <c r="DWL44" s="10"/>
      <c r="DWM44" s="10"/>
      <c r="DWN44" s="10"/>
      <c r="DWO44" s="10"/>
      <c r="DWP44" s="10"/>
      <c r="DWQ44" s="10"/>
      <c r="DWR44" s="10"/>
      <c r="DWS44" s="10"/>
      <c r="DWT44" s="10"/>
      <c r="DWU44" s="10"/>
      <c r="DWV44" s="10"/>
      <c r="DWW44" s="10"/>
      <c r="DWX44" s="10"/>
      <c r="DWY44" s="10"/>
      <c r="DWZ44" s="10"/>
      <c r="DXA44" s="10"/>
      <c r="DXB44" s="10"/>
      <c r="DXC44" s="10"/>
      <c r="DXD44" s="10"/>
      <c r="DXE44" s="10"/>
      <c r="DXF44" s="10"/>
      <c r="DXG44" s="10"/>
      <c r="DXH44" s="10"/>
      <c r="DXI44" s="10"/>
      <c r="DXJ44" s="10"/>
      <c r="DXK44" s="10"/>
      <c r="DXL44" s="10"/>
      <c r="DXM44" s="10"/>
      <c r="DXN44" s="10"/>
      <c r="DXO44" s="10"/>
      <c r="DXP44" s="10"/>
      <c r="DXQ44" s="10"/>
      <c r="DXR44" s="10"/>
      <c r="DXS44" s="10"/>
      <c r="DXT44" s="10"/>
      <c r="DXU44" s="10"/>
      <c r="DXV44" s="10"/>
      <c r="DXW44" s="10"/>
      <c r="DXX44" s="10"/>
      <c r="DXY44" s="10"/>
      <c r="DXZ44" s="10"/>
      <c r="DYA44" s="10"/>
      <c r="DYB44" s="10"/>
      <c r="DYC44" s="10"/>
      <c r="DYD44" s="10"/>
      <c r="DYE44" s="10"/>
      <c r="DYF44" s="10"/>
      <c r="DYG44" s="10"/>
      <c r="DYH44" s="10"/>
      <c r="DYI44" s="10"/>
      <c r="DYJ44" s="10"/>
      <c r="DYK44" s="10"/>
      <c r="DYL44" s="10"/>
      <c r="DYM44" s="10"/>
      <c r="DYN44" s="10"/>
      <c r="DYO44" s="10"/>
      <c r="DYP44" s="10"/>
      <c r="DYQ44" s="10"/>
      <c r="DYR44" s="10"/>
      <c r="DYS44" s="10"/>
      <c r="DYT44" s="10"/>
      <c r="DYU44" s="10"/>
      <c r="DYV44" s="10"/>
      <c r="DYW44" s="10"/>
      <c r="DYX44" s="10"/>
      <c r="DYY44" s="10"/>
      <c r="DYZ44" s="10"/>
      <c r="DZA44" s="10"/>
      <c r="DZB44" s="10"/>
      <c r="DZC44" s="10"/>
      <c r="DZD44" s="10"/>
      <c r="DZE44" s="10"/>
      <c r="DZF44" s="10"/>
      <c r="DZG44" s="10"/>
      <c r="DZH44" s="10"/>
      <c r="DZI44" s="10"/>
      <c r="DZJ44" s="10"/>
      <c r="DZK44" s="10"/>
      <c r="DZL44" s="10"/>
      <c r="DZM44" s="10"/>
      <c r="DZN44" s="10"/>
      <c r="DZO44" s="10"/>
      <c r="DZP44" s="10"/>
      <c r="DZQ44" s="10"/>
      <c r="DZR44" s="10"/>
      <c r="DZS44" s="10"/>
      <c r="DZT44" s="10"/>
      <c r="DZU44" s="10"/>
      <c r="DZV44" s="10"/>
      <c r="DZW44" s="10"/>
      <c r="DZX44" s="10"/>
      <c r="DZY44" s="10"/>
      <c r="DZZ44" s="10"/>
      <c r="EAA44" s="10"/>
      <c r="EAB44" s="10"/>
      <c r="EAC44" s="10"/>
      <c r="EAD44" s="10"/>
      <c r="EAE44" s="10"/>
      <c r="EAF44" s="10"/>
      <c r="EAG44" s="10"/>
      <c r="EAH44" s="10"/>
      <c r="EAI44" s="10"/>
      <c r="EAJ44" s="10"/>
      <c r="EAK44" s="10"/>
      <c r="EAL44" s="10"/>
      <c r="EAM44" s="10"/>
      <c r="EAN44" s="10"/>
      <c r="EAO44" s="10"/>
      <c r="EAP44" s="10"/>
      <c r="EAQ44" s="10"/>
      <c r="EAR44" s="10"/>
      <c r="EAS44" s="10"/>
      <c r="EAT44" s="10"/>
      <c r="EAU44" s="10"/>
      <c r="EAV44" s="10"/>
      <c r="EAW44" s="10"/>
      <c r="EAX44" s="10"/>
      <c r="EAY44" s="10"/>
      <c r="EAZ44" s="10"/>
      <c r="EBA44" s="10"/>
      <c r="EBB44" s="10"/>
      <c r="EBC44" s="10"/>
      <c r="EBD44" s="10"/>
      <c r="EBE44" s="10"/>
      <c r="EBF44" s="10"/>
      <c r="EBG44" s="10"/>
      <c r="EBH44" s="10"/>
      <c r="EBI44" s="10"/>
      <c r="EBJ44" s="10"/>
      <c r="EBK44" s="10"/>
      <c r="EBL44" s="10"/>
      <c r="EBM44" s="10"/>
      <c r="EBN44" s="10"/>
      <c r="EBO44" s="10"/>
      <c r="EBP44" s="10"/>
      <c r="EBQ44" s="10"/>
      <c r="EBR44" s="10"/>
      <c r="EBS44" s="10"/>
      <c r="EBT44" s="10"/>
      <c r="EBU44" s="10"/>
      <c r="EBV44" s="10"/>
      <c r="EBW44" s="10"/>
      <c r="EBX44" s="10"/>
      <c r="EBY44" s="10"/>
      <c r="EBZ44" s="10"/>
      <c r="ECA44" s="10"/>
      <c r="ECB44" s="10"/>
      <c r="ECC44" s="10"/>
      <c r="ECD44" s="10"/>
      <c r="ECE44" s="10"/>
      <c r="ECF44" s="10"/>
      <c r="ECG44" s="10"/>
      <c r="ECH44" s="10"/>
      <c r="ECI44" s="10"/>
      <c r="ECJ44" s="10"/>
      <c r="ECK44" s="10"/>
      <c r="ECL44" s="10"/>
      <c r="ECM44" s="10"/>
      <c r="ECN44" s="10"/>
      <c r="ECO44" s="10"/>
      <c r="ECP44" s="10"/>
      <c r="ECQ44" s="10"/>
      <c r="ECR44" s="10"/>
      <c r="ECS44" s="10"/>
      <c r="ECT44" s="10"/>
      <c r="ECU44" s="10"/>
      <c r="ECV44" s="10"/>
      <c r="ECW44" s="10"/>
      <c r="ECX44" s="10"/>
      <c r="ECY44" s="10"/>
      <c r="ECZ44" s="10"/>
      <c r="EDA44" s="10"/>
      <c r="EDB44" s="10"/>
      <c r="EDC44" s="10"/>
      <c r="EDD44" s="10"/>
      <c r="EDE44" s="10"/>
      <c r="EDF44" s="10"/>
      <c r="EDG44" s="10"/>
      <c r="EDH44" s="10"/>
      <c r="EDI44" s="10"/>
      <c r="EDJ44" s="10"/>
      <c r="EDK44" s="10"/>
      <c r="EDL44" s="10"/>
      <c r="EDM44" s="10"/>
      <c r="EDN44" s="10"/>
      <c r="EDO44" s="10"/>
      <c r="EDP44" s="10"/>
      <c r="EDQ44" s="10"/>
      <c r="EDR44" s="10"/>
      <c r="EDS44" s="10"/>
      <c r="EDT44" s="10"/>
      <c r="EDU44" s="10"/>
      <c r="EDV44" s="10"/>
      <c r="EDW44" s="10"/>
      <c r="EDX44" s="10"/>
      <c r="EDY44" s="10"/>
      <c r="EDZ44" s="10"/>
      <c r="EEA44" s="10"/>
      <c r="EEB44" s="10"/>
      <c r="EEC44" s="10"/>
      <c r="EED44" s="10"/>
      <c r="EEE44" s="10"/>
      <c r="EEF44" s="10"/>
      <c r="EEG44" s="10"/>
      <c r="EEH44" s="10"/>
      <c r="EEI44" s="10"/>
      <c r="EEJ44" s="10"/>
      <c r="EEK44" s="10"/>
      <c r="EEL44" s="10"/>
      <c r="EEM44" s="10"/>
      <c r="EEN44" s="10"/>
      <c r="EEO44" s="10"/>
      <c r="EEP44" s="10"/>
      <c r="EEQ44" s="10"/>
      <c r="EER44" s="10"/>
      <c r="EES44" s="10"/>
      <c r="EET44" s="10"/>
      <c r="EEU44" s="10"/>
      <c r="EEV44" s="10"/>
      <c r="EEW44" s="10"/>
      <c r="EEX44" s="10"/>
      <c r="EEY44" s="10"/>
      <c r="EEZ44" s="10"/>
      <c r="EFA44" s="10"/>
      <c r="EFB44" s="10"/>
      <c r="EFC44" s="10"/>
      <c r="EFD44" s="10"/>
      <c r="EFE44" s="10"/>
      <c r="EFF44" s="10"/>
      <c r="EFG44" s="10"/>
      <c r="EFH44" s="10"/>
      <c r="EFI44" s="10"/>
      <c r="EFJ44" s="10"/>
      <c r="EFK44" s="10"/>
      <c r="EFL44" s="10"/>
      <c r="EFM44" s="10"/>
      <c r="EFN44" s="10"/>
      <c r="EFO44" s="10"/>
      <c r="EFP44" s="10"/>
      <c r="EFQ44" s="10"/>
      <c r="EFR44" s="10"/>
      <c r="EFS44" s="10"/>
      <c r="EFT44" s="10"/>
      <c r="EFU44" s="10"/>
      <c r="EFV44" s="10"/>
      <c r="EFW44" s="10"/>
      <c r="EFX44" s="10"/>
      <c r="EFY44" s="10"/>
      <c r="EFZ44" s="10"/>
      <c r="EGA44" s="10"/>
      <c r="EGB44" s="10"/>
      <c r="EGC44" s="10"/>
      <c r="EGD44" s="10"/>
      <c r="EGE44" s="10"/>
      <c r="EGF44" s="10"/>
      <c r="EGG44" s="10"/>
      <c r="EGH44" s="10"/>
      <c r="EGI44" s="10"/>
      <c r="EGJ44" s="10"/>
      <c r="EGK44" s="10"/>
      <c r="EGL44" s="10"/>
      <c r="EGM44" s="10"/>
      <c r="EGN44" s="10"/>
      <c r="EGO44" s="10"/>
      <c r="EGP44" s="10"/>
      <c r="EGQ44" s="10"/>
      <c r="EGR44" s="10"/>
      <c r="EGS44" s="10"/>
      <c r="EGT44" s="10"/>
      <c r="EGU44" s="10"/>
      <c r="EGV44" s="10"/>
      <c r="EGW44" s="10"/>
      <c r="EGX44" s="10"/>
      <c r="EGY44" s="10"/>
      <c r="EGZ44" s="10"/>
      <c r="EHA44" s="10"/>
      <c r="EHB44" s="10"/>
      <c r="EHC44" s="10"/>
      <c r="EHD44" s="10"/>
      <c r="EHE44" s="10"/>
      <c r="EHF44" s="10"/>
      <c r="EHG44" s="10"/>
      <c r="EHH44" s="10"/>
      <c r="EHI44" s="10"/>
      <c r="EHJ44" s="10"/>
      <c r="EHK44" s="10"/>
      <c r="EHL44" s="10"/>
      <c r="EHM44" s="10"/>
      <c r="EHN44" s="10"/>
      <c r="EHO44" s="10"/>
      <c r="EHP44" s="10"/>
      <c r="EHQ44" s="10"/>
      <c r="EHR44" s="10"/>
      <c r="EHS44" s="10"/>
      <c r="EHT44" s="10"/>
      <c r="EHU44" s="10"/>
      <c r="EHV44" s="10"/>
      <c r="EHW44" s="10"/>
      <c r="EHX44" s="10"/>
      <c r="EHY44" s="10"/>
      <c r="EHZ44" s="10"/>
      <c r="EIA44" s="10"/>
      <c r="EIB44" s="10"/>
      <c r="EIC44" s="10"/>
      <c r="EID44" s="10"/>
      <c r="EIE44" s="10"/>
      <c r="EIF44" s="10"/>
      <c r="EIG44" s="10"/>
      <c r="EIH44" s="10"/>
      <c r="EII44" s="10"/>
      <c r="EIJ44" s="10"/>
      <c r="EIK44" s="10"/>
      <c r="EIL44" s="10"/>
      <c r="EIM44" s="10"/>
      <c r="EIN44" s="10"/>
      <c r="EIO44" s="10"/>
      <c r="EIP44" s="10"/>
      <c r="EIQ44" s="10"/>
      <c r="EIR44" s="10"/>
      <c r="EIS44" s="10"/>
      <c r="EIT44" s="10"/>
      <c r="EIU44" s="10"/>
      <c r="EIV44" s="10"/>
      <c r="EIW44" s="10"/>
      <c r="EIX44" s="10"/>
      <c r="EIY44" s="10"/>
      <c r="EIZ44" s="10"/>
      <c r="EJA44" s="10"/>
      <c r="EJB44" s="10"/>
      <c r="EJC44" s="10"/>
      <c r="EJD44" s="10"/>
      <c r="EJE44" s="10"/>
      <c r="EJF44" s="10"/>
      <c r="EJG44" s="10"/>
      <c r="EJH44" s="10"/>
      <c r="EJI44" s="10"/>
      <c r="EJJ44" s="10"/>
      <c r="EJK44" s="10"/>
      <c r="EJL44" s="10"/>
      <c r="EJM44" s="10"/>
      <c r="EJN44" s="10"/>
      <c r="EJO44" s="10"/>
      <c r="EJP44" s="10"/>
      <c r="EJQ44" s="10"/>
      <c r="EJR44" s="10"/>
      <c r="EJS44" s="10"/>
      <c r="EJT44" s="10"/>
      <c r="EJU44" s="10"/>
      <c r="EJV44" s="10"/>
      <c r="EJW44" s="10"/>
      <c r="EJX44" s="10"/>
      <c r="EJY44" s="10"/>
      <c r="EJZ44" s="10"/>
      <c r="EKA44" s="10"/>
      <c r="EKB44" s="10"/>
      <c r="EKC44" s="10"/>
      <c r="EKD44" s="10"/>
      <c r="EKE44" s="10"/>
      <c r="EKF44" s="10"/>
      <c r="EKG44" s="10"/>
      <c r="EKH44" s="10"/>
      <c r="EKI44" s="10"/>
      <c r="EKJ44" s="10"/>
      <c r="EKK44" s="10"/>
      <c r="EKL44" s="10"/>
      <c r="EKM44" s="10"/>
      <c r="EKN44" s="10"/>
      <c r="EKO44" s="10"/>
      <c r="EKP44" s="10"/>
      <c r="EKQ44" s="10"/>
      <c r="EKR44" s="10"/>
      <c r="EKS44" s="10"/>
      <c r="EKT44" s="10"/>
      <c r="EKU44" s="10"/>
      <c r="EKV44" s="10"/>
      <c r="EKW44" s="10"/>
      <c r="EKX44" s="10"/>
      <c r="EKY44" s="10"/>
      <c r="EKZ44" s="10"/>
      <c r="ELA44" s="10"/>
      <c r="ELB44" s="10"/>
      <c r="ELC44" s="10"/>
      <c r="ELD44" s="10"/>
      <c r="ELE44" s="10"/>
      <c r="ELF44" s="10"/>
      <c r="ELG44" s="10"/>
      <c r="ELH44" s="10"/>
      <c r="ELI44" s="10"/>
      <c r="ELJ44" s="10"/>
      <c r="ELK44" s="10"/>
      <c r="ELL44" s="10"/>
      <c r="ELM44" s="10"/>
      <c r="ELN44" s="10"/>
      <c r="ELO44" s="10"/>
      <c r="ELP44" s="10"/>
      <c r="ELQ44" s="10"/>
      <c r="ELR44" s="10"/>
      <c r="ELS44" s="10"/>
      <c r="ELT44" s="10"/>
      <c r="ELU44" s="10"/>
      <c r="ELV44" s="10"/>
      <c r="ELW44" s="10"/>
      <c r="ELX44" s="10"/>
      <c r="ELY44" s="10"/>
      <c r="ELZ44" s="10"/>
      <c r="EMA44" s="10"/>
      <c r="EMB44" s="10"/>
      <c r="EMC44" s="10"/>
      <c r="EMD44" s="10"/>
      <c r="EME44" s="10"/>
      <c r="EMF44" s="10"/>
      <c r="EMG44" s="10"/>
      <c r="EMH44" s="10"/>
      <c r="EMI44" s="10"/>
      <c r="EMJ44" s="10"/>
      <c r="EMK44" s="10"/>
      <c r="EML44" s="10"/>
      <c r="EMM44" s="10"/>
      <c r="EMN44" s="10"/>
      <c r="EMO44" s="10"/>
      <c r="EMP44" s="10"/>
      <c r="EMQ44" s="10"/>
      <c r="EMR44" s="10"/>
      <c r="EMS44" s="10"/>
      <c r="EMT44" s="10"/>
      <c r="EMU44" s="10"/>
      <c r="EMV44" s="10"/>
      <c r="EMW44" s="10"/>
      <c r="EMX44" s="10"/>
      <c r="EMY44" s="10"/>
      <c r="EMZ44" s="10"/>
      <c r="ENA44" s="10"/>
      <c r="ENB44" s="10"/>
      <c r="ENC44" s="10"/>
      <c r="END44" s="10"/>
      <c r="ENE44" s="10"/>
      <c r="ENF44" s="10"/>
      <c r="ENG44" s="10"/>
      <c r="ENH44" s="10"/>
      <c r="ENI44" s="10"/>
      <c r="ENJ44" s="10"/>
      <c r="ENK44" s="10"/>
      <c r="ENL44" s="10"/>
      <c r="ENM44" s="10"/>
      <c r="ENN44" s="10"/>
      <c r="ENO44" s="10"/>
      <c r="ENP44" s="10"/>
      <c r="ENQ44" s="10"/>
      <c r="ENR44" s="10"/>
      <c r="ENS44" s="10"/>
      <c r="ENT44" s="10"/>
      <c r="ENU44" s="10"/>
      <c r="ENV44" s="10"/>
      <c r="ENW44" s="10"/>
      <c r="ENX44" s="10"/>
      <c r="ENY44" s="10"/>
      <c r="ENZ44" s="10"/>
      <c r="EOA44" s="10"/>
      <c r="EOB44" s="10"/>
      <c r="EOC44" s="10"/>
      <c r="EOD44" s="10"/>
      <c r="EOE44" s="10"/>
      <c r="EOF44" s="10"/>
      <c r="EOG44" s="10"/>
      <c r="EOH44" s="10"/>
      <c r="EOI44" s="10"/>
      <c r="EOJ44" s="10"/>
      <c r="EOK44" s="10"/>
      <c r="EOL44" s="10"/>
      <c r="EOM44" s="10"/>
      <c r="EON44" s="10"/>
      <c r="EOO44" s="10"/>
      <c r="EOP44" s="10"/>
      <c r="EOQ44" s="10"/>
      <c r="EOR44" s="10"/>
      <c r="EOS44" s="10"/>
      <c r="EOT44" s="10"/>
      <c r="EOU44" s="10"/>
      <c r="EOV44" s="10"/>
      <c r="EOW44" s="10"/>
      <c r="EOX44" s="10"/>
      <c r="EOY44" s="10"/>
      <c r="EOZ44" s="10"/>
      <c r="EPA44" s="10"/>
      <c r="EPB44" s="10"/>
      <c r="EPC44" s="10"/>
      <c r="EPD44" s="10"/>
      <c r="EPE44" s="10"/>
      <c r="EPF44" s="10"/>
      <c r="EPG44" s="10"/>
      <c r="EPH44" s="10"/>
      <c r="EPI44" s="10"/>
      <c r="EPJ44" s="10"/>
      <c r="EPK44" s="10"/>
      <c r="EPL44" s="10"/>
      <c r="EPM44" s="10"/>
      <c r="EPN44" s="10"/>
      <c r="EPO44" s="10"/>
      <c r="EPP44" s="10"/>
      <c r="EPQ44" s="10"/>
      <c r="EPR44" s="10"/>
      <c r="EPS44" s="10"/>
      <c r="EPT44" s="10"/>
      <c r="EPU44" s="10"/>
      <c r="EPV44" s="10"/>
      <c r="EPW44" s="10"/>
      <c r="EPX44" s="10"/>
      <c r="EPY44" s="10"/>
      <c r="EPZ44" s="10"/>
      <c r="EQA44" s="10"/>
      <c r="EQB44" s="10"/>
      <c r="EQC44" s="10"/>
      <c r="EQD44" s="10"/>
      <c r="EQE44" s="10"/>
      <c r="EQF44" s="10"/>
      <c r="EQG44" s="10"/>
      <c r="EQH44" s="10"/>
      <c r="EQI44" s="10"/>
      <c r="EQJ44" s="10"/>
      <c r="EQK44" s="10"/>
      <c r="EQL44" s="10"/>
      <c r="EQM44" s="10"/>
      <c r="EQN44" s="10"/>
      <c r="EQO44" s="10"/>
      <c r="EQP44" s="10"/>
      <c r="EQQ44" s="10"/>
      <c r="EQR44" s="10"/>
      <c r="EQS44" s="10"/>
      <c r="EQT44" s="10"/>
      <c r="EQU44" s="10"/>
      <c r="EQV44" s="10"/>
      <c r="EQW44" s="10"/>
      <c r="EQX44" s="10"/>
      <c r="EQY44" s="10"/>
      <c r="EQZ44" s="10"/>
      <c r="ERA44" s="10"/>
      <c r="ERB44" s="10"/>
      <c r="ERC44" s="10"/>
      <c r="ERD44" s="10"/>
      <c r="ERE44" s="10"/>
      <c r="ERF44" s="10"/>
      <c r="ERG44" s="10"/>
      <c r="ERH44" s="10"/>
      <c r="ERI44" s="10"/>
      <c r="ERJ44" s="10"/>
      <c r="ERK44" s="10"/>
      <c r="ERL44" s="10"/>
      <c r="ERM44" s="10"/>
      <c r="ERN44" s="10"/>
      <c r="ERO44" s="10"/>
      <c r="ERP44" s="10"/>
      <c r="ERQ44" s="10"/>
      <c r="ERR44" s="10"/>
      <c r="ERS44" s="10"/>
      <c r="ERT44" s="10"/>
      <c r="ERU44" s="10"/>
      <c r="ERV44" s="10"/>
      <c r="ERW44" s="10"/>
      <c r="ERX44" s="10"/>
      <c r="ERY44" s="10"/>
      <c r="ERZ44" s="10"/>
      <c r="ESA44" s="10"/>
      <c r="ESB44" s="10"/>
      <c r="ESC44" s="10"/>
      <c r="ESD44" s="10"/>
      <c r="ESE44" s="10"/>
      <c r="ESF44" s="10"/>
      <c r="ESG44" s="10"/>
      <c r="ESH44" s="10"/>
      <c r="ESI44" s="10"/>
      <c r="ESJ44" s="10"/>
      <c r="ESK44" s="10"/>
      <c r="ESL44" s="10"/>
      <c r="ESM44" s="10"/>
      <c r="ESN44" s="10"/>
      <c r="ESO44" s="10"/>
      <c r="ESP44" s="10"/>
      <c r="ESQ44" s="10"/>
      <c r="ESR44" s="10"/>
      <c r="ESS44" s="10"/>
      <c r="EST44" s="10"/>
      <c r="ESU44" s="10"/>
      <c r="ESV44" s="10"/>
      <c r="ESW44" s="10"/>
      <c r="ESX44" s="10"/>
      <c r="ESY44" s="10"/>
      <c r="ESZ44" s="10"/>
      <c r="ETA44" s="10"/>
      <c r="ETB44" s="10"/>
      <c r="ETC44" s="10"/>
      <c r="ETD44" s="10"/>
      <c r="ETE44" s="10"/>
      <c r="ETF44" s="10"/>
      <c r="ETG44" s="10"/>
      <c r="ETH44" s="10"/>
      <c r="ETI44" s="10"/>
      <c r="ETJ44" s="10"/>
      <c r="ETK44" s="10"/>
      <c r="ETL44" s="10"/>
      <c r="ETM44" s="10"/>
      <c r="ETN44" s="10"/>
      <c r="ETO44" s="10"/>
      <c r="ETP44" s="10"/>
      <c r="ETQ44" s="10"/>
      <c r="ETR44" s="10"/>
      <c r="ETS44" s="10"/>
      <c r="ETT44" s="10"/>
      <c r="ETU44" s="10"/>
      <c r="ETV44" s="10"/>
      <c r="ETW44" s="10"/>
      <c r="ETX44" s="10"/>
      <c r="ETY44" s="10"/>
      <c r="ETZ44" s="10"/>
      <c r="EUA44" s="10"/>
      <c r="EUB44" s="10"/>
      <c r="EUC44" s="10"/>
      <c r="EUD44" s="10"/>
      <c r="EUE44" s="10"/>
      <c r="EUF44" s="10"/>
      <c r="EUG44" s="10"/>
      <c r="EUH44" s="10"/>
      <c r="EUI44" s="10"/>
      <c r="EUJ44" s="10"/>
      <c r="EUK44" s="10"/>
      <c r="EUL44" s="10"/>
      <c r="EUM44" s="10"/>
      <c r="EUN44" s="10"/>
      <c r="EUO44" s="10"/>
      <c r="EUP44" s="10"/>
      <c r="EUQ44" s="10"/>
      <c r="EUR44" s="10"/>
      <c r="EUS44" s="10"/>
      <c r="EUT44" s="10"/>
      <c r="EUU44" s="10"/>
      <c r="EUV44" s="10"/>
      <c r="EUW44" s="10"/>
      <c r="EUX44" s="10"/>
      <c r="EUY44" s="10"/>
      <c r="EUZ44" s="10"/>
      <c r="EVA44" s="10"/>
      <c r="EVB44" s="10"/>
      <c r="EVC44" s="10"/>
      <c r="EVD44" s="10"/>
      <c r="EVE44" s="10"/>
      <c r="EVF44" s="10"/>
      <c r="EVG44" s="10"/>
      <c r="EVH44" s="10"/>
      <c r="EVI44" s="10"/>
      <c r="EVJ44" s="10"/>
      <c r="EVK44" s="10"/>
      <c r="EVL44" s="10"/>
      <c r="EVM44" s="10"/>
      <c r="EVN44" s="10"/>
      <c r="EVO44" s="10"/>
      <c r="EVP44" s="10"/>
      <c r="EVQ44" s="10"/>
      <c r="EVR44" s="10"/>
      <c r="EVS44" s="10"/>
      <c r="EVT44" s="10"/>
      <c r="EVU44" s="10"/>
      <c r="EVV44" s="10"/>
      <c r="EVW44" s="10"/>
      <c r="EVX44" s="10"/>
      <c r="EVY44" s="10"/>
      <c r="EVZ44" s="10"/>
      <c r="EWA44" s="10"/>
      <c r="EWB44" s="10"/>
      <c r="EWC44" s="10"/>
      <c r="EWD44" s="10"/>
      <c r="EWE44" s="10"/>
      <c r="EWF44" s="10"/>
      <c r="EWG44" s="10"/>
      <c r="EWH44" s="10"/>
      <c r="EWI44" s="10"/>
      <c r="EWJ44" s="10"/>
      <c r="EWK44" s="10"/>
      <c r="EWL44" s="10"/>
      <c r="EWM44" s="10"/>
      <c r="EWN44" s="10"/>
      <c r="EWO44" s="10"/>
      <c r="EWP44" s="10"/>
      <c r="EWQ44" s="10"/>
      <c r="EWR44" s="10"/>
      <c r="EWS44" s="10"/>
      <c r="EWT44" s="10"/>
      <c r="EWU44" s="10"/>
      <c r="EWV44" s="10"/>
      <c r="EWW44" s="10"/>
      <c r="EWX44" s="10"/>
      <c r="EWY44" s="10"/>
      <c r="EWZ44" s="10"/>
      <c r="EXA44" s="10"/>
      <c r="EXB44" s="10"/>
      <c r="EXC44" s="10"/>
      <c r="EXD44" s="10"/>
      <c r="EXE44" s="10"/>
      <c r="EXF44" s="10"/>
      <c r="EXG44" s="10"/>
      <c r="EXH44" s="10"/>
      <c r="EXI44" s="10"/>
      <c r="EXJ44" s="10"/>
      <c r="EXK44" s="10"/>
      <c r="EXL44" s="10"/>
      <c r="EXM44" s="10"/>
      <c r="EXN44" s="10"/>
      <c r="EXO44" s="10"/>
      <c r="EXP44" s="10"/>
      <c r="EXQ44" s="10"/>
      <c r="EXR44" s="10"/>
      <c r="EXS44" s="10"/>
      <c r="EXT44" s="10"/>
      <c r="EXU44" s="10"/>
      <c r="EXV44" s="10"/>
      <c r="EXW44" s="10"/>
      <c r="EXX44" s="10"/>
      <c r="EXY44" s="10"/>
      <c r="EXZ44" s="10"/>
      <c r="EYA44" s="10"/>
      <c r="EYB44" s="10"/>
      <c r="EYC44" s="10"/>
      <c r="EYD44" s="10"/>
      <c r="EYE44" s="10"/>
      <c r="EYF44" s="10"/>
      <c r="EYG44" s="10"/>
      <c r="EYH44" s="10"/>
      <c r="EYI44" s="10"/>
      <c r="EYJ44" s="10"/>
      <c r="EYK44" s="10"/>
      <c r="EYL44" s="10"/>
      <c r="EYM44" s="10"/>
      <c r="EYN44" s="10"/>
      <c r="EYO44" s="10"/>
      <c r="EYP44" s="10"/>
      <c r="EYQ44" s="10"/>
      <c r="EYR44" s="10"/>
      <c r="EYS44" s="10"/>
      <c r="EYT44" s="10"/>
      <c r="EYU44" s="10"/>
      <c r="EYV44" s="10"/>
      <c r="EYW44" s="10"/>
      <c r="EYX44" s="10"/>
      <c r="EYY44" s="10"/>
      <c r="EYZ44" s="10"/>
      <c r="EZA44" s="10"/>
      <c r="EZB44" s="10"/>
      <c r="EZC44" s="10"/>
      <c r="EZD44" s="10"/>
      <c r="EZE44" s="10"/>
      <c r="EZF44" s="10"/>
      <c r="EZG44" s="10"/>
      <c r="EZH44" s="10"/>
      <c r="EZI44" s="10"/>
      <c r="EZJ44" s="10"/>
      <c r="EZK44" s="10"/>
      <c r="EZL44" s="10"/>
      <c r="EZM44" s="10"/>
      <c r="EZN44" s="10"/>
      <c r="EZO44" s="10"/>
      <c r="EZP44" s="10"/>
      <c r="EZQ44" s="10"/>
      <c r="EZR44" s="10"/>
      <c r="EZS44" s="10"/>
      <c r="EZT44" s="10"/>
      <c r="EZU44" s="10"/>
      <c r="EZV44" s="10"/>
      <c r="EZW44" s="10"/>
      <c r="EZX44" s="10"/>
      <c r="EZY44" s="10"/>
      <c r="EZZ44" s="10"/>
      <c r="FAA44" s="10"/>
      <c r="FAB44" s="10"/>
      <c r="FAC44" s="10"/>
      <c r="FAD44" s="10"/>
      <c r="FAE44" s="10"/>
      <c r="FAF44" s="10"/>
      <c r="FAG44" s="10"/>
      <c r="FAH44" s="10"/>
      <c r="FAI44" s="10"/>
      <c r="FAJ44" s="10"/>
      <c r="FAK44" s="10"/>
      <c r="FAL44" s="10"/>
      <c r="FAM44" s="10"/>
      <c r="FAN44" s="10"/>
      <c r="FAO44" s="10"/>
      <c r="FAP44" s="10"/>
      <c r="FAQ44" s="10"/>
      <c r="FAR44" s="10"/>
      <c r="FAS44" s="10"/>
      <c r="FAT44" s="10"/>
      <c r="FAU44" s="10"/>
      <c r="FAV44" s="10"/>
      <c r="FAW44" s="10"/>
      <c r="FAX44" s="10"/>
      <c r="FAY44" s="10"/>
      <c r="FAZ44" s="10"/>
      <c r="FBA44" s="10"/>
      <c r="FBB44" s="10"/>
      <c r="FBC44" s="10"/>
      <c r="FBD44" s="10"/>
      <c r="FBE44" s="10"/>
      <c r="FBF44" s="10"/>
      <c r="FBG44" s="10"/>
      <c r="FBH44" s="10"/>
      <c r="FBI44" s="10"/>
      <c r="FBJ44" s="10"/>
      <c r="FBK44" s="10"/>
      <c r="FBL44" s="10"/>
      <c r="FBM44" s="10"/>
      <c r="FBN44" s="10"/>
      <c r="FBO44" s="10"/>
      <c r="FBP44" s="10"/>
      <c r="FBQ44" s="10"/>
      <c r="FBR44" s="10"/>
      <c r="FBS44" s="10"/>
      <c r="FBT44" s="10"/>
      <c r="FBU44" s="10"/>
      <c r="FBV44" s="10"/>
      <c r="FBW44" s="10"/>
      <c r="FBX44" s="10"/>
      <c r="FBY44" s="10"/>
      <c r="FBZ44" s="10"/>
      <c r="FCA44" s="10"/>
      <c r="FCB44" s="10"/>
      <c r="FCC44" s="10"/>
      <c r="FCD44" s="10"/>
      <c r="FCE44" s="10"/>
      <c r="FCF44" s="10"/>
      <c r="FCG44" s="10"/>
      <c r="FCH44" s="10"/>
      <c r="FCI44" s="10"/>
      <c r="FCJ44" s="10"/>
      <c r="FCK44" s="10"/>
      <c r="FCL44" s="10"/>
      <c r="FCM44" s="10"/>
      <c r="FCN44" s="10"/>
      <c r="FCO44" s="10"/>
      <c r="FCP44" s="10"/>
      <c r="FCQ44" s="10"/>
      <c r="FCR44" s="10"/>
      <c r="FCS44" s="10"/>
      <c r="FCT44" s="10"/>
      <c r="FCU44" s="10"/>
      <c r="FCV44" s="10"/>
      <c r="FCW44" s="10"/>
      <c r="FCX44" s="10"/>
      <c r="FCY44" s="10"/>
      <c r="FCZ44" s="10"/>
      <c r="FDA44" s="10"/>
      <c r="FDB44" s="10"/>
      <c r="FDC44" s="10"/>
      <c r="FDD44" s="10"/>
      <c r="FDE44" s="10"/>
      <c r="FDF44" s="10"/>
      <c r="FDG44" s="10"/>
      <c r="FDH44" s="10"/>
      <c r="FDI44" s="10"/>
      <c r="FDJ44" s="10"/>
      <c r="FDK44" s="10"/>
      <c r="FDL44" s="10"/>
      <c r="FDM44" s="10"/>
      <c r="FDN44" s="10"/>
      <c r="FDO44" s="10"/>
      <c r="FDP44" s="10"/>
      <c r="FDQ44" s="10"/>
      <c r="FDR44" s="10"/>
      <c r="FDS44" s="10"/>
      <c r="FDT44" s="10"/>
      <c r="FDU44" s="10"/>
      <c r="FDV44" s="10"/>
      <c r="FDW44" s="10"/>
      <c r="FDX44" s="10"/>
      <c r="FDY44" s="10"/>
      <c r="FDZ44" s="10"/>
      <c r="FEA44" s="10"/>
      <c r="FEB44" s="10"/>
      <c r="FEC44" s="10"/>
      <c r="FED44" s="10"/>
      <c r="FEE44" s="10"/>
      <c r="FEF44" s="10"/>
      <c r="FEG44" s="10"/>
      <c r="FEH44" s="10"/>
      <c r="FEI44" s="10"/>
      <c r="FEJ44" s="10"/>
      <c r="FEK44" s="10"/>
      <c r="FEL44" s="10"/>
      <c r="FEM44" s="10"/>
      <c r="FEN44" s="10"/>
      <c r="FEO44" s="10"/>
      <c r="FEP44" s="10"/>
      <c r="FEQ44" s="10"/>
      <c r="FER44" s="10"/>
      <c r="FES44" s="10"/>
      <c r="FET44" s="10"/>
      <c r="FEU44" s="10"/>
      <c r="FEV44" s="10"/>
      <c r="FEW44" s="10"/>
      <c r="FEX44" s="10"/>
      <c r="FEY44" s="10"/>
      <c r="FEZ44" s="10"/>
      <c r="FFA44" s="10"/>
      <c r="FFB44" s="10"/>
      <c r="FFC44" s="10"/>
      <c r="FFD44" s="10"/>
      <c r="FFE44" s="10"/>
      <c r="FFF44" s="10"/>
      <c r="FFG44" s="10"/>
      <c r="FFH44" s="10"/>
      <c r="FFI44" s="10"/>
      <c r="FFJ44" s="10"/>
      <c r="FFK44" s="10"/>
      <c r="FFL44" s="10"/>
      <c r="FFM44" s="10"/>
      <c r="FFN44" s="10"/>
      <c r="FFO44" s="10"/>
      <c r="FFP44" s="10"/>
      <c r="FFQ44" s="10"/>
      <c r="FFR44" s="10"/>
      <c r="FFS44" s="10"/>
      <c r="FFT44" s="10"/>
      <c r="FFU44" s="10"/>
      <c r="FFV44" s="10"/>
      <c r="FFW44" s="10"/>
      <c r="FFX44" s="10"/>
      <c r="FFY44" s="10"/>
      <c r="FFZ44" s="10"/>
      <c r="FGA44" s="10"/>
      <c r="FGB44" s="10"/>
      <c r="FGC44" s="10"/>
      <c r="FGD44" s="10"/>
      <c r="FGE44" s="10"/>
      <c r="FGF44" s="10"/>
      <c r="FGG44" s="10"/>
      <c r="FGH44" s="10"/>
      <c r="FGI44" s="10"/>
      <c r="FGJ44" s="10"/>
      <c r="FGK44" s="10"/>
      <c r="FGL44" s="10"/>
      <c r="FGM44" s="10"/>
      <c r="FGN44" s="10"/>
      <c r="FGO44" s="10"/>
      <c r="FGP44" s="10"/>
      <c r="FGQ44" s="10"/>
      <c r="FGR44" s="10"/>
      <c r="FGS44" s="10"/>
      <c r="FGT44" s="10"/>
      <c r="FGU44" s="10"/>
      <c r="FGV44" s="10"/>
      <c r="FGW44" s="10"/>
      <c r="FGX44" s="10"/>
      <c r="FGY44" s="10"/>
      <c r="FGZ44" s="10"/>
      <c r="FHA44" s="10"/>
      <c r="FHB44" s="10"/>
      <c r="FHC44" s="10"/>
      <c r="FHD44" s="10"/>
      <c r="FHE44" s="10"/>
      <c r="FHF44" s="10"/>
      <c r="FHG44" s="10"/>
      <c r="FHH44" s="10"/>
      <c r="FHI44" s="10"/>
      <c r="FHJ44" s="10"/>
      <c r="FHK44" s="10"/>
      <c r="FHL44" s="10"/>
      <c r="FHM44" s="10"/>
      <c r="FHN44" s="10"/>
      <c r="FHO44" s="10"/>
      <c r="FHP44" s="10"/>
      <c r="FHQ44" s="10"/>
      <c r="FHR44" s="10"/>
      <c r="FHS44" s="10"/>
      <c r="FHT44" s="10"/>
      <c r="FHU44" s="10"/>
      <c r="FHV44" s="10"/>
      <c r="FHW44" s="10"/>
      <c r="FHX44" s="10"/>
      <c r="FHY44" s="10"/>
      <c r="FHZ44" s="10"/>
      <c r="FIA44" s="10"/>
      <c r="FIB44" s="10"/>
      <c r="FIC44" s="10"/>
      <c r="FID44" s="10"/>
      <c r="FIE44" s="10"/>
      <c r="FIF44" s="10"/>
      <c r="FIG44" s="10"/>
      <c r="FIH44" s="10"/>
      <c r="FII44" s="10"/>
      <c r="FIJ44" s="10"/>
      <c r="FIK44" s="10"/>
      <c r="FIL44" s="10"/>
      <c r="FIM44" s="10"/>
      <c r="FIN44" s="10"/>
      <c r="FIO44" s="10"/>
      <c r="FIP44" s="10"/>
      <c r="FIQ44" s="10"/>
      <c r="FIR44" s="10"/>
      <c r="FIS44" s="10"/>
      <c r="FIT44" s="10"/>
      <c r="FIU44" s="10"/>
      <c r="FIV44" s="10"/>
      <c r="FIW44" s="10"/>
      <c r="FIX44" s="10"/>
      <c r="FIY44" s="10"/>
      <c r="FIZ44" s="10"/>
      <c r="FJA44" s="10"/>
      <c r="FJB44" s="10"/>
      <c r="FJC44" s="10"/>
      <c r="FJD44" s="10"/>
      <c r="FJE44" s="10"/>
      <c r="FJF44" s="10"/>
      <c r="FJG44" s="10"/>
      <c r="FJH44" s="10"/>
      <c r="FJI44" s="10"/>
      <c r="FJJ44" s="10"/>
      <c r="FJK44" s="10"/>
      <c r="FJL44" s="10"/>
      <c r="FJM44" s="10"/>
      <c r="FJN44" s="10"/>
      <c r="FJO44" s="10"/>
      <c r="FJP44" s="10"/>
      <c r="FJQ44" s="10"/>
      <c r="FJR44" s="10"/>
      <c r="FJS44" s="10"/>
      <c r="FJT44" s="10"/>
      <c r="FJU44" s="10"/>
      <c r="FJV44" s="10"/>
      <c r="FJW44" s="10"/>
      <c r="FJX44" s="10"/>
      <c r="FJY44" s="10"/>
      <c r="FJZ44" s="10"/>
      <c r="FKA44" s="10"/>
      <c r="FKB44" s="10"/>
      <c r="FKC44" s="10"/>
      <c r="FKD44" s="10"/>
      <c r="FKE44" s="10"/>
      <c r="FKF44" s="10"/>
      <c r="FKG44" s="10"/>
      <c r="FKH44" s="10"/>
      <c r="FKI44" s="10"/>
      <c r="FKJ44" s="10"/>
      <c r="FKK44" s="10"/>
      <c r="FKL44" s="10"/>
      <c r="FKM44" s="10"/>
      <c r="FKN44" s="10"/>
      <c r="FKO44" s="10"/>
      <c r="FKP44" s="10"/>
      <c r="FKQ44" s="10"/>
      <c r="FKR44" s="10"/>
      <c r="FKS44" s="10"/>
      <c r="FKT44" s="10"/>
      <c r="FKU44" s="10"/>
      <c r="FKV44" s="10"/>
      <c r="FKW44" s="10"/>
      <c r="FKX44" s="10"/>
      <c r="FKY44" s="10"/>
      <c r="FKZ44" s="10"/>
      <c r="FLA44" s="10"/>
      <c r="FLB44" s="10"/>
      <c r="FLC44" s="10"/>
      <c r="FLD44" s="10"/>
      <c r="FLE44" s="10"/>
      <c r="FLF44" s="10"/>
      <c r="FLG44" s="10"/>
      <c r="FLH44" s="10"/>
      <c r="FLI44" s="10"/>
      <c r="FLJ44" s="10"/>
      <c r="FLK44" s="10"/>
      <c r="FLL44" s="10"/>
      <c r="FLM44" s="10"/>
      <c r="FLN44" s="10"/>
      <c r="FLO44" s="10"/>
      <c r="FLP44" s="10"/>
      <c r="FLQ44" s="10"/>
      <c r="FLR44" s="10"/>
      <c r="FLS44" s="10"/>
      <c r="FLT44" s="10"/>
      <c r="FLU44" s="10"/>
      <c r="FLV44" s="10"/>
      <c r="FLW44" s="10"/>
      <c r="FLX44" s="10"/>
      <c r="FLY44" s="10"/>
      <c r="FLZ44" s="10"/>
      <c r="FMA44" s="10"/>
      <c r="FMB44" s="10"/>
      <c r="FMC44" s="10"/>
      <c r="FMD44" s="10"/>
      <c r="FME44" s="10"/>
      <c r="FMF44" s="10"/>
      <c r="FMG44" s="10"/>
      <c r="FMH44" s="10"/>
      <c r="FMI44" s="10"/>
      <c r="FMJ44" s="10"/>
      <c r="FMK44" s="10"/>
      <c r="FML44" s="10"/>
      <c r="FMM44" s="10"/>
      <c r="FMN44" s="10"/>
      <c r="FMO44" s="10"/>
      <c r="FMP44" s="10"/>
      <c r="FMQ44" s="10"/>
      <c r="FMR44" s="10"/>
      <c r="FMS44" s="10"/>
      <c r="FMT44" s="10"/>
      <c r="FMU44" s="10"/>
      <c r="FMV44" s="10"/>
      <c r="FMW44" s="10"/>
      <c r="FMX44" s="10"/>
      <c r="FMY44" s="10"/>
      <c r="FMZ44" s="10"/>
      <c r="FNA44" s="10"/>
      <c r="FNB44" s="10"/>
      <c r="FNC44" s="10"/>
      <c r="FND44" s="10"/>
      <c r="FNE44" s="10"/>
      <c r="FNF44" s="10"/>
      <c r="FNG44" s="10"/>
      <c r="FNH44" s="10"/>
      <c r="FNI44" s="10"/>
      <c r="FNJ44" s="10"/>
      <c r="FNK44" s="10"/>
      <c r="FNL44" s="10"/>
      <c r="FNM44" s="10"/>
      <c r="FNN44" s="10"/>
      <c r="FNO44" s="10"/>
      <c r="FNP44" s="10"/>
      <c r="FNQ44" s="10"/>
      <c r="FNR44" s="10"/>
      <c r="FNS44" s="10"/>
      <c r="FNT44" s="10"/>
      <c r="FNU44" s="10"/>
      <c r="FNV44" s="10"/>
      <c r="FNW44" s="10"/>
      <c r="FNX44" s="10"/>
      <c r="FNY44" s="10"/>
      <c r="FNZ44" s="10"/>
      <c r="FOA44" s="10"/>
      <c r="FOB44" s="10"/>
      <c r="FOC44" s="10"/>
      <c r="FOD44" s="10"/>
      <c r="FOE44" s="10"/>
      <c r="FOF44" s="10"/>
      <c r="FOG44" s="10"/>
      <c r="FOH44" s="10"/>
      <c r="FOI44" s="10"/>
      <c r="FOJ44" s="10"/>
      <c r="FOK44" s="10"/>
      <c r="FOL44" s="10"/>
      <c r="FOM44" s="10"/>
      <c r="FON44" s="10"/>
      <c r="FOO44" s="10"/>
      <c r="FOP44" s="10"/>
      <c r="FOQ44" s="10"/>
      <c r="FOR44" s="10"/>
      <c r="FOS44" s="10"/>
      <c r="FOT44" s="10"/>
      <c r="FOU44" s="10"/>
      <c r="FOV44" s="10"/>
      <c r="FOW44" s="10"/>
      <c r="FOX44" s="10"/>
      <c r="FOY44" s="10"/>
      <c r="FOZ44" s="10"/>
      <c r="FPA44" s="10"/>
      <c r="FPB44" s="10"/>
      <c r="FPC44" s="10"/>
      <c r="FPD44" s="10"/>
      <c r="FPE44" s="10"/>
      <c r="FPF44" s="10"/>
      <c r="FPG44" s="10"/>
      <c r="FPH44" s="10"/>
      <c r="FPI44" s="10"/>
      <c r="FPJ44" s="10"/>
      <c r="FPK44" s="10"/>
      <c r="FPL44" s="10"/>
      <c r="FPM44" s="10"/>
      <c r="FPN44" s="10"/>
      <c r="FPO44" s="10"/>
      <c r="FPP44" s="10"/>
      <c r="FPQ44" s="10"/>
      <c r="FPR44" s="10"/>
      <c r="FPS44" s="10"/>
      <c r="FPT44" s="10"/>
      <c r="FPU44" s="10"/>
      <c r="FPV44" s="10"/>
      <c r="FPW44" s="10"/>
      <c r="FPX44" s="10"/>
      <c r="FPY44" s="10"/>
      <c r="FPZ44" s="10"/>
      <c r="FQA44" s="10"/>
      <c r="FQB44" s="10"/>
      <c r="FQC44" s="10"/>
      <c r="FQD44" s="10"/>
      <c r="FQE44" s="10"/>
      <c r="FQF44" s="10"/>
      <c r="FQG44" s="10"/>
      <c r="FQH44" s="10"/>
      <c r="FQI44" s="10"/>
      <c r="FQJ44" s="10"/>
      <c r="FQK44" s="10"/>
      <c r="FQL44" s="10"/>
      <c r="FQM44" s="10"/>
      <c r="FQN44" s="10"/>
      <c r="FQO44" s="10"/>
      <c r="FQP44" s="10"/>
      <c r="FQQ44" s="10"/>
      <c r="FQR44" s="10"/>
      <c r="FQS44" s="10"/>
      <c r="FQT44" s="10"/>
      <c r="FQU44" s="10"/>
      <c r="FQV44" s="10"/>
      <c r="FQW44" s="10"/>
      <c r="FQX44" s="10"/>
      <c r="FQY44" s="10"/>
      <c r="FQZ44" s="10"/>
      <c r="FRA44" s="10"/>
      <c r="FRB44" s="10"/>
      <c r="FRC44" s="10"/>
      <c r="FRD44" s="10"/>
      <c r="FRE44" s="10"/>
      <c r="FRF44" s="10"/>
      <c r="FRG44" s="10"/>
      <c r="FRH44" s="10"/>
      <c r="FRI44" s="10"/>
      <c r="FRJ44" s="10"/>
      <c r="FRK44" s="10"/>
      <c r="FRL44" s="10"/>
      <c r="FRM44" s="10"/>
      <c r="FRN44" s="10"/>
      <c r="FRO44" s="10"/>
      <c r="FRP44" s="10"/>
      <c r="FRQ44" s="10"/>
      <c r="FRR44" s="10"/>
      <c r="FRS44" s="10"/>
      <c r="FRT44" s="10"/>
      <c r="FRU44" s="10"/>
      <c r="FRV44" s="10"/>
      <c r="FRW44" s="10"/>
      <c r="FRX44" s="10"/>
      <c r="FRY44" s="10"/>
      <c r="FRZ44" s="10"/>
      <c r="FSA44" s="10"/>
      <c r="FSB44" s="10"/>
      <c r="FSC44" s="10"/>
      <c r="FSD44" s="10"/>
      <c r="FSE44" s="10"/>
      <c r="FSF44" s="10"/>
      <c r="FSG44" s="10"/>
      <c r="FSH44" s="10"/>
      <c r="FSI44" s="10"/>
      <c r="FSJ44" s="10"/>
      <c r="FSK44" s="10"/>
      <c r="FSL44" s="10"/>
      <c r="FSM44" s="10"/>
      <c r="FSN44" s="10"/>
      <c r="FSO44" s="10"/>
      <c r="FSP44" s="10"/>
      <c r="FSQ44" s="10"/>
      <c r="FSR44" s="10"/>
      <c r="FSS44" s="10"/>
      <c r="FST44" s="10"/>
      <c r="FSU44" s="10"/>
      <c r="FSV44" s="10"/>
      <c r="FSW44" s="10"/>
      <c r="FSX44" s="10"/>
      <c r="FSY44" s="10"/>
      <c r="FSZ44" s="10"/>
      <c r="FTA44" s="10"/>
      <c r="FTB44" s="10"/>
      <c r="FTC44" s="10"/>
      <c r="FTD44" s="10"/>
      <c r="FTE44" s="10"/>
      <c r="FTF44" s="10"/>
      <c r="FTG44" s="10"/>
      <c r="FTH44" s="10"/>
      <c r="FTI44" s="10"/>
      <c r="FTJ44" s="10"/>
      <c r="FTK44" s="10"/>
      <c r="FTL44" s="10"/>
      <c r="FTM44" s="10"/>
      <c r="FTN44" s="10"/>
      <c r="FTO44" s="10"/>
      <c r="FTP44" s="10"/>
      <c r="FTQ44" s="10"/>
      <c r="FTR44" s="10"/>
      <c r="FTS44" s="10"/>
      <c r="FTT44" s="10"/>
      <c r="FTU44" s="10"/>
      <c r="FTV44" s="10"/>
      <c r="FTW44" s="10"/>
      <c r="FTX44" s="10"/>
      <c r="FTY44" s="10"/>
      <c r="FTZ44" s="10"/>
      <c r="FUA44" s="10"/>
      <c r="FUB44" s="10"/>
      <c r="FUC44" s="10"/>
      <c r="FUD44" s="10"/>
      <c r="FUE44" s="10"/>
      <c r="FUF44" s="10"/>
      <c r="FUG44" s="10"/>
      <c r="FUH44" s="10"/>
      <c r="FUI44" s="10"/>
      <c r="FUJ44" s="10"/>
      <c r="FUK44" s="10"/>
      <c r="FUL44" s="10"/>
      <c r="FUM44" s="10"/>
      <c r="FUN44" s="10"/>
      <c r="FUO44" s="10"/>
      <c r="FUP44" s="10"/>
      <c r="FUQ44" s="10"/>
      <c r="FUR44" s="10"/>
      <c r="FUS44" s="10"/>
      <c r="FUT44" s="10"/>
      <c r="FUU44" s="10"/>
      <c r="FUV44" s="10"/>
      <c r="FUW44" s="10"/>
      <c r="FUX44" s="10"/>
      <c r="FUY44" s="10"/>
      <c r="FUZ44" s="10"/>
      <c r="FVA44" s="10"/>
      <c r="FVB44" s="10"/>
      <c r="FVC44" s="10"/>
      <c r="FVD44" s="10"/>
      <c r="FVE44" s="10"/>
      <c r="FVF44" s="10"/>
      <c r="FVG44" s="10"/>
      <c r="FVH44" s="10"/>
      <c r="FVI44" s="10"/>
      <c r="FVJ44" s="10"/>
      <c r="FVK44" s="10"/>
      <c r="FVL44" s="10"/>
      <c r="FVM44" s="10"/>
      <c r="FVN44" s="10"/>
      <c r="FVO44" s="10"/>
      <c r="FVP44" s="10"/>
      <c r="FVQ44" s="10"/>
      <c r="FVR44" s="10"/>
      <c r="FVS44" s="10"/>
      <c r="FVT44" s="10"/>
      <c r="FVU44" s="10"/>
      <c r="FVV44" s="10"/>
      <c r="FVW44" s="10"/>
      <c r="FVX44" s="10"/>
      <c r="FVY44" s="10"/>
      <c r="FVZ44" s="10"/>
      <c r="FWA44" s="10"/>
      <c r="FWB44" s="10"/>
      <c r="FWC44" s="10"/>
      <c r="FWD44" s="10"/>
      <c r="FWE44" s="10"/>
      <c r="FWF44" s="10"/>
      <c r="FWG44" s="10"/>
      <c r="FWH44" s="10"/>
      <c r="FWI44" s="10"/>
      <c r="FWJ44" s="10"/>
      <c r="FWK44" s="10"/>
      <c r="FWL44" s="10"/>
      <c r="FWM44" s="10"/>
      <c r="FWN44" s="10"/>
      <c r="FWO44" s="10"/>
      <c r="FWP44" s="10"/>
      <c r="FWQ44" s="10"/>
      <c r="FWR44" s="10"/>
      <c r="FWS44" s="10"/>
      <c r="FWT44" s="10"/>
      <c r="FWU44" s="10"/>
      <c r="FWV44" s="10"/>
      <c r="FWW44" s="10"/>
      <c r="FWX44" s="10"/>
      <c r="FWY44" s="10"/>
      <c r="FWZ44" s="10"/>
      <c r="FXA44" s="10"/>
      <c r="FXB44" s="10"/>
      <c r="FXC44" s="10"/>
      <c r="FXD44" s="10"/>
      <c r="FXE44" s="10"/>
      <c r="FXF44" s="10"/>
      <c r="FXG44" s="10"/>
      <c r="FXH44" s="10"/>
      <c r="FXI44" s="10"/>
      <c r="FXJ44" s="10"/>
      <c r="FXK44" s="10"/>
      <c r="FXL44" s="10"/>
      <c r="FXM44" s="10"/>
      <c r="FXN44" s="10"/>
      <c r="FXO44" s="10"/>
      <c r="FXP44" s="10"/>
      <c r="FXQ44" s="10"/>
      <c r="FXR44" s="10"/>
      <c r="FXS44" s="10"/>
      <c r="FXT44" s="10"/>
      <c r="FXU44" s="10"/>
      <c r="FXV44" s="10"/>
      <c r="FXW44" s="10"/>
      <c r="FXX44" s="10"/>
      <c r="FXY44" s="10"/>
      <c r="FXZ44" s="10"/>
      <c r="FYA44" s="10"/>
      <c r="FYB44" s="10"/>
      <c r="FYC44" s="10"/>
      <c r="FYD44" s="10"/>
      <c r="FYE44" s="10"/>
      <c r="FYF44" s="10"/>
      <c r="FYG44" s="10"/>
      <c r="FYH44" s="10"/>
      <c r="FYI44" s="10"/>
      <c r="FYJ44" s="10"/>
      <c r="FYK44" s="10"/>
      <c r="FYL44" s="10"/>
      <c r="FYM44" s="10"/>
      <c r="FYN44" s="10"/>
      <c r="FYO44" s="10"/>
      <c r="FYP44" s="10"/>
      <c r="FYQ44" s="10"/>
      <c r="FYR44" s="10"/>
      <c r="FYS44" s="10"/>
      <c r="FYT44" s="10"/>
      <c r="FYU44" s="10"/>
      <c r="FYV44" s="10"/>
      <c r="FYW44" s="10"/>
      <c r="FYX44" s="10"/>
      <c r="FYY44" s="10"/>
      <c r="FYZ44" s="10"/>
      <c r="FZA44" s="10"/>
      <c r="FZB44" s="10"/>
      <c r="FZC44" s="10"/>
      <c r="FZD44" s="10"/>
      <c r="FZE44" s="10"/>
      <c r="FZF44" s="10"/>
      <c r="FZG44" s="10"/>
      <c r="FZH44" s="10"/>
      <c r="FZI44" s="10"/>
      <c r="FZJ44" s="10"/>
      <c r="FZK44" s="10"/>
      <c r="FZL44" s="10"/>
      <c r="FZM44" s="10"/>
      <c r="FZN44" s="10"/>
      <c r="FZO44" s="10"/>
      <c r="FZP44" s="10"/>
      <c r="FZQ44" s="10"/>
      <c r="FZR44" s="10"/>
      <c r="FZS44" s="10"/>
      <c r="FZT44" s="10"/>
      <c r="FZU44" s="10"/>
      <c r="FZV44" s="10"/>
      <c r="FZW44" s="10"/>
      <c r="FZX44" s="10"/>
      <c r="FZY44" s="10"/>
      <c r="FZZ44" s="10"/>
      <c r="GAA44" s="10"/>
      <c r="GAB44" s="10"/>
      <c r="GAC44" s="10"/>
      <c r="GAD44" s="10"/>
      <c r="GAE44" s="10"/>
      <c r="GAF44" s="10"/>
      <c r="GAG44" s="10"/>
      <c r="GAH44" s="10"/>
      <c r="GAI44" s="10"/>
      <c r="GAJ44" s="10"/>
      <c r="GAK44" s="10"/>
      <c r="GAL44" s="10"/>
      <c r="GAM44" s="10"/>
      <c r="GAN44" s="10"/>
      <c r="GAO44" s="10"/>
      <c r="GAP44" s="10"/>
      <c r="GAQ44" s="10"/>
      <c r="GAR44" s="10"/>
      <c r="GAS44" s="10"/>
      <c r="GAT44" s="10"/>
      <c r="GAU44" s="10"/>
      <c r="GAV44" s="10"/>
      <c r="GAW44" s="10"/>
      <c r="GAX44" s="10"/>
      <c r="GAY44" s="10"/>
      <c r="GAZ44" s="10"/>
      <c r="GBA44" s="10"/>
      <c r="GBB44" s="10"/>
      <c r="GBC44" s="10"/>
      <c r="GBD44" s="10"/>
      <c r="GBE44" s="10"/>
      <c r="GBF44" s="10"/>
      <c r="GBG44" s="10"/>
      <c r="GBH44" s="10"/>
      <c r="GBI44" s="10"/>
      <c r="GBJ44" s="10"/>
      <c r="GBK44" s="10"/>
      <c r="GBL44" s="10"/>
      <c r="GBM44" s="10"/>
      <c r="GBN44" s="10"/>
      <c r="GBO44" s="10"/>
      <c r="GBP44" s="10"/>
      <c r="GBQ44" s="10"/>
      <c r="GBR44" s="10"/>
      <c r="GBS44" s="10"/>
      <c r="GBT44" s="10"/>
      <c r="GBU44" s="10"/>
      <c r="GBV44" s="10"/>
      <c r="GBW44" s="10"/>
      <c r="GBX44" s="10"/>
      <c r="GBY44" s="10"/>
      <c r="GBZ44" s="10"/>
      <c r="GCA44" s="10"/>
      <c r="GCB44" s="10"/>
      <c r="GCC44" s="10"/>
      <c r="GCD44" s="10"/>
      <c r="GCE44" s="10"/>
      <c r="GCF44" s="10"/>
      <c r="GCG44" s="10"/>
      <c r="GCH44" s="10"/>
      <c r="GCI44" s="10"/>
      <c r="GCJ44" s="10"/>
      <c r="GCK44" s="10"/>
      <c r="GCL44" s="10"/>
      <c r="GCM44" s="10"/>
      <c r="GCN44" s="10"/>
      <c r="GCO44" s="10"/>
      <c r="GCP44" s="10"/>
      <c r="GCQ44" s="10"/>
      <c r="GCR44" s="10"/>
      <c r="GCS44" s="10"/>
      <c r="GCT44" s="10"/>
      <c r="GCU44" s="10"/>
      <c r="GCV44" s="10"/>
      <c r="GCW44" s="10"/>
      <c r="GCX44" s="10"/>
      <c r="GCY44" s="10"/>
      <c r="GCZ44" s="10"/>
      <c r="GDA44" s="10"/>
      <c r="GDB44" s="10"/>
      <c r="GDC44" s="10"/>
      <c r="GDD44" s="10"/>
      <c r="GDE44" s="10"/>
      <c r="GDF44" s="10"/>
      <c r="GDG44" s="10"/>
      <c r="GDH44" s="10"/>
      <c r="GDI44" s="10"/>
      <c r="GDJ44" s="10"/>
      <c r="GDK44" s="10"/>
      <c r="GDL44" s="10"/>
      <c r="GDM44" s="10"/>
      <c r="GDN44" s="10"/>
      <c r="GDO44" s="10"/>
      <c r="GDP44" s="10"/>
      <c r="GDQ44" s="10"/>
      <c r="GDR44" s="10"/>
      <c r="GDS44" s="10"/>
      <c r="GDT44" s="10"/>
      <c r="GDU44" s="10"/>
      <c r="GDV44" s="10"/>
      <c r="GDW44" s="10"/>
      <c r="GDX44" s="10"/>
      <c r="GDY44" s="10"/>
      <c r="GDZ44" s="10"/>
      <c r="GEA44" s="10"/>
      <c r="GEB44" s="10"/>
      <c r="GEC44" s="10"/>
      <c r="GED44" s="10"/>
      <c r="GEE44" s="10"/>
      <c r="GEF44" s="10"/>
      <c r="GEG44" s="10"/>
      <c r="GEH44" s="10"/>
      <c r="GEI44" s="10"/>
      <c r="GEJ44" s="10"/>
      <c r="GEK44" s="10"/>
      <c r="GEL44" s="10"/>
      <c r="GEM44" s="10"/>
      <c r="GEN44" s="10"/>
      <c r="GEO44" s="10"/>
      <c r="GEP44" s="10"/>
      <c r="GEQ44" s="10"/>
      <c r="GER44" s="10"/>
      <c r="GES44" s="10"/>
      <c r="GET44" s="10"/>
      <c r="GEU44" s="10"/>
      <c r="GEV44" s="10"/>
      <c r="GEW44" s="10"/>
      <c r="GEX44" s="10"/>
      <c r="GEY44" s="10"/>
      <c r="GEZ44" s="10"/>
      <c r="GFA44" s="10"/>
      <c r="GFB44" s="10"/>
      <c r="GFC44" s="10"/>
      <c r="GFD44" s="10"/>
      <c r="GFE44" s="10"/>
      <c r="GFF44" s="10"/>
      <c r="GFG44" s="10"/>
      <c r="GFH44" s="10"/>
      <c r="GFI44" s="10"/>
      <c r="GFJ44" s="10"/>
      <c r="GFK44" s="10"/>
      <c r="GFL44" s="10"/>
      <c r="GFM44" s="10"/>
      <c r="GFN44" s="10"/>
      <c r="GFO44" s="10"/>
      <c r="GFP44" s="10"/>
      <c r="GFQ44" s="10"/>
      <c r="GFR44" s="10"/>
      <c r="GFS44" s="10"/>
      <c r="GFT44" s="10"/>
      <c r="GFU44" s="10"/>
      <c r="GFV44" s="10"/>
      <c r="GFW44" s="10"/>
      <c r="GFX44" s="10"/>
      <c r="GFY44" s="10"/>
      <c r="GFZ44" s="10"/>
      <c r="GGA44" s="10"/>
      <c r="GGB44" s="10"/>
      <c r="GGC44" s="10"/>
      <c r="GGD44" s="10"/>
      <c r="GGE44" s="10"/>
      <c r="GGF44" s="10"/>
      <c r="GGG44" s="10"/>
      <c r="GGH44" s="10"/>
      <c r="GGI44" s="10"/>
      <c r="GGJ44" s="10"/>
      <c r="GGK44" s="10"/>
      <c r="GGL44" s="10"/>
      <c r="GGM44" s="10"/>
      <c r="GGN44" s="10"/>
      <c r="GGO44" s="10"/>
      <c r="GGP44" s="10"/>
      <c r="GGQ44" s="10"/>
      <c r="GGR44" s="10"/>
      <c r="GGS44" s="10"/>
      <c r="GGT44" s="10"/>
      <c r="GGU44" s="10"/>
      <c r="GGV44" s="10"/>
      <c r="GGW44" s="10"/>
      <c r="GGX44" s="10"/>
      <c r="GGY44" s="10"/>
      <c r="GGZ44" s="10"/>
      <c r="GHA44" s="10"/>
      <c r="GHB44" s="10"/>
      <c r="GHC44" s="10"/>
      <c r="GHD44" s="10"/>
      <c r="GHE44" s="10"/>
      <c r="GHF44" s="10"/>
      <c r="GHG44" s="10"/>
      <c r="GHH44" s="10"/>
      <c r="GHI44" s="10"/>
      <c r="GHJ44" s="10"/>
      <c r="GHK44" s="10"/>
      <c r="GHL44" s="10"/>
      <c r="GHM44" s="10"/>
      <c r="GHN44" s="10"/>
      <c r="GHO44" s="10"/>
      <c r="GHP44" s="10"/>
      <c r="GHQ44" s="10"/>
      <c r="GHR44" s="10"/>
      <c r="GHS44" s="10"/>
      <c r="GHT44" s="10"/>
      <c r="GHU44" s="10"/>
      <c r="GHV44" s="10"/>
      <c r="GHW44" s="10"/>
      <c r="GHX44" s="10"/>
      <c r="GHY44" s="10"/>
      <c r="GHZ44" s="10"/>
      <c r="GIA44" s="10"/>
      <c r="GIB44" s="10"/>
      <c r="GIC44" s="10"/>
      <c r="GID44" s="10"/>
      <c r="GIE44" s="10"/>
      <c r="GIF44" s="10"/>
      <c r="GIG44" s="10"/>
      <c r="GIH44" s="10"/>
      <c r="GII44" s="10"/>
      <c r="GIJ44" s="10"/>
      <c r="GIK44" s="10"/>
      <c r="GIL44" s="10"/>
      <c r="GIM44" s="10"/>
      <c r="GIN44" s="10"/>
      <c r="GIO44" s="10"/>
      <c r="GIP44" s="10"/>
      <c r="GIQ44" s="10"/>
      <c r="GIR44" s="10"/>
      <c r="GIS44" s="10"/>
      <c r="GIT44" s="10"/>
      <c r="GIU44" s="10"/>
      <c r="GIV44" s="10"/>
      <c r="GIW44" s="10"/>
      <c r="GIX44" s="10"/>
      <c r="GIY44" s="10"/>
      <c r="GIZ44" s="10"/>
      <c r="GJA44" s="10"/>
      <c r="GJB44" s="10"/>
      <c r="GJC44" s="10"/>
      <c r="GJD44" s="10"/>
      <c r="GJE44" s="10"/>
      <c r="GJF44" s="10"/>
      <c r="GJG44" s="10"/>
      <c r="GJH44" s="10"/>
      <c r="GJI44" s="10"/>
      <c r="GJJ44" s="10"/>
      <c r="GJK44" s="10"/>
      <c r="GJL44" s="10"/>
      <c r="GJM44" s="10"/>
      <c r="GJN44" s="10"/>
      <c r="GJO44" s="10"/>
      <c r="GJP44" s="10"/>
      <c r="GJQ44" s="10"/>
      <c r="GJR44" s="10"/>
      <c r="GJS44" s="10"/>
      <c r="GJT44" s="10"/>
      <c r="GJU44" s="10"/>
      <c r="GJV44" s="10"/>
      <c r="GJW44" s="10"/>
      <c r="GJX44" s="10"/>
      <c r="GJY44" s="10"/>
      <c r="GJZ44" s="10"/>
      <c r="GKA44" s="10"/>
      <c r="GKB44" s="10"/>
      <c r="GKC44" s="10"/>
      <c r="GKD44" s="10"/>
      <c r="GKE44" s="10"/>
      <c r="GKF44" s="10"/>
      <c r="GKG44" s="10"/>
      <c r="GKH44" s="10"/>
      <c r="GKI44" s="10"/>
      <c r="GKJ44" s="10"/>
      <c r="GKK44" s="10"/>
      <c r="GKL44" s="10"/>
      <c r="GKM44" s="10"/>
      <c r="GKN44" s="10"/>
      <c r="GKO44" s="10"/>
      <c r="GKP44" s="10"/>
      <c r="GKQ44" s="10"/>
      <c r="GKR44" s="10"/>
      <c r="GKS44" s="10"/>
      <c r="GKT44" s="10"/>
      <c r="GKU44" s="10"/>
      <c r="GKV44" s="10"/>
      <c r="GKW44" s="10"/>
      <c r="GKX44" s="10"/>
      <c r="GKY44" s="10"/>
      <c r="GKZ44" s="10"/>
      <c r="GLA44" s="10"/>
      <c r="GLB44" s="10"/>
      <c r="GLC44" s="10"/>
      <c r="GLD44" s="10"/>
      <c r="GLE44" s="10"/>
      <c r="GLF44" s="10"/>
      <c r="GLG44" s="10"/>
      <c r="GLH44" s="10"/>
      <c r="GLI44" s="10"/>
      <c r="GLJ44" s="10"/>
      <c r="GLK44" s="10"/>
      <c r="GLL44" s="10"/>
      <c r="GLM44" s="10"/>
      <c r="GLN44" s="10"/>
      <c r="GLO44" s="10"/>
      <c r="GLP44" s="10"/>
      <c r="GLQ44" s="10"/>
      <c r="GLR44" s="10"/>
      <c r="GLS44" s="10"/>
      <c r="GLT44" s="10"/>
      <c r="GLU44" s="10"/>
      <c r="GLV44" s="10"/>
      <c r="GLW44" s="10"/>
      <c r="GLX44" s="10"/>
      <c r="GLY44" s="10"/>
      <c r="GLZ44" s="10"/>
      <c r="GMA44" s="10"/>
      <c r="GMB44" s="10"/>
      <c r="GMC44" s="10"/>
      <c r="GMD44" s="10"/>
      <c r="GME44" s="10"/>
      <c r="GMF44" s="10"/>
      <c r="GMG44" s="10"/>
      <c r="GMH44" s="10"/>
      <c r="GMI44" s="10"/>
      <c r="GMJ44" s="10"/>
      <c r="GMK44" s="10"/>
      <c r="GML44" s="10"/>
      <c r="GMM44" s="10"/>
      <c r="GMN44" s="10"/>
      <c r="GMO44" s="10"/>
      <c r="GMP44" s="10"/>
      <c r="GMQ44" s="10"/>
      <c r="GMR44" s="10"/>
      <c r="GMS44" s="10"/>
      <c r="GMT44" s="10"/>
      <c r="GMU44" s="10"/>
      <c r="GMV44" s="10"/>
      <c r="GMW44" s="10"/>
      <c r="GMX44" s="10"/>
      <c r="GMY44" s="10"/>
      <c r="GMZ44" s="10"/>
      <c r="GNA44" s="10"/>
      <c r="GNB44" s="10"/>
      <c r="GNC44" s="10"/>
      <c r="GND44" s="10"/>
      <c r="GNE44" s="10"/>
      <c r="GNF44" s="10"/>
      <c r="GNG44" s="10"/>
      <c r="GNH44" s="10"/>
      <c r="GNI44" s="10"/>
      <c r="GNJ44" s="10"/>
      <c r="GNK44" s="10"/>
      <c r="GNL44" s="10"/>
      <c r="GNM44" s="10"/>
      <c r="GNN44" s="10"/>
      <c r="GNO44" s="10"/>
      <c r="GNP44" s="10"/>
      <c r="GNQ44" s="10"/>
      <c r="GNR44" s="10"/>
      <c r="GNS44" s="10"/>
      <c r="GNT44" s="10"/>
      <c r="GNU44" s="10"/>
      <c r="GNV44" s="10"/>
      <c r="GNW44" s="10"/>
      <c r="GNX44" s="10"/>
      <c r="GNY44" s="10"/>
      <c r="GNZ44" s="10"/>
      <c r="GOA44" s="10"/>
      <c r="GOB44" s="10"/>
      <c r="GOC44" s="10"/>
      <c r="GOD44" s="10"/>
      <c r="GOE44" s="10"/>
      <c r="GOF44" s="10"/>
      <c r="GOG44" s="10"/>
      <c r="GOH44" s="10"/>
      <c r="GOI44" s="10"/>
      <c r="GOJ44" s="10"/>
      <c r="GOK44" s="10"/>
      <c r="GOL44" s="10"/>
      <c r="GOM44" s="10"/>
      <c r="GON44" s="10"/>
      <c r="GOO44" s="10"/>
      <c r="GOP44" s="10"/>
      <c r="GOQ44" s="10"/>
      <c r="GOR44" s="10"/>
      <c r="GOS44" s="10"/>
      <c r="GOT44" s="10"/>
      <c r="GOU44" s="10"/>
      <c r="GOV44" s="10"/>
      <c r="GOW44" s="10"/>
      <c r="GOX44" s="10"/>
      <c r="GOY44" s="10"/>
      <c r="GOZ44" s="10"/>
      <c r="GPA44" s="10"/>
      <c r="GPB44" s="10"/>
      <c r="GPC44" s="10"/>
      <c r="GPD44" s="10"/>
      <c r="GPE44" s="10"/>
      <c r="GPF44" s="10"/>
      <c r="GPG44" s="10"/>
      <c r="GPH44" s="10"/>
      <c r="GPI44" s="10"/>
      <c r="GPJ44" s="10"/>
      <c r="GPK44" s="10"/>
      <c r="GPL44" s="10"/>
      <c r="GPM44" s="10"/>
      <c r="GPN44" s="10"/>
      <c r="GPO44" s="10"/>
      <c r="GPP44" s="10"/>
      <c r="GPQ44" s="10"/>
      <c r="GPR44" s="10"/>
      <c r="GPS44" s="10"/>
      <c r="GPT44" s="10"/>
      <c r="GPU44" s="10"/>
      <c r="GPV44" s="10"/>
      <c r="GPW44" s="10"/>
      <c r="GPX44" s="10"/>
      <c r="GPY44" s="10"/>
      <c r="GPZ44" s="10"/>
      <c r="GQA44" s="10"/>
      <c r="GQB44" s="10"/>
      <c r="GQC44" s="10"/>
      <c r="GQD44" s="10"/>
      <c r="GQE44" s="10"/>
      <c r="GQF44" s="10"/>
      <c r="GQG44" s="10"/>
      <c r="GQH44" s="10"/>
      <c r="GQI44" s="10"/>
      <c r="GQJ44" s="10"/>
      <c r="GQK44" s="10"/>
      <c r="GQL44" s="10"/>
      <c r="GQM44" s="10"/>
      <c r="GQN44" s="10"/>
      <c r="GQO44" s="10"/>
      <c r="GQP44" s="10"/>
      <c r="GQQ44" s="10"/>
      <c r="GQR44" s="10"/>
      <c r="GQS44" s="10"/>
      <c r="GQT44" s="10"/>
      <c r="GQU44" s="10"/>
      <c r="GQV44" s="10"/>
      <c r="GQW44" s="10"/>
      <c r="GQX44" s="10"/>
      <c r="GQY44" s="10"/>
      <c r="GQZ44" s="10"/>
      <c r="GRA44" s="10"/>
      <c r="GRB44" s="10"/>
      <c r="GRC44" s="10"/>
      <c r="GRD44" s="10"/>
      <c r="GRE44" s="10"/>
      <c r="GRF44" s="10"/>
      <c r="GRG44" s="10"/>
      <c r="GRH44" s="10"/>
      <c r="GRI44" s="10"/>
      <c r="GRJ44" s="10"/>
      <c r="GRK44" s="10"/>
      <c r="GRL44" s="10"/>
      <c r="GRM44" s="10"/>
      <c r="GRN44" s="10"/>
      <c r="GRO44" s="10"/>
      <c r="GRP44" s="10"/>
      <c r="GRQ44" s="10"/>
      <c r="GRR44" s="10"/>
      <c r="GRS44" s="10"/>
      <c r="GRT44" s="10"/>
      <c r="GRU44" s="10"/>
      <c r="GRV44" s="10"/>
      <c r="GRW44" s="10"/>
      <c r="GRX44" s="10"/>
      <c r="GRY44" s="10"/>
      <c r="GRZ44" s="10"/>
      <c r="GSA44" s="10"/>
      <c r="GSB44" s="10"/>
      <c r="GSC44" s="10"/>
      <c r="GSD44" s="10"/>
      <c r="GSE44" s="10"/>
      <c r="GSF44" s="10"/>
      <c r="GSG44" s="10"/>
      <c r="GSH44" s="10"/>
      <c r="GSI44" s="10"/>
      <c r="GSJ44" s="10"/>
      <c r="GSK44" s="10"/>
      <c r="GSL44" s="10"/>
      <c r="GSM44" s="10"/>
      <c r="GSN44" s="10"/>
      <c r="GSO44" s="10"/>
      <c r="GSP44" s="10"/>
      <c r="GSQ44" s="10"/>
      <c r="GSR44" s="10"/>
      <c r="GSS44" s="10"/>
      <c r="GST44" s="10"/>
      <c r="GSU44" s="10"/>
      <c r="GSV44" s="10"/>
      <c r="GSW44" s="10"/>
      <c r="GSX44" s="10"/>
      <c r="GSY44" s="10"/>
      <c r="GSZ44" s="10"/>
      <c r="GTA44" s="10"/>
      <c r="GTB44" s="10"/>
      <c r="GTC44" s="10"/>
      <c r="GTD44" s="10"/>
      <c r="GTE44" s="10"/>
      <c r="GTF44" s="10"/>
      <c r="GTG44" s="10"/>
      <c r="GTH44" s="10"/>
      <c r="GTI44" s="10"/>
      <c r="GTJ44" s="10"/>
      <c r="GTK44" s="10"/>
      <c r="GTL44" s="10"/>
      <c r="GTM44" s="10"/>
      <c r="GTN44" s="10"/>
      <c r="GTO44" s="10"/>
      <c r="GTP44" s="10"/>
      <c r="GTQ44" s="10"/>
      <c r="GTR44" s="10"/>
      <c r="GTS44" s="10"/>
      <c r="GTT44" s="10"/>
      <c r="GTU44" s="10"/>
      <c r="GTV44" s="10"/>
      <c r="GTW44" s="10"/>
      <c r="GTX44" s="10"/>
      <c r="GTY44" s="10"/>
      <c r="GTZ44" s="10"/>
      <c r="GUA44" s="10"/>
      <c r="GUB44" s="10"/>
      <c r="GUC44" s="10"/>
      <c r="GUD44" s="10"/>
      <c r="GUE44" s="10"/>
      <c r="GUF44" s="10"/>
      <c r="GUG44" s="10"/>
      <c r="GUH44" s="10"/>
      <c r="GUI44" s="10"/>
      <c r="GUJ44" s="10"/>
      <c r="GUK44" s="10"/>
      <c r="GUL44" s="10"/>
      <c r="GUM44" s="10"/>
      <c r="GUN44" s="10"/>
      <c r="GUO44" s="10"/>
      <c r="GUP44" s="10"/>
      <c r="GUQ44" s="10"/>
      <c r="GUR44" s="10"/>
      <c r="GUS44" s="10"/>
      <c r="GUT44" s="10"/>
      <c r="GUU44" s="10"/>
      <c r="GUV44" s="10"/>
      <c r="GUW44" s="10"/>
      <c r="GUX44" s="10"/>
      <c r="GUY44" s="10"/>
      <c r="GUZ44" s="10"/>
      <c r="GVA44" s="10"/>
      <c r="GVB44" s="10"/>
      <c r="GVC44" s="10"/>
      <c r="GVD44" s="10"/>
      <c r="GVE44" s="10"/>
      <c r="GVF44" s="10"/>
      <c r="GVG44" s="10"/>
      <c r="GVH44" s="10"/>
      <c r="GVI44" s="10"/>
      <c r="GVJ44" s="10"/>
      <c r="GVK44" s="10"/>
      <c r="GVL44" s="10"/>
      <c r="GVM44" s="10"/>
      <c r="GVN44" s="10"/>
      <c r="GVO44" s="10"/>
      <c r="GVP44" s="10"/>
      <c r="GVQ44" s="10"/>
      <c r="GVR44" s="10"/>
      <c r="GVS44" s="10"/>
      <c r="GVT44" s="10"/>
      <c r="GVU44" s="10"/>
      <c r="GVV44" s="10"/>
      <c r="GVW44" s="10"/>
      <c r="GVX44" s="10"/>
      <c r="GVY44" s="10"/>
      <c r="GVZ44" s="10"/>
      <c r="GWA44" s="10"/>
      <c r="GWB44" s="10"/>
      <c r="GWC44" s="10"/>
      <c r="GWD44" s="10"/>
      <c r="GWE44" s="10"/>
      <c r="GWF44" s="10"/>
      <c r="GWG44" s="10"/>
      <c r="GWH44" s="10"/>
      <c r="GWI44" s="10"/>
      <c r="GWJ44" s="10"/>
      <c r="GWK44" s="10"/>
      <c r="GWL44" s="10"/>
      <c r="GWM44" s="10"/>
      <c r="GWN44" s="10"/>
      <c r="GWO44" s="10"/>
      <c r="GWP44" s="10"/>
      <c r="GWQ44" s="10"/>
      <c r="GWR44" s="10"/>
      <c r="GWS44" s="10"/>
      <c r="GWT44" s="10"/>
      <c r="GWU44" s="10"/>
      <c r="GWV44" s="10"/>
      <c r="GWW44" s="10"/>
      <c r="GWX44" s="10"/>
      <c r="GWY44" s="10"/>
      <c r="GWZ44" s="10"/>
      <c r="GXA44" s="10"/>
      <c r="GXB44" s="10"/>
      <c r="GXC44" s="10"/>
      <c r="GXD44" s="10"/>
      <c r="GXE44" s="10"/>
      <c r="GXF44" s="10"/>
      <c r="GXG44" s="10"/>
      <c r="GXH44" s="10"/>
      <c r="GXI44" s="10"/>
      <c r="GXJ44" s="10"/>
      <c r="GXK44" s="10"/>
      <c r="GXL44" s="10"/>
      <c r="GXM44" s="10"/>
      <c r="GXN44" s="10"/>
      <c r="GXO44" s="10"/>
      <c r="GXP44" s="10"/>
      <c r="GXQ44" s="10"/>
      <c r="GXR44" s="10"/>
      <c r="GXS44" s="10"/>
      <c r="GXT44" s="10"/>
      <c r="GXU44" s="10"/>
      <c r="GXV44" s="10"/>
      <c r="GXW44" s="10"/>
      <c r="GXX44" s="10"/>
      <c r="GXY44" s="10"/>
      <c r="GXZ44" s="10"/>
      <c r="GYA44" s="10"/>
      <c r="GYB44" s="10"/>
      <c r="GYC44" s="10"/>
      <c r="GYD44" s="10"/>
      <c r="GYE44" s="10"/>
      <c r="GYF44" s="10"/>
      <c r="GYG44" s="10"/>
      <c r="GYH44" s="10"/>
      <c r="GYI44" s="10"/>
      <c r="GYJ44" s="10"/>
      <c r="GYK44" s="10"/>
      <c r="GYL44" s="10"/>
      <c r="GYM44" s="10"/>
      <c r="GYN44" s="10"/>
      <c r="GYO44" s="10"/>
      <c r="GYP44" s="10"/>
      <c r="GYQ44" s="10"/>
      <c r="GYR44" s="10"/>
      <c r="GYS44" s="10"/>
      <c r="GYT44" s="10"/>
      <c r="GYU44" s="10"/>
      <c r="GYV44" s="10"/>
      <c r="GYW44" s="10"/>
      <c r="GYX44" s="10"/>
      <c r="GYY44" s="10"/>
      <c r="GYZ44" s="10"/>
      <c r="GZA44" s="10"/>
      <c r="GZB44" s="10"/>
      <c r="GZC44" s="10"/>
      <c r="GZD44" s="10"/>
      <c r="GZE44" s="10"/>
      <c r="GZF44" s="10"/>
      <c r="GZG44" s="10"/>
      <c r="GZH44" s="10"/>
      <c r="GZI44" s="10"/>
      <c r="GZJ44" s="10"/>
      <c r="GZK44" s="10"/>
      <c r="GZL44" s="10"/>
      <c r="GZM44" s="10"/>
      <c r="GZN44" s="10"/>
      <c r="GZO44" s="10"/>
      <c r="GZP44" s="10"/>
      <c r="GZQ44" s="10"/>
      <c r="GZR44" s="10"/>
      <c r="GZS44" s="10"/>
      <c r="GZT44" s="10"/>
      <c r="GZU44" s="10"/>
      <c r="GZV44" s="10"/>
      <c r="GZW44" s="10"/>
      <c r="GZX44" s="10"/>
      <c r="GZY44" s="10"/>
      <c r="GZZ44" s="10"/>
      <c r="HAA44" s="10"/>
      <c r="HAB44" s="10"/>
      <c r="HAC44" s="10"/>
      <c r="HAD44" s="10"/>
      <c r="HAE44" s="10"/>
      <c r="HAF44" s="10"/>
      <c r="HAG44" s="10"/>
      <c r="HAH44" s="10"/>
      <c r="HAI44" s="10"/>
      <c r="HAJ44" s="10"/>
      <c r="HAK44" s="10"/>
      <c r="HAL44" s="10"/>
      <c r="HAM44" s="10"/>
      <c r="HAN44" s="10"/>
      <c r="HAO44" s="10"/>
      <c r="HAP44" s="10"/>
      <c r="HAQ44" s="10"/>
      <c r="HAR44" s="10"/>
      <c r="HAS44" s="10"/>
      <c r="HAT44" s="10"/>
      <c r="HAU44" s="10"/>
      <c r="HAV44" s="10"/>
      <c r="HAW44" s="10"/>
      <c r="HAX44" s="10"/>
      <c r="HAY44" s="10"/>
      <c r="HAZ44" s="10"/>
      <c r="HBA44" s="10"/>
      <c r="HBB44" s="10"/>
      <c r="HBC44" s="10"/>
      <c r="HBD44" s="10"/>
      <c r="HBE44" s="10"/>
      <c r="HBF44" s="10"/>
      <c r="HBG44" s="10"/>
      <c r="HBH44" s="10"/>
      <c r="HBI44" s="10"/>
      <c r="HBJ44" s="10"/>
      <c r="HBK44" s="10"/>
      <c r="HBL44" s="10"/>
      <c r="HBM44" s="10"/>
      <c r="HBN44" s="10"/>
      <c r="HBO44" s="10"/>
      <c r="HBP44" s="10"/>
      <c r="HBQ44" s="10"/>
      <c r="HBR44" s="10"/>
      <c r="HBS44" s="10"/>
      <c r="HBT44" s="10"/>
      <c r="HBU44" s="10"/>
      <c r="HBV44" s="10"/>
      <c r="HBW44" s="10"/>
      <c r="HBX44" s="10"/>
      <c r="HBY44" s="10"/>
      <c r="HBZ44" s="10"/>
      <c r="HCA44" s="10"/>
      <c r="HCB44" s="10"/>
      <c r="HCC44" s="10"/>
      <c r="HCD44" s="10"/>
      <c r="HCE44" s="10"/>
      <c r="HCF44" s="10"/>
      <c r="HCG44" s="10"/>
      <c r="HCH44" s="10"/>
      <c r="HCI44" s="10"/>
      <c r="HCJ44" s="10"/>
      <c r="HCK44" s="10"/>
      <c r="HCL44" s="10"/>
      <c r="HCM44" s="10"/>
      <c r="HCN44" s="10"/>
      <c r="HCO44" s="10"/>
      <c r="HCP44" s="10"/>
      <c r="HCQ44" s="10"/>
      <c r="HCR44" s="10"/>
      <c r="HCS44" s="10"/>
      <c r="HCT44" s="10"/>
      <c r="HCU44" s="10"/>
      <c r="HCV44" s="10"/>
      <c r="HCW44" s="10"/>
      <c r="HCX44" s="10"/>
      <c r="HCY44" s="10"/>
      <c r="HCZ44" s="10"/>
      <c r="HDA44" s="10"/>
      <c r="HDB44" s="10"/>
      <c r="HDC44" s="10"/>
      <c r="HDD44" s="10"/>
      <c r="HDE44" s="10"/>
      <c r="HDF44" s="10"/>
      <c r="HDG44" s="10"/>
      <c r="HDH44" s="10"/>
      <c r="HDI44" s="10"/>
      <c r="HDJ44" s="10"/>
      <c r="HDK44" s="10"/>
      <c r="HDL44" s="10"/>
      <c r="HDM44" s="10"/>
      <c r="HDN44" s="10"/>
      <c r="HDO44" s="10"/>
      <c r="HDP44" s="10"/>
      <c r="HDQ44" s="10"/>
      <c r="HDR44" s="10"/>
      <c r="HDS44" s="10"/>
      <c r="HDT44" s="10"/>
      <c r="HDU44" s="10"/>
      <c r="HDV44" s="10"/>
      <c r="HDW44" s="10"/>
      <c r="HDX44" s="10"/>
      <c r="HDY44" s="10"/>
      <c r="HDZ44" s="10"/>
      <c r="HEA44" s="10"/>
      <c r="HEB44" s="10"/>
      <c r="HEC44" s="10"/>
      <c r="HED44" s="10"/>
      <c r="HEE44" s="10"/>
      <c r="HEF44" s="10"/>
      <c r="HEG44" s="10"/>
      <c r="HEH44" s="10"/>
      <c r="HEI44" s="10"/>
      <c r="HEJ44" s="10"/>
      <c r="HEK44" s="10"/>
      <c r="HEL44" s="10"/>
      <c r="HEM44" s="10"/>
      <c r="HEN44" s="10"/>
      <c r="HEO44" s="10"/>
      <c r="HEP44" s="10"/>
      <c r="HEQ44" s="10"/>
      <c r="HER44" s="10"/>
      <c r="HES44" s="10"/>
      <c r="HET44" s="10"/>
      <c r="HEU44" s="10"/>
      <c r="HEV44" s="10"/>
      <c r="HEW44" s="10"/>
      <c r="HEX44" s="10"/>
      <c r="HEY44" s="10"/>
      <c r="HEZ44" s="10"/>
      <c r="HFA44" s="10"/>
      <c r="HFB44" s="10"/>
      <c r="HFC44" s="10"/>
      <c r="HFD44" s="10"/>
      <c r="HFE44" s="10"/>
      <c r="HFF44" s="10"/>
      <c r="HFG44" s="10"/>
      <c r="HFH44" s="10"/>
      <c r="HFI44" s="10"/>
      <c r="HFJ44" s="10"/>
      <c r="HFK44" s="10"/>
      <c r="HFL44" s="10"/>
      <c r="HFM44" s="10"/>
      <c r="HFN44" s="10"/>
      <c r="HFO44" s="10"/>
      <c r="HFP44" s="10"/>
      <c r="HFQ44" s="10"/>
      <c r="HFR44" s="10"/>
      <c r="HFS44" s="10"/>
      <c r="HFT44" s="10"/>
      <c r="HFU44" s="10"/>
      <c r="HFV44" s="10"/>
      <c r="HFW44" s="10"/>
      <c r="HFX44" s="10"/>
      <c r="HFY44" s="10"/>
      <c r="HFZ44" s="10"/>
      <c r="HGA44" s="10"/>
      <c r="HGB44" s="10"/>
      <c r="HGC44" s="10"/>
      <c r="HGD44" s="10"/>
      <c r="HGE44" s="10"/>
      <c r="HGF44" s="10"/>
      <c r="HGG44" s="10"/>
      <c r="HGH44" s="10"/>
      <c r="HGI44" s="10"/>
      <c r="HGJ44" s="10"/>
      <c r="HGK44" s="10"/>
      <c r="HGL44" s="10"/>
      <c r="HGM44" s="10"/>
      <c r="HGN44" s="10"/>
      <c r="HGO44" s="10"/>
      <c r="HGP44" s="10"/>
      <c r="HGQ44" s="10"/>
      <c r="HGR44" s="10"/>
      <c r="HGS44" s="10"/>
      <c r="HGT44" s="10"/>
      <c r="HGU44" s="10"/>
      <c r="HGV44" s="10"/>
      <c r="HGW44" s="10"/>
      <c r="HGX44" s="10"/>
      <c r="HGY44" s="10"/>
      <c r="HGZ44" s="10"/>
      <c r="HHA44" s="10"/>
      <c r="HHB44" s="10"/>
      <c r="HHC44" s="10"/>
      <c r="HHD44" s="10"/>
      <c r="HHE44" s="10"/>
      <c r="HHF44" s="10"/>
      <c r="HHG44" s="10"/>
      <c r="HHH44" s="10"/>
      <c r="HHI44" s="10"/>
      <c r="HHJ44" s="10"/>
      <c r="HHK44" s="10"/>
      <c r="HHL44" s="10"/>
      <c r="HHM44" s="10"/>
      <c r="HHN44" s="10"/>
      <c r="HHO44" s="10"/>
      <c r="HHP44" s="10"/>
      <c r="HHQ44" s="10"/>
      <c r="HHR44" s="10"/>
      <c r="HHS44" s="10"/>
      <c r="HHT44" s="10"/>
      <c r="HHU44" s="10"/>
      <c r="HHV44" s="10"/>
      <c r="HHW44" s="10"/>
      <c r="HHX44" s="10"/>
      <c r="HHY44" s="10"/>
      <c r="HHZ44" s="10"/>
      <c r="HIA44" s="10"/>
      <c r="HIB44" s="10"/>
      <c r="HIC44" s="10"/>
      <c r="HID44" s="10"/>
      <c r="HIE44" s="10"/>
      <c r="HIF44" s="10"/>
      <c r="HIG44" s="10"/>
      <c r="HIH44" s="10"/>
      <c r="HII44" s="10"/>
      <c r="HIJ44" s="10"/>
      <c r="HIK44" s="10"/>
      <c r="HIL44" s="10"/>
      <c r="HIM44" s="10"/>
      <c r="HIN44" s="10"/>
      <c r="HIO44" s="10"/>
      <c r="HIP44" s="10"/>
      <c r="HIQ44" s="10"/>
      <c r="HIR44" s="10"/>
      <c r="HIS44" s="10"/>
      <c r="HIT44" s="10"/>
      <c r="HIU44" s="10"/>
      <c r="HIV44" s="10"/>
      <c r="HIW44" s="10"/>
      <c r="HIX44" s="10"/>
      <c r="HIY44" s="10"/>
      <c r="HIZ44" s="10"/>
      <c r="HJA44" s="10"/>
      <c r="HJB44" s="10"/>
      <c r="HJC44" s="10"/>
      <c r="HJD44" s="10"/>
      <c r="HJE44" s="10"/>
      <c r="HJF44" s="10"/>
      <c r="HJG44" s="10"/>
      <c r="HJH44" s="10"/>
      <c r="HJI44" s="10"/>
      <c r="HJJ44" s="10"/>
      <c r="HJK44" s="10"/>
      <c r="HJL44" s="10"/>
      <c r="HJM44" s="10"/>
      <c r="HJN44" s="10"/>
      <c r="HJO44" s="10"/>
      <c r="HJP44" s="10"/>
      <c r="HJQ44" s="10"/>
      <c r="HJR44" s="10"/>
      <c r="HJS44" s="10"/>
      <c r="HJT44" s="10"/>
      <c r="HJU44" s="10"/>
      <c r="HJV44" s="10"/>
      <c r="HJW44" s="10"/>
      <c r="HJX44" s="10"/>
      <c r="HJY44" s="10"/>
      <c r="HJZ44" s="10"/>
      <c r="HKA44" s="10"/>
      <c r="HKB44" s="10"/>
      <c r="HKC44" s="10"/>
      <c r="HKD44" s="10"/>
      <c r="HKE44" s="10"/>
      <c r="HKF44" s="10"/>
      <c r="HKG44" s="10"/>
      <c r="HKH44" s="10"/>
      <c r="HKI44" s="10"/>
      <c r="HKJ44" s="10"/>
      <c r="HKK44" s="10"/>
      <c r="HKL44" s="10"/>
      <c r="HKM44" s="10"/>
      <c r="HKN44" s="10"/>
      <c r="HKO44" s="10"/>
      <c r="HKP44" s="10"/>
      <c r="HKQ44" s="10"/>
      <c r="HKR44" s="10"/>
      <c r="HKS44" s="10"/>
      <c r="HKT44" s="10"/>
      <c r="HKU44" s="10"/>
      <c r="HKV44" s="10"/>
      <c r="HKW44" s="10"/>
      <c r="HKX44" s="10"/>
      <c r="HKY44" s="10"/>
      <c r="HKZ44" s="10"/>
      <c r="HLA44" s="10"/>
      <c r="HLB44" s="10"/>
      <c r="HLC44" s="10"/>
      <c r="HLD44" s="10"/>
      <c r="HLE44" s="10"/>
      <c r="HLF44" s="10"/>
      <c r="HLG44" s="10"/>
      <c r="HLH44" s="10"/>
      <c r="HLI44" s="10"/>
      <c r="HLJ44" s="10"/>
      <c r="HLK44" s="10"/>
      <c r="HLL44" s="10"/>
      <c r="HLM44" s="10"/>
      <c r="HLN44" s="10"/>
      <c r="HLO44" s="10"/>
      <c r="HLP44" s="10"/>
      <c r="HLQ44" s="10"/>
      <c r="HLR44" s="10"/>
      <c r="HLS44" s="10"/>
      <c r="HLT44" s="10"/>
      <c r="HLU44" s="10"/>
      <c r="HLV44" s="10"/>
      <c r="HLW44" s="10"/>
      <c r="HLX44" s="10"/>
      <c r="HLY44" s="10"/>
      <c r="HLZ44" s="10"/>
      <c r="HMA44" s="10"/>
      <c r="HMB44" s="10"/>
      <c r="HMC44" s="10"/>
      <c r="HMD44" s="10"/>
      <c r="HME44" s="10"/>
      <c r="HMF44" s="10"/>
      <c r="HMG44" s="10"/>
      <c r="HMH44" s="10"/>
      <c r="HMI44" s="10"/>
      <c r="HMJ44" s="10"/>
      <c r="HMK44" s="10"/>
      <c r="HML44" s="10"/>
      <c r="HMM44" s="10"/>
      <c r="HMN44" s="10"/>
      <c r="HMO44" s="10"/>
      <c r="HMP44" s="10"/>
      <c r="HMQ44" s="10"/>
      <c r="HMR44" s="10"/>
      <c r="HMS44" s="10"/>
      <c r="HMT44" s="10"/>
      <c r="HMU44" s="10"/>
      <c r="HMV44" s="10"/>
      <c r="HMW44" s="10"/>
      <c r="HMX44" s="10"/>
      <c r="HMY44" s="10"/>
      <c r="HMZ44" s="10"/>
      <c r="HNA44" s="10"/>
      <c r="HNB44" s="10"/>
      <c r="HNC44" s="10"/>
      <c r="HND44" s="10"/>
      <c r="HNE44" s="10"/>
      <c r="HNF44" s="10"/>
      <c r="HNG44" s="10"/>
      <c r="HNH44" s="10"/>
      <c r="HNI44" s="10"/>
      <c r="HNJ44" s="10"/>
      <c r="HNK44" s="10"/>
      <c r="HNL44" s="10"/>
      <c r="HNM44" s="10"/>
      <c r="HNN44" s="10"/>
      <c r="HNO44" s="10"/>
      <c r="HNP44" s="10"/>
      <c r="HNQ44" s="10"/>
      <c r="HNR44" s="10"/>
      <c r="HNS44" s="10"/>
      <c r="HNT44" s="10"/>
      <c r="HNU44" s="10"/>
      <c r="HNV44" s="10"/>
      <c r="HNW44" s="10"/>
      <c r="HNX44" s="10"/>
      <c r="HNY44" s="10"/>
      <c r="HNZ44" s="10"/>
      <c r="HOA44" s="10"/>
      <c r="HOB44" s="10"/>
      <c r="HOC44" s="10"/>
      <c r="HOD44" s="10"/>
      <c r="HOE44" s="10"/>
      <c r="HOF44" s="10"/>
      <c r="HOG44" s="10"/>
      <c r="HOH44" s="10"/>
      <c r="HOI44" s="10"/>
      <c r="HOJ44" s="10"/>
      <c r="HOK44" s="10"/>
      <c r="HOL44" s="10"/>
      <c r="HOM44" s="10"/>
      <c r="HON44" s="10"/>
      <c r="HOO44" s="10"/>
      <c r="HOP44" s="10"/>
      <c r="HOQ44" s="10"/>
      <c r="HOR44" s="10"/>
      <c r="HOS44" s="10"/>
      <c r="HOT44" s="10"/>
      <c r="HOU44" s="10"/>
      <c r="HOV44" s="10"/>
      <c r="HOW44" s="10"/>
      <c r="HOX44" s="10"/>
      <c r="HOY44" s="10"/>
      <c r="HOZ44" s="10"/>
      <c r="HPA44" s="10"/>
      <c r="HPB44" s="10"/>
      <c r="HPC44" s="10"/>
      <c r="HPD44" s="10"/>
      <c r="HPE44" s="10"/>
      <c r="HPF44" s="10"/>
      <c r="HPG44" s="10"/>
      <c r="HPH44" s="10"/>
      <c r="HPI44" s="10"/>
      <c r="HPJ44" s="10"/>
      <c r="HPK44" s="10"/>
      <c r="HPL44" s="10"/>
      <c r="HPM44" s="10"/>
      <c r="HPN44" s="10"/>
      <c r="HPO44" s="10"/>
      <c r="HPP44" s="10"/>
      <c r="HPQ44" s="10"/>
      <c r="HPR44" s="10"/>
      <c r="HPS44" s="10"/>
      <c r="HPT44" s="10"/>
      <c r="HPU44" s="10"/>
      <c r="HPV44" s="10"/>
      <c r="HPW44" s="10"/>
      <c r="HPX44" s="10"/>
      <c r="HPY44" s="10"/>
      <c r="HPZ44" s="10"/>
      <c r="HQA44" s="10"/>
      <c r="HQB44" s="10"/>
      <c r="HQC44" s="10"/>
      <c r="HQD44" s="10"/>
      <c r="HQE44" s="10"/>
      <c r="HQF44" s="10"/>
      <c r="HQG44" s="10"/>
      <c r="HQH44" s="10"/>
      <c r="HQI44" s="10"/>
      <c r="HQJ44" s="10"/>
      <c r="HQK44" s="10"/>
      <c r="HQL44" s="10"/>
      <c r="HQM44" s="10"/>
      <c r="HQN44" s="10"/>
      <c r="HQO44" s="10"/>
      <c r="HQP44" s="10"/>
      <c r="HQQ44" s="10"/>
      <c r="HQR44" s="10"/>
      <c r="HQS44" s="10"/>
      <c r="HQT44" s="10"/>
      <c r="HQU44" s="10"/>
      <c r="HQV44" s="10"/>
      <c r="HQW44" s="10"/>
      <c r="HQX44" s="10"/>
      <c r="HQY44" s="10"/>
      <c r="HQZ44" s="10"/>
      <c r="HRA44" s="10"/>
      <c r="HRB44" s="10"/>
      <c r="HRC44" s="10"/>
      <c r="HRD44" s="10"/>
      <c r="HRE44" s="10"/>
      <c r="HRF44" s="10"/>
      <c r="HRG44" s="10"/>
      <c r="HRH44" s="10"/>
      <c r="HRI44" s="10"/>
      <c r="HRJ44" s="10"/>
      <c r="HRK44" s="10"/>
      <c r="HRL44" s="10"/>
      <c r="HRM44" s="10"/>
      <c r="HRN44" s="10"/>
      <c r="HRO44" s="10"/>
      <c r="HRP44" s="10"/>
      <c r="HRQ44" s="10"/>
      <c r="HRR44" s="10"/>
      <c r="HRS44" s="10"/>
      <c r="HRT44" s="10"/>
      <c r="HRU44" s="10"/>
      <c r="HRV44" s="10"/>
      <c r="HRW44" s="10"/>
      <c r="HRX44" s="10"/>
      <c r="HRY44" s="10"/>
      <c r="HRZ44" s="10"/>
      <c r="HSA44" s="10"/>
      <c r="HSB44" s="10"/>
      <c r="HSC44" s="10"/>
      <c r="HSD44" s="10"/>
      <c r="HSE44" s="10"/>
      <c r="HSF44" s="10"/>
      <c r="HSG44" s="10"/>
      <c r="HSH44" s="10"/>
      <c r="HSI44" s="10"/>
      <c r="HSJ44" s="10"/>
      <c r="HSK44" s="10"/>
      <c r="HSL44" s="10"/>
      <c r="HSM44" s="10"/>
      <c r="HSN44" s="10"/>
      <c r="HSO44" s="10"/>
      <c r="HSP44" s="10"/>
      <c r="HSQ44" s="10"/>
      <c r="HSR44" s="10"/>
      <c r="HSS44" s="10"/>
      <c r="HST44" s="10"/>
      <c r="HSU44" s="10"/>
      <c r="HSV44" s="10"/>
      <c r="HSW44" s="10"/>
      <c r="HSX44" s="10"/>
      <c r="HSY44" s="10"/>
      <c r="HSZ44" s="10"/>
      <c r="HTA44" s="10"/>
      <c r="HTB44" s="10"/>
      <c r="HTC44" s="10"/>
      <c r="HTD44" s="10"/>
      <c r="HTE44" s="10"/>
      <c r="HTF44" s="10"/>
      <c r="HTG44" s="10"/>
      <c r="HTH44" s="10"/>
      <c r="HTI44" s="10"/>
      <c r="HTJ44" s="10"/>
      <c r="HTK44" s="10"/>
      <c r="HTL44" s="10"/>
      <c r="HTM44" s="10"/>
      <c r="HTN44" s="10"/>
      <c r="HTO44" s="10"/>
      <c r="HTP44" s="10"/>
      <c r="HTQ44" s="10"/>
      <c r="HTR44" s="10"/>
      <c r="HTS44" s="10"/>
      <c r="HTT44" s="10"/>
      <c r="HTU44" s="10"/>
      <c r="HTV44" s="10"/>
      <c r="HTW44" s="10"/>
      <c r="HTX44" s="10"/>
      <c r="HTY44" s="10"/>
      <c r="HTZ44" s="10"/>
      <c r="HUA44" s="10"/>
      <c r="HUB44" s="10"/>
      <c r="HUC44" s="10"/>
      <c r="HUD44" s="10"/>
      <c r="HUE44" s="10"/>
      <c r="HUF44" s="10"/>
      <c r="HUG44" s="10"/>
      <c r="HUH44" s="10"/>
      <c r="HUI44" s="10"/>
      <c r="HUJ44" s="10"/>
      <c r="HUK44" s="10"/>
      <c r="HUL44" s="10"/>
      <c r="HUM44" s="10"/>
      <c r="HUN44" s="10"/>
      <c r="HUO44" s="10"/>
      <c r="HUP44" s="10"/>
      <c r="HUQ44" s="10"/>
      <c r="HUR44" s="10"/>
      <c r="HUS44" s="10"/>
      <c r="HUT44" s="10"/>
      <c r="HUU44" s="10"/>
      <c r="HUV44" s="10"/>
      <c r="HUW44" s="10"/>
      <c r="HUX44" s="10"/>
      <c r="HUY44" s="10"/>
      <c r="HUZ44" s="10"/>
      <c r="HVA44" s="10"/>
      <c r="HVB44" s="10"/>
      <c r="HVC44" s="10"/>
      <c r="HVD44" s="10"/>
      <c r="HVE44" s="10"/>
      <c r="HVF44" s="10"/>
      <c r="HVG44" s="10"/>
      <c r="HVH44" s="10"/>
      <c r="HVI44" s="10"/>
      <c r="HVJ44" s="10"/>
      <c r="HVK44" s="10"/>
      <c r="HVL44" s="10"/>
      <c r="HVM44" s="10"/>
      <c r="HVN44" s="10"/>
      <c r="HVO44" s="10"/>
      <c r="HVP44" s="10"/>
      <c r="HVQ44" s="10"/>
      <c r="HVR44" s="10"/>
      <c r="HVS44" s="10"/>
      <c r="HVT44" s="10"/>
      <c r="HVU44" s="10"/>
      <c r="HVV44" s="10"/>
      <c r="HVW44" s="10"/>
      <c r="HVX44" s="10"/>
      <c r="HVY44" s="10"/>
      <c r="HVZ44" s="10"/>
      <c r="HWA44" s="10"/>
      <c r="HWB44" s="10"/>
      <c r="HWC44" s="10"/>
      <c r="HWD44" s="10"/>
      <c r="HWE44" s="10"/>
      <c r="HWF44" s="10"/>
      <c r="HWG44" s="10"/>
      <c r="HWH44" s="10"/>
      <c r="HWI44" s="10"/>
      <c r="HWJ44" s="10"/>
      <c r="HWK44" s="10"/>
      <c r="HWL44" s="10"/>
      <c r="HWM44" s="10"/>
      <c r="HWN44" s="10"/>
      <c r="HWO44" s="10"/>
      <c r="HWP44" s="10"/>
      <c r="HWQ44" s="10"/>
      <c r="HWR44" s="10"/>
      <c r="HWS44" s="10"/>
      <c r="HWT44" s="10"/>
      <c r="HWU44" s="10"/>
      <c r="HWV44" s="10"/>
      <c r="HWW44" s="10"/>
      <c r="HWX44" s="10"/>
      <c r="HWY44" s="10"/>
      <c r="HWZ44" s="10"/>
      <c r="HXA44" s="10"/>
      <c r="HXB44" s="10"/>
      <c r="HXC44" s="10"/>
      <c r="HXD44" s="10"/>
      <c r="HXE44" s="10"/>
      <c r="HXF44" s="10"/>
      <c r="HXG44" s="10"/>
      <c r="HXH44" s="10"/>
      <c r="HXI44" s="10"/>
      <c r="HXJ44" s="10"/>
      <c r="HXK44" s="10"/>
      <c r="HXL44" s="10"/>
      <c r="HXM44" s="10"/>
      <c r="HXN44" s="10"/>
      <c r="HXO44" s="10"/>
      <c r="HXP44" s="10"/>
      <c r="HXQ44" s="10"/>
      <c r="HXR44" s="10"/>
      <c r="HXS44" s="10"/>
      <c r="HXT44" s="10"/>
      <c r="HXU44" s="10"/>
      <c r="HXV44" s="10"/>
      <c r="HXW44" s="10"/>
      <c r="HXX44" s="10"/>
      <c r="HXY44" s="10"/>
      <c r="HXZ44" s="10"/>
      <c r="HYA44" s="10"/>
      <c r="HYB44" s="10"/>
      <c r="HYC44" s="10"/>
      <c r="HYD44" s="10"/>
      <c r="HYE44" s="10"/>
      <c r="HYF44" s="10"/>
      <c r="HYG44" s="10"/>
      <c r="HYH44" s="10"/>
      <c r="HYI44" s="10"/>
      <c r="HYJ44" s="10"/>
      <c r="HYK44" s="10"/>
      <c r="HYL44" s="10"/>
      <c r="HYM44" s="10"/>
      <c r="HYN44" s="10"/>
      <c r="HYO44" s="10"/>
      <c r="HYP44" s="10"/>
      <c r="HYQ44" s="10"/>
      <c r="HYR44" s="10"/>
      <c r="HYS44" s="10"/>
      <c r="HYT44" s="10"/>
      <c r="HYU44" s="10"/>
      <c r="HYV44" s="10"/>
      <c r="HYW44" s="10"/>
      <c r="HYX44" s="10"/>
      <c r="HYY44" s="10"/>
      <c r="HYZ44" s="10"/>
      <c r="HZA44" s="10"/>
      <c r="HZB44" s="10"/>
      <c r="HZC44" s="10"/>
      <c r="HZD44" s="10"/>
      <c r="HZE44" s="10"/>
      <c r="HZF44" s="10"/>
      <c r="HZG44" s="10"/>
      <c r="HZH44" s="10"/>
      <c r="HZI44" s="10"/>
      <c r="HZJ44" s="10"/>
      <c r="HZK44" s="10"/>
      <c r="HZL44" s="10"/>
      <c r="HZM44" s="10"/>
      <c r="HZN44" s="10"/>
      <c r="HZO44" s="10"/>
      <c r="HZP44" s="10"/>
      <c r="HZQ44" s="10"/>
      <c r="HZR44" s="10"/>
      <c r="HZS44" s="10"/>
      <c r="HZT44" s="10"/>
      <c r="HZU44" s="10"/>
      <c r="HZV44" s="10"/>
      <c r="HZW44" s="10"/>
      <c r="HZX44" s="10"/>
      <c r="HZY44" s="10"/>
      <c r="HZZ44" s="10"/>
      <c r="IAA44" s="10"/>
      <c r="IAB44" s="10"/>
      <c r="IAC44" s="10"/>
      <c r="IAD44" s="10"/>
      <c r="IAE44" s="10"/>
      <c r="IAF44" s="10"/>
      <c r="IAG44" s="10"/>
      <c r="IAH44" s="10"/>
      <c r="IAI44" s="10"/>
      <c r="IAJ44" s="10"/>
      <c r="IAK44" s="10"/>
      <c r="IAL44" s="10"/>
      <c r="IAM44" s="10"/>
      <c r="IAN44" s="10"/>
      <c r="IAO44" s="10"/>
      <c r="IAP44" s="10"/>
      <c r="IAQ44" s="10"/>
      <c r="IAR44" s="10"/>
      <c r="IAS44" s="10"/>
      <c r="IAT44" s="10"/>
      <c r="IAU44" s="10"/>
      <c r="IAV44" s="10"/>
      <c r="IAW44" s="10"/>
      <c r="IAX44" s="10"/>
      <c r="IAY44" s="10"/>
      <c r="IAZ44" s="10"/>
      <c r="IBA44" s="10"/>
      <c r="IBB44" s="10"/>
      <c r="IBC44" s="10"/>
      <c r="IBD44" s="10"/>
      <c r="IBE44" s="10"/>
      <c r="IBF44" s="10"/>
      <c r="IBG44" s="10"/>
      <c r="IBH44" s="10"/>
      <c r="IBI44" s="10"/>
      <c r="IBJ44" s="10"/>
      <c r="IBK44" s="10"/>
      <c r="IBL44" s="10"/>
      <c r="IBM44" s="10"/>
      <c r="IBN44" s="10"/>
      <c r="IBO44" s="10"/>
      <c r="IBP44" s="10"/>
      <c r="IBQ44" s="10"/>
      <c r="IBR44" s="10"/>
      <c r="IBS44" s="10"/>
      <c r="IBT44" s="10"/>
      <c r="IBU44" s="10"/>
      <c r="IBV44" s="10"/>
      <c r="IBW44" s="10"/>
      <c r="IBX44" s="10"/>
      <c r="IBY44" s="10"/>
      <c r="IBZ44" s="10"/>
      <c r="ICA44" s="10"/>
      <c r="ICB44" s="10"/>
      <c r="ICC44" s="10"/>
      <c r="ICD44" s="10"/>
      <c r="ICE44" s="10"/>
      <c r="ICF44" s="10"/>
      <c r="ICG44" s="10"/>
      <c r="ICH44" s="10"/>
      <c r="ICI44" s="10"/>
      <c r="ICJ44" s="10"/>
      <c r="ICK44" s="10"/>
      <c r="ICL44" s="10"/>
      <c r="ICM44" s="10"/>
      <c r="ICN44" s="10"/>
      <c r="ICO44" s="10"/>
      <c r="ICP44" s="10"/>
      <c r="ICQ44" s="10"/>
      <c r="ICR44" s="10"/>
      <c r="ICS44" s="10"/>
      <c r="ICT44" s="10"/>
      <c r="ICU44" s="10"/>
      <c r="ICV44" s="10"/>
      <c r="ICW44" s="10"/>
      <c r="ICX44" s="10"/>
      <c r="ICY44" s="10"/>
      <c r="ICZ44" s="10"/>
      <c r="IDA44" s="10"/>
      <c r="IDB44" s="10"/>
      <c r="IDC44" s="10"/>
      <c r="IDD44" s="10"/>
      <c r="IDE44" s="10"/>
      <c r="IDF44" s="10"/>
      <c r="IDG44" s="10"/>
      <c r="IDH44" s="10"/>
      <c r="IDI44" s="10"/>
      <c r="IDJ44" s="10"/>
      <c r="IDK44" s="10"/>
      <c r="IDL44" s="10"/>
      <c r="IDM44" s="10"/>
      <c r="IDN44" s="10"/>
      <c r="IDO44" s="10"/>
      <c r="IDP44" s="10"/>
      <c r="IDQ44" s="10"/>
      <c r="IDR44" s="10"/>
      <c r="IDS44" s="10"/>
      <c r="IDT44" s="10"/>
      <c r="IDU44" s="10"/>
      <c r="IDV44" s="10"/>
      <c r="IDW44" s="10"/>
      <c r="IDX44" s="10"/>
      <c r="IDY44" s="10"/>
      <c r="IDZ44" s="10"/>
      <c r="IEA44" s="10"/>
      <c r="IEB44" s="10"/>
      <c r="IEC44" s="10"/>
      <c r="IED44" s="10"/>
      <c r="IEE44" s="10"/>
      <c r="IEF44" s="10"/>
      <c r="IEG44" s="10"/>
      <c r="IEH44" s="10"/>
      <c r="IEI44" s="10"/>
      <c r="IEJ44" s="10"/>
      <c r="IEK44" s="10"/>
      <c r="IEL44" s="10"/>
      <c r="IEM44" s="10"/>
      <c r="IEN44" s="10"/>
      <c r="IEO44" s="10"/>
      <c r="IEP44" s="10"/>
      <c r="IEQ44" s="10"/>
      <c r="IER44" s="10"/>
      <c r="IES44" s="10"/>
      <c r="IET44" s="10"/>
      <c r="IEU44" s="10"/>
      <c r="IEV44" s="10"/>
      <c r="IEW44" s="10"/>
      <c r="IEX44" s="10"/>
      <c r="IEY44" s="10"/>
      <c r="IEZ44" s="10"/>
      <c r="IFA44" s="10"/>
      <c r="IFB44" s="10"/>
      <c r="IFC44" s="10"/>
      <c r="IFD44" s="10"/>
      <c r="IFE44" s="10"/>
      <c r="IFF44" s="10"/>
      <c r="IFG44" s="10"/>
      <c r="IFH44" s="10"/>
      <c r="IFI44" s="10"/>
      <c r="IFJ44" s="10"/>
      <c r="IFK44" s="10"/>
      <c r="IFL44" s="10"/>
      <c r="IFM44" s="10"/>
      <c r="IFN44" s="10"/>
      <c r="IFO44" s="10"/>
      <c r="IFP44" s="10"/>
      <c r="IFQ44" s="10"/>
      <c r="IFR44" s="10"/>
      <c r="IFS44" s="10"/>
      <c r="IFT44" s="10"/>
      <c r="IFU44" s="10"/>
      <c r="IFV44" s="10"/>
      <c r="IFW44" s="10"/>
      <c r="IFX44" s="10"/>
      <c r="IFY44" s="10"/>
      <c r="IFZ44" s="10"/>
      <c r="IGA44" s="10"/>
      <c r="IGB44" s="10"/>
      <c r="IGC44" s="10"/>
      <c r="IGD44" s="10"/>
      <c r="IGE44" s="10"/>
      <c r="IGF44" s="10"/>
      <c r="IGG44" s="10"/>
      <c r="IGH44" s="10"/>
      <c r="IGI44" s="10"/>
      <c r="IGJ44" s="10"/>
      <c r="IGK44" s="10"/>
      <c r="IGL44" s="10"/>
      <c r="IGM44" s="10"/>
      <c r="IGN44" s="10"/>
      <c r="IGO44" s="10"/>
      <c r="IGP44" s="10"/>
      <c r="IGQ44" s="10"/>
      <c r="IGR44" s="10"/>
      <c r="IGS44" s="10"/>
      <c r="IGT44" s="10"/>
      <c r="IGU44" s="10"/>
      <c r="IGV44" s="10"/>
      <c r="IGW44" s="10"/>
      <c r="IGX44" s="10"/>
      <c r="IGY44" s="10"/>
      <c r="IGZ44" s="10"/>
      <c r="IHA44" s="10"/>
      <c r="IHB44" s="10"/>
      <c r="IHC44" s="10"/>
      <c r="IHD44" s="10"/>
      <c r="IHE44" s="10"/>
      <c r="IHF44" s="10"/>
      <c r="IHG44" s="10"/>
      <c r="IHH44" s="10"/>
      <c r="IHI44" s="10"/>
      <c r="IHJ44" s="10"/>
      <c r="IHK44" s="10"/>
      <c r="IHL44" s="10"/>
      <c r="IHM44" s="10"/>
      <c r="IHN44" s="10"/>
      <c r="IHO44" s="10"/>
      <c r="IHP44" s="10"/>
      <c r="IHQ44" s="10"/>
      <c r="IHR44" s="10"/>
      <c r="IHS44" s="10"/>
      <c r="IHT44" s="10"/>
      <c r="IHU44" s="10"/>
      <c r="IHV44" s="10"/>
      <c r="IHW44" s="10"/>
      <c r="IHX44" s="10"/>
      <c r="IHY44" s="10"/>
      <c r="IHZ44" s="10"/>
      <c r="IIA44" s="10"/>
      <c r="IIB44" s="10"/>
      <c r="IIC44" s="10"/>
      <c r="IID44" s="10"/>
      <c r="IIE44" s="10"/>
      <c r="IIF44" s="10"/>
      <c r="IIG44" s="10"/>
      <c r="IIH44" s="10"/>
      <c r="III44" s="10"/>
      <c r="IIJ44" s="10"/>
      <c r="IIK44" s="10"/>
      <c r="IIL44" s="10"/>
      <c r="IIM44" s="10"/>
      <c r="IIN44" s="10"/>
      <c r="IIO44" s="10"/>
      <c r="IIP44" s="10"/>
      <c r="IIQ44" s="10"/>
      <c r="IIR44" s="10"/>
      <c r="IIS44" s="10"/>
      <c r="IIT44" s="10"/>
      <c r="IIU44" s="10"/>
      <c r="IIV44" s="10"/>
      <c r="IIW44" s="10"/>
      <c r="IIX44" s="10"/>
      <c r="IIY44" s="10"/>
      <c r="IIZ44" s="10"/>
      <c r="IJA44" s="10"/>
      <c r="IJB44" s="10"/>
      <c r="IJC44" s="10"/>
      <c r="IJD44" s="10"/>
      <c r="IJE44" s="10"/>
      <c r="IJF44" s="10"/>
      <c r="IJG44" s="10"/>
      <c r="IJH44" s="10"/>
      <c r="IJI44" s="10"/>
      <c r="IJJ44" s="10"/>
      <c r="IJK44" s="10"/>
      <c r="IJL44" s="10"/>
      <c r="IJM44" s="10"/>
      <c r="IJN44" s="10"/>
      <c r="IJO44" s="10"/>
      <c r="IJP44" s="10"/>
      <c r="IJQ44" s="10"/>
      <c r="IJR44" s="10"/>
      <c r="IJS44" s="10"/>
      <c r="IJT44" s="10"/>
      <c r="IJU44" s="10"/>
      <c r="IJV44" s="10"/>
      <c r="IJW44" s="10"/>
      <c r="IJX44" s="10"/>
      <c r="IJY44" s="10"/>
      <c r="IJZ44" s="10"/>
      <c r="IKA44" s="10"/>
      <c r="IKB44" s="10"/>
      <c r="IKC44" s="10"/>
      <c r="IKD44" s="10"/>
      <c r="IKE44" s="10"/>
      <c r="IKF44" s="10"/>
      <c r="IKG44" s="10"/>
      <c r="IKH44" s="10"/>
      <c r="IKI44" s="10"/>
      <c r="IKJ44" s="10"/>
      <c r="IKK44" s="10"/>
      <c r="IKL44" s="10"/>
      <c r="IKM44" s="10"/>
      <c r="IKN44" s="10"/>
      <c r="IKO44" s="10"/>
      <c r="IKP44" s="10"/>
      <c r="IKQ44" s="10"/>
      <c r="IKR44" s="10"/>
      <c r="IKS44" s="10"/>
      <c r="IKT44" s="10"/>
      <c r="IKU44" s="10"/>
      <c r="IKV44" s="10"/>
      <c r="IKW44" s="10"/>
      <c r="IKX44" s="10"/>
      <c r="IKY44" s="10"/>
      <c r="IKZ44" s="10"/>
      <c r="ILA44" s="10"/>
      <c r="ILB44" s="10"/>
      <c r="ILC44" s="10"/>
      <c r="ILD44" s="10"/>
      <c r="ILE44" s="10"/>
      <c r="ILF44" s="10"/>
      <c r="ILG44" s="10"/>
      <c r="ILH44" s="10"/>
      <c r="ILI44" s="10"/>
      <c r="ILJ44" s="10"/>
      <c r="ILK44" s="10"/>
      <c r="ILL44" s="10"/>
      <c r="ILM44" s="10"/>
      <c r="ILN44" s="10"/>
      <c r="ILO44" s="10"/>
      <c r="ILP44" s="10"/>
      <c r="ILQ44" s="10"/>
      <c r="ILR44" s="10"/>
      <c r="ILS44" s="10"/>
      <c r="ILT44" s="10"/>
      <c r="ILU44" s="10"/>
      <c r="ILV44" s="10"/>
      <c r="ILW44" s="10"/>
      <c r="ILX44" s="10"/>
      <c r="ILY44" s="10"/>
      <c r="ILZ44" s="10"/>
      <c r="IMA44" s="10"/>
      <c r="IMB44" s="10"/>
      <c r="IMC44" s="10"/>
      <c r="IMD44" s="10"/>
      <c r="IME44" s="10"/>
      <c r="IMF44" s="10"/>
      <c r="IMG44" s="10"/>
      <c r="IMH44" s="10"/>
      <c r="IMI44" s="10"/>
      <c r="IMJ44" s="10"/>
      <c r="IMK44" s="10"/>
      <c r="IML44" s="10"/>
      <c r="IMM44" s="10"/>
      <c r="IMN44" s="10"/>
      <c r="IMO44" s="10"/>
      <c r="IMP44" s="10"/>
      <c r="IMQ44" s="10"/>
      <c r="IMR44" s="10"/>
      <c r="IMS44" s="10"/>
      <c r="IMT44" s="10"/>
      <c r="IMU44" s="10"/>
      <c r="IMV44" s="10"/>
      <c r="IMW44" s="10"/>
      <c r="IMX44" s="10"/>
      <c r="IMY44" s="10"/>
      <c r="IMZ44" s="10"/>
      <c r="INA44" s="10"/>
      <c r="INB44" s="10"/>
      <c r="INC44" s="10"/>
      <c r="IND44" s="10"/>
      <c r="INE44" s="10"/>
      <c r="INF44" s="10"/>
      <c r="ING44" s="10"/>
      <c r="INH44" s="10"/>
      <c r="INI44" s="10"/>
      <c r="INJ44" s="10"/>
      <c r="INK44" s="10"/>
      <c r="INL44" s="10"/>
      <c r="INM44" s="10"/>
      <c r="INN44" s="10"/>
      <c r="INO44" s="10"/>
      <c r="INP44" s="10"/>
      <c r="INQ44" s="10"/>
      <c r="INR44" s="10"/>
      <c r="INS44" s="10"/>
      <c r="INT44" s="10"/>
      <c r="INU44" s="10"/>
      <c r="INV44" s="10"/>
      <c r="INW44" s="10"/>
      <c r="INX44" s="10"/>
      <c r="INY44" s="10"/>
      <c r="INZ44" s="10"/>
      <c r="IOA44" s="10"/>
      <c r="IOB44" s="10"/>
      <c r="IOC44" s="10"/>
      <c r="IOD44" s="10"/>
      <c r="IOE44" s="10"/>
      <c r="IOF44" s="10"/>
      <c r="IOG44" s="10"/>
      <c r="IOH44" s="10"/>
      <c r="IOI44" s="10"/>
      <c r="IOJ44" s="10"/>
      <c r="IOK44" s="10"/>
      <c r="IOL44" s="10"/>
      <c r="IOM44" s="10"/>
      <c r="ION44" s="10"/>
      <c r="IOO44" s="10"/>
      <c r="IOP44" s="10"/>
      <c r="IOQ44" s="10"/>
      <c r="IOR44" s="10"/>
      <c r="IOS44" s="10"/>
      <c r="IOT44" s="10"/>
      <c r="IOU44" s="10"/>
      <c r="IOV44" s="10"/>
      <c r="IOW44" s="10"/>
      <c r="IOX44" s="10"/>
      <c r="IOY44" s="10"/>
      <c r="IOZ44" s="10"/>
      <c r="IPA44" s="10"/>
      <c r="IPB44" s="10"/>
      <c r="IPC44" s="10"/>
      <c r="IPD44" s="10"/>
      <c r="IPE44" s="10"/>
      <c r="IPF44" s="10"/>
      <c r="IPG44" s="10"/>
      <c r="IPH44" s="10"/>
      <c r="IPI44" s="10"/>
      <c r="IPJ44" s="10"/>
      <c r="IPK44" s="10"/>
      <c r="IPL44" s="10"/>
      <c r="IPM44" s="10"/>
      <c r="IPN44" s="10"/>
      <c r="IPO44" s="10"/>
      <c r="IPP44" s="10"/>
      <c r="IPQ44" s="10"/>
      <c r="IPR44" s="10"/>
      <c r="IPS44" s="10"/>
      <c r="IPT44" s="10"/>
      <c r="IPU44" s="10"/>
      <c r="IPV44" s="10"/>
      <c r="IPW44" s="10"/>
      <c r="IPX44" s="10"/>
      <c r="IPY44" s="10"/>
      <c r="IPZ44" s="10"/>
      <c r="IQA44" s="10"/>
      <c r="IQB44" s="10"/>
      <c r="IQC44" s="10"/>
      <c r="IQD44" s="10"/>
      <c r="IQE44" s="10"/>
      <c r="IQF44" s="10"/>
      <c r="IQG44" s="10"/>
      <c r="IQH44" s="10"/>
      <c r="IQI44" s="10"/>
      <c r="IQJ44" s="10"/>
      <c r="IQK44" s="10"/>
      <c r="IQL44" s="10"/>
      <c r="IQM44" s="10"/>
      <c r="IQN44" s="10"/>
      <c r="IQO44" s="10"/>
      <c r="IQP44" s="10"/>
      <c r="IQQ44" s="10"/>
      <c r="IQR44" s="10"/>
      <c r="IQS44" s="10"/>
      <c r="IQT44" s="10"/>
      <c r="IQU44" s="10"/>
      <c r="IQV44" s="10"/>
      <c r="IQW44" s="10"/>
      <c r="IQX44" s="10"/>
      <c r="IQY44" s="10"/>
      <c r="IQZ44" s="10"/>
      <c r="IRA44" s="10"/>
      <c r="IRB44" s="10"/>
      <c r="IRC44" s="10"/>
      <c r="IRD44" s="10"/>
      <c r="IRE44" s="10"/>
      <c r="IRF44" s="10"/>
      <c r="IRG44" s="10"/>
      <c r="IRH44" s="10"/>
      <c r="IRI44" s="10"/>
      <c r="IRJ44" s="10"/>
      <c r="IRK44" s="10"/>
      <c r="IRL44" s="10"/>
      <c r="IRM44" s="10"/>
      <c r="IRN44" s="10"/>
      <c r="IRO44" s="10"/>
      <c r="IRP44" s="10"/>
      <c r="IRQ44" s="10"/>
      <c r="IRR44" s="10"/>
      <c r="IRS44" s="10"/>
      <c r="IRT44" s="10"/>
      <c r="IRU44" s="10"/>
      <c r="IRV44" s="10"/>
      <c r="IRW44" s="10"/>
      <c r="IRX44" s="10"/>
      <c r="IRY44" s="10"/>
      <c r="IRZ44" s="10"/>
      <c r="ISA44" s="10"/>
      <c r="ISB44" s="10"/>
      <c r="ISC44" s="10"/>
      <c r="ISD44" s="10"/>
      <c r="ISE44" s="10"/>
      <c r="ISF44" s="10"/>
      <c r="ISG44" s="10"/>
      <c r="ISH44" s="10"/>
      <c r="ISI44" s="10"/>
      <c r="ISJ44" s="10"/>
      <c r="ISK44" s="10"/>
      <c r="ISL44" s="10"/>
      <c r="ISM44" s="10"/>
      <c r="ISN44" s="10"/>
      <c r="ISO44" s="10"/>
      <c r="ISP44" s="10"/>
      <c r="ISQ44" s="10"/>
      <c r="ISR44" s="10"/>
      <c r="ISS44" s="10"/>
      <c r="IST44" s="10"/>
      <c r="ISU44" s="10"/>
      <c r="ISV44" s="10"/>
      <c r="ISW44" s="10"/>
      <c r="ISX44" s="10"/>
      <c r="ISY44" s="10"/>
      <c r="ISZ44" s="10"/>
      <c r="ITA44" s="10"/>
      <c r="ITB44" s="10"/>
      <c r="ITC44" s="10"/>
      <c r="ITD44" s="10"/>
      <c r="ITE44" s="10"/>
      <c r="ITF44" s="10"/>
      <c r="ITG44" s="10"/>
      <c r="ITH44" s="10"/>
      <c r="ITI44" s="10"/>
      <c r="ITJ44" s="10"/>
      <c r="ITK44" s="10"/>
      <c r="ITL44" s="10"/>
      <c r="ITM44" s="10"/>
      <c r="ITN44" s="10"/>
      <c r="ITO44" s="10"/>
      <c r="ITP44" s="10"/>
      <c r="ITQ44" s="10"/>
      <c r="ITR44" s="10"/>
      <c r="ITS44" s="10"/>
      <c r="ITT44" s="10"/>
      <c r="ITU44" s="10"/>
      <c r="ITV44" s="10"/>
      <c r="ITW44" s="10"/>
      <c r="ITX44" s="10"/>
      <c r="ITY44" s="10"/>
      <c r="ITZ44" s="10"/>
      <c r="IUA44" s="10"/>
      <c r="IUB44" s="10"/>
      <c r="IUC44" s="10"/>
      <c r="IUD44" s="10"/>
      <c r="IUE44" s="10"/>
      <c r="IUF44" s="10"/>
      <c r="IUG44" s="10"/>
      <c r="IUH44" s="10"/>
      <c r="IUI44" s="10"/>
      <c r="IUJ44" s="10"/>
      <c r="IUK44" s="10"/>
      <c r="IUL44" s="10"/>
      <c r="IUM44" s="10"/>
      <c r="IUN44" s="10"/>
      <c r="IUO44" s="10"/>
      <c r="IUP44" s="10"/>
      <c r="IUQ44" s="10"/>
      <c r="IUR44" s="10"/>
      <c r="IUS44" s="10"/>
      <c r="IUT44" s="10"/>
      <c r="IUU44" s="10"/>
      <c r="IUV44" s="10"/>
      <c r="IUW44" s="10"/>
      <c r="IUX44" s="10"/>
      <c r="IUY44" s="10"/>
      <c r="IUZ44" s="10"/>
      <c r="IVA44" s="10"/>
      <c r="IVB44" s="10"/>
      <c r="IVC44" s="10"/>
      <c r="IVD44" s="10"/>
      <c r="IVE44" s="10"/>
      <c r="IVF44" s="10"/>
      <c r="IVG44" s="10"/>
      <c r="IVH44" s="10"/>
      <c r="IVI44" s="10"/>
      <c r="IVJ44" s="10"/>
      <c r="IVK44" s="10"/>
      <c r="IVL44" s="10"/>
      <c r="IVM44" s="10"/>
      <c r="IVN44" s="10"/>
      <c r="IVO44" s="10"/>
      <c r="IVP44" s="10"/>
      <c r="IVQ44" s="10"/>
      <c r="IVR44" s="10"/>
      <c r="IVS44" s="10"/>
      <c r="IVT44" s="10"/>
      <c r="IVU44" s="10"/>
      <c r="IVV44" s="10"/>
      <c r="IVW44" s="10"/>
      <c r="IVX44" s="10"/>
      <c r="IVY44" s="10"/>
      <c r="IVZ44" s="10"/>
      <c r="IWA44" s="10"/>
      <c r="IWB44" s="10"/>
      <c r="IWC44" s="10"/>
      <c r="IWD44" s="10"/>
      <c r="IWE44" s="10"/>
      <c r="IWF44" s="10"/>
      <c r="IWG44" s="10"/>
      <c r="IWH44" s="10"/>
      <c r="IWI44" s="10"/>
      <c r="IWJ44" s="10"/>
      <c r="IWK44" s="10"/>
      <c r="IWL44" s="10"/>
      <c r="IWM44" s="10"/>
      <c r="IWN44" s="10"/>
      <c r="IWO44" s="10"/>
      <c r="IWP44" s="10"/>
      <c r="IWQ44" s="10"/>
      <c r="IWR44" s="10"/>
      <c r="IWS44" s="10"/>
      <c r="IWT44" s="10"/>
      <c r="IWU44" s="10"/>
      <c r="IWV44" s="10"/>
      <c r="IWW44" s="10"/>
      <c r="IWX44" s="10"/>
      <c r="IWY44" s="10"/>
      <c r="IWZ44" s="10"/>
      <c r="IXA44" s="10"/>
      <c r="IXB44" s="10"/>
      <c r="IXC44" s="10"/>
      <c r="IXD44" s="10"/>
      <c r="IXE44" s="10"/>
      <c r="IXF44" s="10"/>
      <c r="IXG44" s="10"/>
      <c r="IXH44" s="10"/>
      <c r="IXI44" s="10"/>
      <c r="IXJ44" s="10"/>
      <c r="IXK44" s="10"/>
      <c r="IXL44" s="10"/>
      <c r="IXM44" s="10"/>
      <c r="IXN44" s="10"/>
      <c r="IXO44" s="10"/>
      <c r="IXP44" s="10"/>
      <c r="IXQ44" s="10"/>
      <c r="IXR44" s="10"/>
      <c r="IXS44" s="10"/>
      <c r="IXT44" s="10"/>
      <c r="IXU44" s="10"/>
      <c r="IXV44" s="10"/>
      <c r="IXW44" s="10"/>
      <c r="IXX44" s="10"/>
      <c r="IXY44" s="10"/>
      <c r="IXZ44" s="10"/>
      <c r="IYA44" s="10"/>
      <c r="IYB44" s="10"/>
      <c r="IYC44" s="10"/>
      <c r="IYD44" s="10"/>
      <c r="IYE44" s="10"/>
      <c r="IYF44" s="10"/>
      <c r="IYG44" s="10"/>
      <c r="IYH44" s="10"/>
      <c r="IYI44" s="10"/>
      <c r="IYJ44" s="10"/>
      <c r="IYK44" s="10"/>
      <c r="IYL44" s="10"/>
      <c r="IYM44" s="10"/>
      <c r="IYN44" s="10"/>
      <c r="IYO44" s="10"/>
      <c r="IYP44" s="10"/>
      <c r="IYQ44" s="10"/>
      <c r="IYR44" s="10"/>
      <c r="IYS44" s="10"/>
      <c r="IYT44" s="10"/>
      <c r="IYU44" s="10"/>
      <c r="IYV44" s="10"/>
      <c r="IYW44" s="10"/>
      <c r="IYX44" s="10"/>
      <c r="IYY44" s="10"/>
      <c r="IYZ44" s="10"/>
      <c r="IZA44" s="10"/>
      <c r="IZB44" s="10"/>
      <c r="IZC44" s="10"/>
      <c r="IZD44" s="10"/>
      <c r="IZE44" s="10"/>
      <c r="IZF44" s="10"/>
      <c r="IZG44" s="10"/>
      <c r="IZH44" s="10"/>
      <c r="IZI44" s="10"/>
      <c r="IZJ44" s="10"/>
      <c r="IZK44" s="10"/>
      <c r="IZL44" s="10"/>
      <c r="IZM44" s="10"/>
      <c r="IZN44" s="10"/>
      <c r="IZO44" s="10"/>
      <c r="IZP44" s="10"/>
      <c r="IZQ44" s="10"/>
      <c r="IZR44" s="10"/>
      <c r="IZS44" s="10"/>
      <c r="IZT44" s="10"/>
      <c r="IZU44" s="10"/>
      <c r="IZV44" s="10"/>
      <c r="IZW44" s="10"/>
      <c r="IZX44" s="10"/>
      <c r="IZY44" s="10"/>
      <c r="IZZ44" s="10"/>
      <c r="JAA44" s="10"/>
      <c r="JAB44" s="10"/>
      <c r="JAC44" s="10"/>
      <c r="JAD44" s="10"/>
      <c r="JAE44" s="10"/>
      <c r="JAF44" s="10"/>
      <c r="JAG44" s="10"/>
      <c r="JAH44" s="10"/>
      <c r="JAI44" s="10"/>
      <c r="JAJ44" s="10"/>
      <c r="JAK44" s="10"/>
      <c r="JAL44" s="10"/>
      <c r="JAM44" s="10"/>
      <c r="JAN44" s="10"/>
      <c r="JAO44" s="10"/>
      <c r="JAP44" s="10"/>
      <c r="JAQ44" s="10"/>
      <c r="JAR44" s="10"/>
      <c r="JAS44" s="10"/>
      <c r="JAT44" s="10"/>
      <c r="JAU44" s="10"/>
      <c r="JAV44" s="10"/>
      <c r="JAW44" s="10"/>
      <c r="JAX44" s="10"/>
      <c r="JAY44" s="10"/>
      <c r="JAZ44" s="10"/>
      <c r="JBA44" s="10"/>
      <c r="JBB44" s="10"/>
      <c r="JBC44" s="10"/>
      <c r="JBD44" s="10"/>
      <c r="JBE44" s="10"/>
      <c r="JBF44" s="10"/>
      <c r="JBG44" s="10"/>
      <c r="JBH44" s="10"/>
      <c r="JBI44" s="10"/>
      <c r="JBJ44" s="10"/>
      <c r="JBK44" s="10"/>
      <c r="JBL44" s="10"/>
      <c r="JBM44" s="10"/>
      <c r="JBN44" s="10"/>
      <c r="JBO44" s="10"/>
      <c r="JBP44" s="10"/>
      <c r="JBQ44" s="10"/>
      <c r="JBR44" s="10"/>
      <c r="JBS44" s="10"/>
      <c r="JBT44" s="10"/>
      <c r="JBU44" s="10"/>
      <c r="JBV44" s="10"/>
      <c r="JBW44" s="10"/>
      <c r="JBX44" s="10"/>
      <c r="JBY44" s="10"/>
      <c r="JBZ44" s="10"/>
      <c r="JCA44" s="10"/>
      <c r="JCB44" s="10"/>
      <c r="JCC44" s="10"/>
      <c r="JCD44" s="10"/>
      <c r="JCE44" s="10"/>
      <c r="JCF44" s="10"/>
      <c r="JCG44" s="10"/>
      <c r="JCH44" s="10"/>
      <c r="JCI44" s="10"/>
      <c r="JCJ44" s="10"/>
      <c r="JCK44" s="10"/>
      <c r="JCL44" s="10"/>
      <c r="JCM44" s="10"/>
      <c r="JCN44" s="10"/>
      <c r="JCO44" s="10"/>
      <c r="JCP44" s="10"/>
      <c r="JCQ44" s="10"/>
      <c r="JCR44" s="10"/>
      <c r="JCS44" s="10"/>
      <c r="JCT44" s="10"/>
      <c r="JCU44" s="10"/>
      <c r="JCV44" s="10"/>
      <c r="JCW44" s="10"/>
      <c r="JCX44" s="10"/>
      <c r="JCY44" s="10"/>
      <c r="JCZ44" s="10"/>
      <c r="JDA44" s="10"/>
      <c r="JDB44" s="10"/>
      <c r="JDC44" s="10"/>
      <c r="JDD44" s="10"/>
      <c r="JDE44" s="10"/>
      <c r="JDF44" s="10"/>
      <c r="JDG44" s="10"/>
      <c r="JDH44" s="10"/>
      <c r="JDI44" s="10"/>
      <c r="JDJ44" s="10"/>
      <c r="JDK44" s="10"/>
      <c r="JDL44" s="10"/>
      <c r="JDM44" s="10"/>
      <c r="JDN44" s="10"/>
      <c r="JDO44" s="10"/>
      <c r="JDP44" s="10"/>
      <c r="JDQ44" s="10"/>
      <c r="JDR44" s="10"/>
      <c r="JDS44" s="10"/>
      <c r="JDT44" s="10"/>
      <c r="JDU44" s="10"/>
      <c r="JDV44" s="10"/>
      <c r="JDW44" s="10"/>
      <c r="JDX44" s="10"/>
      <c r="JDY44" s="10"/>
      <c r="JDZ44" s="10"/>
      <c r="JEA44" s="10"/>
      <c r="JEB44" s="10"/>
      <c r="JEC44" s="10"/>
      <c r="JED44" s="10"/>
      <c r="JEE44" s="10"/>
      <c r="JEF44" s="10"/>
      <c r="JEG44" s="10"/>
      <c r="JEH44" s="10"/>
      <c r="JEI44" s="10"/>
      <c r="JEJ44" s="10"/>
      <c r="JEK44" s="10"/>
      <c r="JEL44" s="10"/>
      <c r="JEM44" s="10"/>
      <c r="JEN44" s="10"/>
      <c r="JEO44" s="10"/>
      <c r="JEP44" s="10"/>
      <c r="JEQ44" s="10"/>
      <c r="JER44" s="10"/>
      <c r="JES44" s="10"/>
      <c r="JET44" s="10"/>
      <c r="JEU44" s="10"/>
      <c r="JEV44" s="10"/>
      <c r="JEW44" s="10"/>
      <c r="JEX44" s="10"/>
      <c r="JEY44" s="10"/>
      <c r="JEZ44" s="10"/>
      <c r="JFA44" s="10"/>
      <c r="JFB44" s="10"/>
      <c r="JFC44" s="10"/>
      <c r="JFD44" s="10"/>
      <c r="JFE44" s="10"/>
      <c r="JFF44" s="10"/>
      <c r="JFG44" s="10"/>
      <c r="JFH44" s="10"/>
      <c r="JFI44" s="10"/>
      <c r="JFJ44" s="10"/>
      <c r="JFK44" s="10"/>
      <c r="JFL44" s="10"/>
      <c r="JFM44" s="10"/>
      <c r="JFN44" s="10"/>
      <c r="JFO44" s="10"/>
      <c r="JFP44" s="10"/>
      <c r="JFQ44" s="10"/>
      <c r="JFR44" s="10"/>
      <c r="JFS44" s="10"/>
      <c r="JFT44" s="10"/>
      <c r="JFU44" s="10"/>
      <c r="JFV44" s="10"/>
      <c r="JFW44" s="10"/>
      <c r="JFX44" s="10"/>
      <c r="JFY44" s="10"/>
      <c r="JFZ44" s="10"/>
      <c r="JGA44" s="10"/>
      <c r="JGB44" s="10"/>
      <c r="JGC44" s="10"/>
      <c r="JGD44" s="10"/>
      <c r="JGE44" s="10"/>
      <c r="JGF44" s="10"/>
      <c r="JGG44" s="10"/>
      <c r="JGH44" s="10"/>
      <c r="JGI44" s="10"/>
      <c r="JGJ44" s="10"/>
      <c r="JGK44" s="10"/>
      <c r="JGL44" s="10"/>
      <c r="JGM44" s="10"/>
      <c r="JGN44" s="10"/>
      <c r="JGO44" s="10"/>
      <c r="JGP44" s="10"/>
      <c r="JGQ44" s="10"/>
      <c r="JGR44" s="10"/>
      <c r="JGS44" s="10"/>
      <c r="JGT44" s="10"/>
      <c r="JGU44" s="10"/>
      <c r="JGV44" s="10"/>
      <c r="JGW44" s="10"/>
      <c r="JGX44" s="10"/>
      <c r="JGY44" s="10"/>
      <c r="JGZ44" s="10"/>
      <c r="JHA44" s="10"/>
      <c r="JHB44" s="10"/>
      <c r="JHC44" s="10"/>
      <c r="JHD44" s="10"/>
      <c r="JHE44" s="10"/>
      <c r="JHF44" s="10"/>
      <c r="JHG44" s="10"/>
      <c r="JHH44" s="10"/>
      <c r="JHI44" s="10"/>
      <c r="JHJ44" s="10"/>
      <c r="JHK44" s="10"/>
      <c r="JHL44" s="10"/>
      <c r="JHM44" s="10"/>
      <c r="JHN44" s="10"/>
      <c r="JHO44" s="10"/>
      <c r="JHP44" s="10"/>
      <c r="JHQ44" s="10"/>
      <c r="JHR44" s="10"/>
      <c r="JHS44" s="10"/>
      <c r="JHT44" s="10"/>
      <c r="JHU44" s="10"/>
      <c r="JHV44" s="10"/>
      <c r="JHW44" s="10"/>
      <c r="JHX44" s="10"/>
      <c r="JHY44" s="10"/>
      <c r="JHZ44" s="10"/>
      <c r="JIA44" s="10"/>
      <c r="JIB44" s="10"/>
      <c r="JIC44" s="10"/>
      <c r="JID44" s="10"/>
      <c r="JIE44" s="10"/>
      <c r="JIF44" s="10"/>
      <c r="JIG44" s="10"/>
      <c r="JIH44" s="10"/>
      <c r="JII44" s="10"/>
      <c r="JIJ44" s="10"/>
      <c r="JIK44" s="10"/>
      <c r="JIL44" s="10"/>
      <c r="JIM44" s="10"/>
      <c r="JIN44" s="10"/>
      <c r="JIO44" s="10"/>
      <c r="JIP44" s="10"/>
      <c r="JIQ44" s="10"/>
      <c r="JIR44" s="10"/>
      <c r="JIS44" s="10"/>
      <c r="JIT44" s="10"/>
      <c r="JIU44" s="10"/>
      <c r="JIV44" s="10"/>
      <c r="JIW44" s="10"/>
      <c r="JIX44" s="10"/>
      <c r="JIY44" s="10"/>
      <c r="JIZ44" s="10"/>
      <c r="JJA44" s="10"/>
      <c r="JJB44" s="10"/>
      <c r="JJC44" s="10"/>
      <c r="JJD44" s="10"/>
      <c r="JJE44" s="10"/>
      <c r="JJF44" s="10"/>
      <c r="JJG44" s="10"/>
      <c r="JJH44" s="10"/>
      <c r="JJI44" s="10"/>
      <c r="JJJ44" s="10"/>
      <c r="JJK44" s="10"/>
      <c r="JJL44" s="10"/>
      <c r="JJM44" s="10"/>
      <c r="JJN44" s="10"/>
      <c r="JJO44" s="10"/>
      <c r="JJP44" s="10"/>
      <c r="JJQ44" s="10"/>
      <c r="JJR44" s="10"/>
      <c r="JJS44" s="10"/>
      <c r="JJT44" s="10"/>
      <c r="JJU44" s="10"/>
      <c r="JJV44" s="10"/>
      <c r="JJW44" s="10"/>
      <c r="JJX44" s="10"/>
      <c r="JJY44" s="10"/>
      <c r="JJZ44" s="10"/>
      <c r="JKA44" s="10"/>
      <c r="JKB44" s="10"/>
      <c r="JKC44" s="10"/>
      <c r="JKD44" s="10"/>
      <c r="JKE44" s="10"/>
      <c r="JKF44" s="10"/>
      <c r="JKG44" s="10"/>
      <c r="JKH44" s="10"/>
      <c r="JKI44" s="10"/>
      <c r="JKJ44" s="10"/>
      <c r="JKK44" s="10"/>
      <c r="JKL44" s="10"/>
      <c r="JKM44" s="10"/>
      <c r="JKN44" s="10"/>
      <c r="JKO44" s="10"/>
      <c r="JKP44" s="10"/>
      <c r="JKQ44" s="10"/>
      <c r="JKR44" s="10"/>
      <c r="JKS44" s="10"/>
      <c r="JKT44" s="10"/>
      <c r="JKU44" s="10"/>
      <c r="JKV44" s="10"/>
      <c r="JKW44" s="10"/>
      <c r="JKX44" s="10"/>
      <c r="JKY44" s="10"/>
      <c r="JKZ44" s="10"/>
      <c r="JLA44" s="10"/>
      <c r="JLB44" s="10"/>
      <c r="JLC44" s="10"/>
      <c r="JLD44" s="10"/>
      <c r="JLE44" s="10"/>
      <c r="JLF44" s="10"/>
      <c r="JLG44" s="10"/>
      <c r="JLH44" s="10"/>
      <c r="JLI44" s="10"/>
      <c r="JLJ44" s="10"/>
      <c r="JLK44" s="10"/>
      <c r="JLL44" s="10"/>
      <c r="JLM44" s="10"/>
      <c r="JLN44" s="10"/>
      <c r="JLO44" s="10"/>
      <c r="JLP44" s="10"/>
      <c r="JLQ44" s="10"/>
      <c r="JLR44" s="10"/>
      <c r="JLS44" s="10"/>
      <c r="JLT44" s="10"/>
      <c r="JLU44" s="10"/>
      <c r="JLV44" s="10"/>
      <c r="JLW44" s="10"/>
      <c r="JLX44" s="10"/>
      <c r="JLY44" s="10"/>
      <c r="JLZ44" s="10"/>
      <c r="JMA44" s="10"/>
      <c r="JMB44" s="10"/>
      <c r="JMC44" s="10"/>
      <c r="JMD44" s="10"/>
      <c r="JME44" s="10"/>
      <c r="JMF44" s="10"/>
      <c r="JMG44" s="10"/>
      <c r="JMH44" s="10"/>
      <c r="JMI44" s="10"/>
      <c r="JMJ44" s="10"/>
      <c r="JMK44" s="10"/>
      <c r="JML44" s="10"/>
      <c r="JMM44" s="10"/>
      <c r="JMN44" s="10"/>
      <c r="JMO44" s="10"/>
      <c r="JMP44" s="10"/>
      <c r="JMQ44" s="10"/>
      <c r="JMR44" s="10"/>
      <c r="JMS44" s="10"/>
      <c r="JMT44" s="10"/>
      <c r="JMU44" s="10"/>
      <c r="JMV44" s="10"/>
      <c r="JMW44" s="10"/>
      <c r="JMX44" s="10"/>
      <c r="JMY44" s="10"/>
      <c r="JMZ44" s="10"/>
      <c r="JNA44" s="10"/>
      <c r="JNB44" s="10"/>
      <c r="JNC44" s="10"/>
      <c r="JND44" s="10"/>
      <c r="JNE44" s="10"/>
      <c r="JNF44" s="10"/>
      <c r="JNG44" s="10"/>
      <c r="JNH44" s="10"/>
      <c r="JNI44" s="10"/>
      <c r="JNJ44" s="10"/>
      <c r="JNK44" s="10"/>
      <c r="JNL44" s="10"/>
      <c r="JNM44" s="10"/>
      <c r="JNN44" s="10"/>
      <c r="JNO44" s="10"/>
      <c r="JNP44" s="10"/>
      <c r="JNQ44" s="10"/>
      <c r="JNR44" s="10"/>
      <c r="JNS44" s="10"/>
      <c r="JNT44" s="10"/>
      <c r="JNU44" s="10"/>
      <c r="JNV44" s="10"/>
      <c r="JNW44" s="10"/>
      <c r="JNX44" s="10"/>
      <c r="JNY44" s="10"/>
      <c r="JNZ44" s="10"/>
      <c r="JOA44" s="10"/>
      <c r="JOB44" s="10"/>
      <c r="JOC44" s="10"/>
      <c r="JOD44" s="10"/>
      <c r="JOE44" s="10"/>
      <c r="JOF44" s="10"/>
      <c r="JOG44" s="10"/>
      <c r="JOH44" s="10"/>
      <c r="JOI44" s="10"/>
      <c r="JOJ44" s="10"/>
      <c r="JOK44" s="10"/>
      <c r="JOL44" s="10"/>
      <c r="JOM44" s="10"/>
      <c r="JON44" s="10"/>
      <c r="JOO44" s="10"/>
      <c r="JOP44" s="10"/>
      <c r="JOQ44" s="10"/>
      <c r="JOR44" s="10"/>
      <c r="JOS44" s="10"/>
      <c r="JOT44" s="10"/>
      <c r="JOU44" s="10"/>
      <c r="JOV44" s="10"/>
      <c r="JOW44" s="10"/>
      <c r="JOX44" s="10"/>
      <c r="JOY44" s="10"/>
      <c r="JOZ44" s="10"/>
      <c r="JPA44" s="10"/>
      <c r="JPB44" s="10"/>
      <c r="JPC44" s="10"/>
      <c r="JPD44" s="10"/>
      <c r="JPE44" s="10"/>
      <c r="JPF44" s="10"/>
      <c r="JPG44" s="10"/>
      <c r="JPH44" s="10"/>
      <c r="JPI44" s="10"/>
      <c r="JPJ44" s="10"/>
      <c r="JPK44" s="10"/>
      <c r="JPL44" s="10"/>
      <c r="JPM44" s="10"/>
      <c r="JPN44" s="10"/>
      <c r="JPO44" s="10"/>
      <c r="JPP44" s="10"/>
      <c r="JPQ44" s="10"/>
      <c r="JPR44" s="10"/>
      <c r="JPS44" s="10"/>
      <c r="JPT44" s="10"/>
      <c r="JPU44" s="10"/>
      <c r="JPV44" s="10"/>
      <c r="JPW44" s="10"/>
      <c r="JPX44" s="10"/>
      <c r="JPY44" s="10"/>
      <c r="JPZ44" s="10"/>
      <c r="JQA44" s="10"/>
      <c r="JQB44" s="10"/>
      <c r="JQC44" s="10"/>
      <c r="JQD44" s="10"/>
      <c r="JQE44" s="10"/>
      <c r="JQF44" s="10"/>
      <c r="JQG44" s="10"/>
      <c r="JQH44" s="10"/>
      <c r="JQI44" s="10"/>
      <c r="JQJ44" s="10"/>
      <c r="JQK44" s="10"/>
      <c r="JQL44" s="10"/>
      <c r="JQM44" s="10"/>
      <c r="JQN44" s="10"/>
      <c r="JQO44" s="10"/>
      <c r="JQP44" s="10"/>
      <c r="JQQ44" s="10"/>
      <c r="JQR44" s="10"/>
      <c r="JQS44" s="10"/>
      <c r="JQT44" s="10"/>
      <c r="JQU44" s="10"/>
      <c r="JQV44" s="10"/>
      <c r="JQW44" s="10"/>
      <c r="JQX44" s="10"/>
      <c r="JQY44" s="10"/>
      <c r="JQZ44" s="10"/>
      <c r="JRA44" s="10"/>
      <c r="JRB44" s="10"/>
      <c r="JRC44" s="10"/>
      <c r="JRD44" s="10"/>
      <c r="JRE44" s="10"/>
      <c r="JRF44" s="10"/>
      <c r="JRG44" s="10"/>
      <c r="JRH44" s="10"/>
      <c r="JRI44" s="10"/>
      <c r="JRJ44" s="10"/>
      <c r="JRK44" s="10"/>
      <c r="JRL44" s="10"/>
      <c r="JRM44" s="10"/>
      <c r="JRN44" s="10"/>
      <c r="JRO44" s="10"/>
      <c r="JRP44" s="10"/>
      <c r="JRQ44" s="10"/>
      <c r="JRR44" s="10"/>
      <c r="JRS44" s="10"/>
      <c r="JRT44" s="10"/>
      <c r="JRU44" s="10"/>
      <c r="JRV44" s="10"/>
      <c r="JRW44" s="10"/>
      <c r="JRX44" s="10"/>
      <c r="JRY44" s="10"/>
      <c r="JRZ44" s="10"/>
      <c r="JSA44" s="10"/>
      <c r="JSB44" s="10"/>
      <c r="JSC44" s="10"/>
      <c r="JSD44" s="10"/>
      <c r="JSE44" s="10"/>
      <c r="JSF44" s="10"/>
      <c r="JSG44" s="10"/>
      <c r="JSH44" s="10"/>
      <c r="JSI44" s="10"/>
      <c r="JSJ44" s="10"/>
      <c r="JSK44" s="10"/>
      <c r="JSL44" s="10"/>
      <c r="JSM44" s="10"/>
      <c r="JSN44" s="10"/>
      <c r="JSO44" s="10"/>
      <c r="JSP44" s="10"/>
      <c r="JSQ44" s="10"/>
      <c r="JSR44" s="10"/>
      <c r="JSS44" s="10"/>
      <c r="JST44" s="10"/>
      <c r="JSU44" s="10"/>
      <c r="JSV44" s="10"/>
      <c r="JSW44" s="10"/>
      <c r="JSX44" s="10"/>
      <c r="JSY44" s="10"/>
      <c r="JSZ44" s="10"/>
      <c r="JTA44" s="10"/>
      <c r="JTB44" s="10"/>
      <c r="JTC44" s="10"/>
      <c r="JTD44" s="10"/>
      <c r="JTE44" s="10"/>
      <c r="JTF44" s="10"/>
      <c r="JTG44" s="10"/>
      <c r="JTH44" s="10"/>
      <c r="JTI44" s="10"/>
      <c r="JTJ44" s="10"/>
      <c r="JTK44" s="10"/>
      <c r="JTL44" s="10"/>
      <c r="JTM44" s="10"/>
      <c r="JTN44" s="10"/>
      <c r="JTO44" s="10"/>
      <c r="JTP44" s="10"/>
      <c r="JTQ44" s="10"/>
      <c r="JTR44" s="10"/>
      <c r="JTS44" s="10"/>
      <c r="JTT44" s="10"/>
      <c r="JTU44" s="10"/>
      <c r="JTV44" s="10"/>
      <c r="JTW44" s="10"/>
      <c r="JTX44" s="10"/>
      <c r="JTY44" s="10"/>
      <c r="JTZ44" s="10"/>
      <c r="JUA44" s="10"/>
      <c r="JUB44" s="10"/>
      <c r="JUC44" s="10"/>
      <c r="JUD44" s="10"/>
      <c r="JUE44" s="10"/>
      <c r="JUF44" s="10"/>
      <c r="JUG44" s="10"/>
      <c r="JUH44" s="10"/>
      <c r="JUI44" s="10"/>
      <c r="JUJ44" s="10"/>
      <c r="JUK44" s="10"/>
      <c r="JUL44" s="10"/>
      <c r="JUM44" s="10"/>
      <c r="JUN44" s="10"/>
      <c r="JUO44" s="10"/>
      <c r="JUP44" s="10"/>
      <c r="JUQ44" s="10"/>
      <c r="JUR44" s="10"/>
      <c r="JUS44" s="10"/>
      <c r="JUT44" s="10"/>
      <c r="JUU44" s="10"/>
      <c r="JUV44" s="10"/>
      <c r="JUW44" s="10"/>
      <c r="JUX44" s="10"/>
      <c r="JUY44" s="10"/>
      <c r="JUZ44" s="10"/>
      <c r="JVA44" s="10"/>
      <c r="JVB44" s="10"/>
      <c r="JVC44" s="10"/>
      <c r="JVD44" s="10"/>
      <c r="JVE44" s="10"/>
      <c r="JVF44" s="10"/>
      <c r="JVG44" s="10"/>
      <c r="JVH44" s="10"/>
      <c r="JVI44" s="10"/>
      <c r="JVJ44" s="10"/>
      <c r="JVK44" s="10"/>
      <c r="JVL44" s="10"/>
      <c r="JVM44" s="10"/>
      <c r="JVN44" s="10"/>
      <c r="JVO44" s="10"/>
      <c r="JVP44" s="10"/>
      <c r="JVQ44" s="10"/>
      <c r="JVR44" s="10"/>
      <c r="JVS44" s="10"/>
      <c r="JVT44" s="10"/>
      <c r="JVU44" s="10"/>
      <c r="JVV44" s="10"/>
      <c r="JVW44" s="10"/>
      <c r="JVX44" s="10"/>
      <c r="JVY44" s="10"/>
      <c r="JVZ44" s="10"/>
      <c r="JWA44" s="10"/>
      <c r="JWB44" s="10"/>
      <c r="JWC44" s="10"/>
      <c r="JWD44" s="10"/>
      <c r="JWE44" s="10"/>
      <c r="JWF44" s="10"/>
      <c r="JWG44" s="10"/>
      <c r="JWH44" s="10"/>
      <c r="JWI44" s="10"/>
      <c r="JWJ44" s="10"/>
      <c r="JWK44" s="10"/>
      <c r="JWL44" s="10"/>
      <c r="JWM44" s="10"/>
      <c r="JWN44" s="10"/>
      <c r="JWO44" s="10"/>
      <c r="JWP44" s="10"/>
      <c r="JWQ44" s="10"/>
      <c r="JWR44" s="10"/>
      <c r="JWS44" s="10"/>
      <c r="JWT44" s="10"/>
      <c r="JWU44" s="10"/>
      <c r="JWV44" s="10"/>
      <c r="JWW44" s="10"/>
      <c r="JWX44" s="10"/>
      <c r="JWY44" s="10"/>
      <c r="JWZ44" s="10"/>
      <c r="JXA44" s="10"/>
      <c r="JXB44" s="10"/>
      <c r="JXC44" s="10"/>
      <c r="JXD44" s="10"/>
      <c r="JXE44" s="10"/>
      <c r="JXF44" s="10"/>
      <c r="JXG44" s="10"/>
      <c r="JXH44" s="10"/>
      <c r="JXI44" s="10"/>
      <c r="JXJ44" s="10"/>
      <c r="JXK44" s="10"/>
      <c r="JXL44" s="10"/>
      <c r="JXM44" s="10"/>
      <c r="JXN44" s="10"/>
      <c r="JXO44" s="10"/>
      <c r="JXP44" s="10"/>
      <c r="JXQ44" s="10"/>
      <c r="JXR44" s="10"/>
      <c r="JXS44" s="10"/>
      <c r="JXT44" s="10"/>
      <c r="JXU44" s="10"/>
      <c r="JXV44" s="10"/>
      <c r="JXW44" s="10"/>
      <c r="JXX44" s="10"/>
      <c r="JXY44" s="10"/>
      <c r="JXZ44" s="10"/>
      <c r="JYA44" s="10"/>
      <c r="JYB44" s="10"/>
      <c r="JYC44" s="10"/>
      <c r="JYD44" s="10"/>
      <c r="JYE44" s="10"/>
      <c r="JYF44" s="10"/>
      <c r="JYG44" s="10"/>
      <c r="JYH44" s="10"/>
      <c r="JYI44" s="10"/>
      <c r="JYJ44" s="10"/>
      <c r="JYK44" s="10"/>
      <c r="JYL44" s="10"/>
      <c r="JYM44" s="10"/>
      <c r="JYN44" s="10"/>
      <c r="JYO44" s="10"/>
      <c r="JYP44" s="10"/>
      <c r="JYQ44" s="10"/>
      <c r="JYR44" s="10"/>
      <c r="JYS44" s="10"/>
      <c r="JYT44" s="10"/>
      <c r="JYU44" s="10"/>
      <c r="JYV44" s="10"/>
      <c r="JYW44" s="10"/>
      <c r="JYX44" s="10"/>
      <c r="JYY44" s="10"/>
      <c r="JYZ44" s="10"/>
      <c r="JZA44" s="10"/>
      <c r="JZB44" s="10"/>
      <c r="JZC44" s="10"/>
      <c r="JZD44" s="10"/>
      <c r="JZE44" s="10"/>
      <c r="JZF44" s="10"/>
      <c r="JZG44" s="10"/>
      <c r="JZH44" s="10"/>
      <c r="JZI44" s="10"/>
      <c r="JZJ44" s="10"/>
      <c r="JZK44" s="10"/>
      <c r="JZL44" s="10"/>
      <c r="JZM44" s="10"/>
      <c r="JZN44" s="10"/>
      <c r="JZO44" s="10"/>
      <c r="JZP44" s="10"/>
      <c r="JZQ44" s="10"/>
      <c r="JZR44" s="10"/>
      <c r="JZS44" s="10"/>
      <c r="JZT44" s="10"/>
      <c r="JZU44" s="10"/>
      <c r="JZV44" s="10"/>
      <c r="JZW44" s="10"/>
      <c r="JZX44" s="10"/>
      <c r="JZY44" s="10"/>
      <c r="JZZ44" s="10"/>
      <c r="KAA44" s="10"/>
      <c r="KAB44" s="10"/>
      <c r="KAC44" s="10"/>
      <c r="KAD44" s="10"/>
      <c r="KAE44" s="10"/>
      <c r="KAF44" s="10"/>
      <c r="KAG44" s="10"/>
      <c r="KAH44" s="10"/>
      <c r="KAI44" s="10"/>
      <c r="KAJ44" s="10"/>
      <c r="KAK44" s="10"/>
      <c r="KAL44" s="10"/>
      <c r="KAM44" s="10"/>
      <c r="KAN44" s="10"/>
      <c r="KAO44" s="10"/>
      <c r="KAP44" s="10"/>
      <c r="KAQ44" s="10"/>
      <c r="KAR44" s="10"/>
      <c r="KAS44" s="10"/>
      <c r="KAT44" s="10"/>
      <c r="KAU44" s="10"/>
      <c r="KAV44" s="10"/>
      <c r="KAW44" s="10"/>
      <c r="KAX44" s="10"/>
      <c r="KAY44" s="10"/>
      <c r="KAZ44" s="10"/>
      <c r="KBA44" s="10"/>
      <c r="KBB44" s="10"/>
      <c r="KBC44" s="10"/>
      <c r="KBD44" s="10"/>
      <c r="KBE44" s="10"/>
      <c r="KBF44" s="10"/>
      <c r="KBG44" s="10"/>
      <c r="KBH44" s="10"/>
      <c r="KBI44" s="10"/>
      <c r="KBJ44" s="10"/>
      <c r="KBK44" s="10"/>
      <c r="KBL44" s="10"/>
      <c r="KBM44" s="10"/>
      <c r="KBN44" s="10"/>
      <c r="KBO44" s="10"/>
      <c r="KBP44" s="10"/>
      <c r="KBQ44" s="10"/>
      <c r="KBR44" s="10"/>
      <c r="KBS44" s="10"/>
      <c r="KBT44" s="10"/>
      <c r="KBU44" s="10"/>
      <c r="KBV44" s="10"/>
      <c r="KBW44" s="10"/>
      <c r="KBX44" s="10"/>
      <c r="KBY44" s="10"/>
      <c r="KBZ44" s="10"/>
      <c r="KCA44" s="10"/>
      <c r="KCB44" s="10"/>
      <c r="KCC44" s="10"/>
      <c r="KCD44" s="10"/>
      <c r="KCE44" s="10"/>
      <c r="KCF44" s="10"/>
      <c r="KCG44" s="10"/>
      <c r="KCH44" s="10"/>
      <c r="KCI44" s="10"/>
      <c r="KCJ44" s="10"/>
      <c r="KCK44" s="10"/>
      <c r="KCL44" s="10"/>
      <c r="KCM44" s="10"/>
      <c r="KCN44" s="10"/>
      <c r="KCO44" s="10"/>
      <c r="KCP44" s="10"/>
      <c r="KCQ44" s="10"/>
      <c r="KCR44" s="10"/>
      <c r="KCS44" s="10"/>
      <c r="KCT44" s="10"/>
      <c r="KCU44" s="10"/>
      <c r="KCV44" s="10"/>
      <c r="KCW44" s="10"/>
      <c r="KCX44" s="10"/>
      <c r="KCY44" s="10"/>
      <c r="KCZ44" s="10"/>
      <c r="KDA44" s="10"/>
      <c r="KDB44" s="10"/>
      <c r="KDC44" s="10"/>
      <c r="KDD44" s="10"/>
      <c r="KDE44" s="10"/>
      <c r="KDF44" s="10"/>
      <c r="KDG44" s="10"/>
      <c r="KDH44" s="10"/>
      <c r="KDI44" s="10"/>
      <c r="KDJ44" s="10"/>
      <c r="KDK44" s="10"/>
      <c r="KDL44" s="10"/>
      <c r="KDM44" s="10"/>
      <c r="KDN44" s="10"/>
      <c r="KDO44" s="10"/>
      <c r="KDP44" s="10"/>
      <c r="KDQ44" s="10"/>
      <c r="KDR44" s="10"/>
      <c r="KDS44" s="10"/>
      <c r="KDT44" s="10"/>
      <c r="KDU44" s="10"/>
      <c r="KDV44" s="10"/>
      <c r="KDW44" s="10"/>
      <c r="KDX44" s="10"/>
      <c r="KDY44" s="10"/>
      <c r="KDZ44" s="10"/>
      <c r="KEA44" s="10"/>
      <c r="KEB44" s="10"/>
      <c r="KEC44" s="10"/>
      <c r="KED44" s="10"/>
      <c r="KEE44" s="10"/>
      <c r="KEF44" s="10"/>
      <c r="KEG44" s="10"/>
      <c r="KEH44" s="10"/>
      <c r="KEI44" s="10"/>
      <c r="KEJ44" s="10"/>
      <c r="KEK44" s="10"/>
      <c r="KEL44" s="10"/>
      <c r="KEM44" s="10"/>
      <c r="KEN44" s="10"/>
      <c r="KEO44" s="10"/>
      <c r="KEP44" s="10"/>
      <c r="KEQ44" s="10"/>
      <c r="KER44" s="10"/>
      <c r="KES44" s="10"/>
      <c r="KET44" s="10"/>
      <c r="KEU44" s="10"/>
      <c r="KEV44" s="10"/>
      <c r="KEW44" s="10"/>
      <c r="KEX44" s="10"/>
      <c r="KEY44" s="10"/>
      <c r="KEZ44" s="10"/>
      <c r="KFA44" s="10"/>
      <c r="KFB44" s="10"/>
      <c r="KFC44" s="10"/>
      <c r="KFD44" s="10"/>
      <c r="KFE44" s="10"/>
      <c r="KFF44" s="10"/>
      <c r="KFG44" s="10"/>
      <c r="KFH44" s="10"/>
      <c r="KFI44" s="10"/>
      <c r="KFJ44" s="10"/>
      <c r="KFK44" s="10"/>
      <c r="KFL44" s="10"/>
      <c r="KFM44" s="10"/>
      <c r="KFN44" s="10"/>
      <c r="KFO44" s="10"/>
      <c r="KFP44" s="10"/>
      <c r="KFQ44" s="10"/>
      <c r="KFR44" s="10"/>
      <c r="KFS44" s="10"/>
      <c r="KFT44" s="10"/>
      <c r="KFU44" s="10"/>
      <c r="KFV44" s="10"/>
      <c r="KFW44" s="10"/>
      <c r="KFX44" s="10"/>
      <c r="KFY44" s="10"/>
      <c r="KFZ44" s="10"/>
      <c r="KGA44" s="10"/>
      <c r="KGB44" s="10"/>
      <c r="KGC44" s="10"/>
      <c r="KGD44" s="10"/>
      <c r="KGE44" s="10"/>
      <c r="KGF44" s="10"/>
      <c r="KGG44" s="10"/>
      <c r="KGH44" s="10"/>
      <c r="KGI44" s="10"/>
      <c r="KGJ44" s="10"/>
      <c r="KGK44" s="10"/>
      <c r="KGL44" s="10"/>
      <c r="KGM44" s="10"/>
      <c r="KGN44" s="10"/>
      <c r="KGO44" s="10"/>
      <c r="KGP44" s="10"/>
      <c r="KGQ44" s="10"/>
      <c r="KGR44" s="10"/>
      <c r="KGS44" s="10"/>
      <c r="KGT44" s="10"/>
      <c r="KGU44" s="10"/>
      <c r="KGV44" s="10"/>
      <c r="KGW44" s="10"/>
      <c r="KGX44" s="10"/>
      <c r="KGY44" s="10"/>
      <c r="KGZ44" s="10"/>
      <c r="KHA44" s="10"/>
      <c r="KHB44" s="10"/>
      <c r="KHC44" s="10"/>
      <c r="KHD44" s="10"/>
      <c r="KHE44" s="10"/>
      <c r="KHF44" s="10"/>
      <c r="KHG44" s="10"/>
      <c r="KHH44" s="10"/>
      <c r="KHI44" s="10"/>
      <c r="KHJ44" s="10"/>
      <c r="KHK44" s="10"/>
      <c r="KHL44" s="10"/>
      <c r="KHM44" s="10"/>
      <c r="KHN44" s="10"/>
      <c r="KHO44" s="10"/>
      <c r="KHP44" s="10"/>
      <c r="KHQ44" s="10"/>
      <c r="KHR44" s="10"/>
      <c r="KHS44" s="10"/>
      <c r="KHT44" s="10"/>
      <c r="KHU44" s="10"/>
      <c r="KHV44" s="10"/>
      <c r="KHW44" s="10"/>
      <c r="KHX44" s="10"/>
      <c r="KHY44" s="10"/>
      <c r="KHZ44" s="10"/>
      <c r="KIA44" s="10"/>
      <c r="KIB44" s="10"/>
      <c r="KIC44" s="10"/>
      <c r="KID44" s="10"/>
      <c r="KIE44" s="10"/>
      <c r="KIF44" s="10"/>
      <c r="KIG44" s="10"/>
      <c r="KIH44" s="10"/>
      <c r="KII44" s="10"/>
      <c r="KIJ44" s="10"/>
      <c r="KIK44" s="10"/>
      <c r="KIL44" s="10"/>
      <c r="KIM44" s="10"/>
      <c r="KIN44" s="10"/>
      <c r="KIO44" s="10"/>
      <c r="KIP44" s="10"/>
      <c r="KIQ44" s="10"/>
      <c r="KIR44" s="10"/>
      <c r="KIS44" s="10"/>
      <c r="KIT44" s="10"/>
      <c r="KIU44" s="10"/>
      <c r="KIV44" s="10"/>
      <c r="KIW44" s="10"/>
      <c r="KIX44" s="10"/>
      <c r="KIY44" s="10"/>
      <c r="KIZ44" s="10"/>
      <c r="KJA44" s="10"/>
      <c r="KJB44" s="10"/>
      <c r="KJC44" s="10"/>
      <c r="KJD44" s="10"/>
      <c r="KJE44" s="10"/>
      <c r="KJF44" s="10"/>
      <c r="KJG44" s="10"/>
      <c r="KJH44" s="10"/>
      <c r="KJI44" s="10"/>
      <c r="KJJ44" s="10"/>
      <c r="KJK44" s="10"/>
      <c r="KJL44" s="10"/>
      <c r="KJM44" s="10"/>
      <c r="KJN44" s="10"/>
      <c r="KJO44" s="10"/>
      <c r="KJP44" s="10"/>
      <c r="KJQ44" s="10"/>
      <c r="KJR44" s="10"/>
      <c r="KJS44" s="10"/>
      <c r="KJT44" s="10"/>
      <c r="KJU44" s="10"/>
      <c r="KJV44" s="10"/>
      <c r="KJW44" s="10"/>
      <c r="KJX44" s="10"/>
      <c r="KJY44" s="10"/>
      <c r="KJZ44" s="10"/>
      <c r="KKA44" s="10"/>
      <c r="KKB44" s="10"/>
      <c r="KKC44" s="10"/>
      <c r="KKD44" s="10"/>
      <c r="KKE44" s="10"/>
      <c r="KKF44" s="10"/>
      <c r="KKG44" s="10"/>
      <c r="KKH44" s="10"/>
      <c r="KKI44" s="10"/>
      <c r="KKJ44" s="10"/>
      <c r="KKK44" s="10"/>
      <c r="KKL44" s="10"/>
      <c r="KKM44" s="10"/>
      <c r="KKN44" s="10"/>
      <c r="KKO44" s="10"/>
      <c r="KKP44" s="10"/>
      <c r="KKQ44" s="10"/>
      <c r="KKR44" s="10"/>
      <c r="KKS44" s="10"/>
      <c r="KKT44" s="10"/>
      <c r="KKU44" s="10"/>
      <c r="KKV44" s="10"/>
      <c r="KKW44" s="10"/>
      <c r="KKX44" s="10"/>
      <c r="KKY44" s="10"/>
      <c r="KKZ44" s="10"/>
      <c r="KLA44" s="10"/>
      <c r="KLB44" s="10"/>
      <c r="KLC44" s="10"/>
      <c r="KLD44" s="10"/>
      <c r="KLE44" s="10"/>
      <c r="KLF44" s="10"/>
      <c r="KLG44" s="10"/>
      <c r="KLH44" s="10"/>
      <c r="KLI44" s="10"/>
      <c r="KLJ44" s="10"/>
      <c r="KLK44" s="10"/>
      <c r="KLL44" s="10"/>
      <c r="KLM44" s="10"/>
      <c r="KLN44" s="10"/>
      <c r="KLO44" s="10"/>
      <c r="KLP44" s="10"/>
      <c r="KLQ44" s="10"/>
      <c r="KLR44" s="10"/>
      <c r="KLS44" s="10"/>
      <c r="KLT44" s="10"/>
      <c r="KLU44" s="10"/>
      <c r="KLV44" s="10"/>
      <c r="KLW44" s="10"/>
      <c r="KLX44" s="10"/>
      <c r="KLY44" s="10"/>
      <c r="KLZ44" s="10"/>
      <c r="KMA44" s="10"/>
      <c r="KMB44" s="10"/>
      <c r="KMC44" s="10"/>
      <c r="KMD44" s="10"/>
      <c r="KME44" s="10"/>
      <c r="KMF44" s="10"/>
      <c r="KMG44" s="10"/>
      <c r="KMH44" s="10"/>
      <c r="KMI44" s="10"/>
      <c r="KMJ44" s="10"/>
      <c r="KMK44" s="10"/>
      <c r="KML44" s="10"/>
      <c r="KMM44" s="10"/>
      <c r="KMN44" s="10"/>
      <c r="KMO44" s="10"/>
      <c r="KMP44" s="10"/>
      <c r="KMQ44" s="10"/>
      <c r="KMR44" s="10"/>
      <c r="KMS44" s="10"/>
      <c r="KMT44" s="10"/>
      <c r="KMU44" s="10"/>
      <c r="KMV44" s="10"/>
      <c r="KMW44" s="10"/>
      <c r="KMX44" s="10"/>
      <c r="KMY44" s="10"/>
      <c r="KMZ44" s="10"/>
      <c r="KNA44" s="10"/>
      <c r="KNB44" s="10"/>
      <c r="KNC44" s="10"/>
      <c r="KND44" s="10"/>
      <c r="KNE44" s="10"/>
      <c r="KNF44" s="10"/>
      <c r="KNG44" s="10"/>
      <c r="KNH44" s="10"/>
      <c r="KNI44" s="10"/>
      <c r="KNJ44" s="10"/>
      <c r="KNK44" s="10"/>
      <c r="KNL44" s="10"/>
      <c r="KNM44" s="10"/>
      <c r="KNN44" s="10"/>
      <c r="KNO44" s="10"/>
      <c r="KNP44" s="10"/>
      <c r="KNQ44" s="10"/>
      <c r="KNR44" s="10"/>
      <c r="KNS44" s="10"/>
      <c r="KNT44" s="10"/>
      <c r="KNU44" s="10"/>
      <c r="KNV44" s="10"/>
      <c r="KNW44" s="10"/>
      <c r="KNX44" s="10"/>
      <c r="KNY44" s="10"/>
      <c r="KNZ44" s="10"/>
      <c r="KOA44" s="10"/>
      <c r="KOB44" s="10"/>
      <c r="KOC44" s="10"/>
      <c r="KOD44" s="10"/>
      <c r="KOE44" s="10"/>
      <c r="KOF44" s="10"/>
      <c r="KOG44" s="10"/>
      <c r="KOH44" s="10"/>
      <c r="KOI44" s="10"/>
      <c r="KOJ44" s="10"/>
      <c r="KOK44" s="10"/>
      <c r="KOL44" s="10"/>
      <c r="KOM44" s="10"/>
      <c r="KON44" s="10"/>
      <c r="KOO44" s="10"/>
      <c r="KOP44" s="10"/>
      <c r="KOQ44" s="10"/>
      <c r="KOR44" s="10"/>
      <c r="KOS44" s="10"/>
      <c r="KOT44" s="10"/>
      <c r="KOU44" s="10"/>
      <c r="KOV44" s="10"/>
      <c r="KOW44" s="10"/>
      <c r="KOX44" s="10"/>
      <c r="KOY44" s="10"/>
      <c r="KOZ44" s="10"/>
      <c r="KPA44" s="10"/>
      <c r="KPB44" s="10"/>
      <c r="KPC44" s="10"/>
      <c r="KPD44" s="10"/>
      <c r="KPE44" s="10"/>
      <c r="KPF44" s="10"/>
      <c r="KPG44" s="10"/>
      <c r="KPH44" s="10"/>
      <c r="KPI44" s="10"/>
      <c r="KPJ44" s="10"/>
      <c r="KPK44" s="10"/>
      <c r="KPL44" s="10"/>
      <c r="KPM44" s="10"/>
      <c r="KPN44" s="10"/>
      <c r="KPO44" s="10"/>
      <c r="KPP44" s="10"/>
      <c r="KPQ44" s="10"/>
      <c r="KPR44" s="10"/>
      <c r="KPS44" s="10"/>
      <c r="KPT44" s="10"/>
      <c r="KPU44" s="10"/>
      <c r="KPV44" s="10"/>
      <c r="KPW44" s="10"/>
      <c r="KPX44" s="10"/>
      <c r="KPY44" s="10"/>
      <c r="KPZ44" s="10"/>
      <c r="KQA44" s="10"/>
      <c r="KQB44" s="10"/>
      <c r="KQC44" s="10"/>
      <c r="KQD44" s="10"/>
      <c r="KQE44" s="10"/>
      <c r="KQF44" s="10"/>
      <c r="KQG44" s="10"/>
      <c r="KQH44" s="10"/>
      <c r="KQI44" s="10"/>
      <c r="KQJ44" s="10"/>
      <c r="KQK44" s="10"/>
      <c r="KQL44" s="10"/>
      <c r="KQM44" s="10"/>
      <c r="KQN44" s="10"/>
      <c r="KQO44" s="10"/>
      <c r="KQP44" s="10"/>
      <c r="KQQ44" s="10"/>
      <c r="KQR44" s="10"/>
      <c r="KQS44" s="10"/>
      <c r="KQT44" s="10"/>
      <c r="KQU44" s="10"/>
      <c r="KQV44" s="10"/>
      <c r="KQW44" s="10"/>
      <c r="KQX44" s="10"/>
      <c r="KQY44" s="10"/>
      <c r="KQZ44" s="10"/>
      <c r="KRA44" s="10"/>
      <c r="KRB44" s="10"/>
      <c r="KRC44" s="10"/>
      <c r="KRD44" s="10"/>
      <c r="KRE44" s="10"/>
      <c r="KRF44" s="10"/>
      <c r="KRG44" s="10"/>
      <c r="KRH44" s="10"/>
      <c r="KRI44" s="10"/>
      <c r="KRJ44" s="10"/>
      <c r="KRK44" s="10"/>
      <c r="KRL44" s="10"/>
      <c r="KRM44" s="10"/>
      <c r="KRN44" s="10"/>
      <c r="KRO44" s="10"/>
      <c r="KRP44" s="10"/>
      <c r="KRQ44" s="10"/>
      <c r="KRR44" s="10"/>
      <c r="KRS44" s="10"/>
      <c r="KRT44" s="10"/>
      <c r="KRU44" s="10"/>
      <c r="KRV44" s="10"/>
      <c r="KRW44" s="10"/>
      <c r="KRX44" s="10"/>
      <c r="KRY44" s="10"/>
      <c r="KRZ44" s="10"/>
      <c r="KSA44" s="10"/>
      <c r="KSB44" s="10"/>
      <c r="KSC44" s="10"/>
      <c r="KSD44" s="10"/>
      <c r="KSE44" s="10"/>
      <c r="KSF44" s="10"/>
      <c r="KSG44" s="10"/>
      <c r="KSH44" s="10"/>
      <c r="KSI44" s="10"/>
      <c r="KSJ44" s="10"/>
      <c r="KSK44" s="10"/>
      <c r="KSL44" s="10"/>
      <c r="KSM44" s="10"/>
      <c r="KSN44" s="10"/>
      <c r="KSO44" s="10"/>
      <c r="KSP44" s="10"/>
      <c r="KSQ44" s="10"/>
      <c r="KSR44" s="10"/>
      <c r="KSS44" s="10"/>
      <c r="KST44" s="10"/>
      <c r="KSU44" s="10"/>
      <c r="KSV44" s="10"/>
      <c r="KSW44" s="10"/>
      <c r="KSX44" s="10"/>
      <c r="KSY44" s="10"/>
      <c r="KSZ44" s="10"/>
      <c r="KTA44" s="10"/>
      <c r="KTB44" s="10"/>
      <c r="KTC44" s="10"/>
      <c r="KTD44" s="10"/>
      <c r="KTE44" s="10"/>
      <c r="KTF44" s="10"/>
      <c r="KTG44" s="10"/>
      <c r="KTH44" s="10"/>
      <c r="KTI44" s="10"/>
      <c r="KTJ44" s="10"/>
      <c r="KTK44" s="10"/>
      <c r="KTL44" s="10"/>
      <c r="KTM44" s="10"/>
      <c r="KTN44" s="10"/>
      <c r="KTO44" s="10"/>
      <c r="KTP44" s="10"/>
      <c r="KTQ44" s="10"/>
      <c r="KTR44" s="10"/>
      <c r="KTS44" s="10"/>
      <c r="KTT44" s="10"/>
      <c r="KTU44" s="10"/>
      <c r="KTV44" s="10"/>
      <c r="KTW44" s="10"/>
      <c r="KTX44" s="10"/>
      <c r="KTY44" s="10"/>
      <c r="KTZ44" s="10"/>
      <c r="KUA44" s="10"/>
      <c r="KUB44" s="10"/>
      <c r="KUC44" s="10"/>
      <c r="KUD44" s="10"/>
      <c r="KUE44" s="10"/>
      <c r="KUF44" s="10"/>
      <c r="KUG44" s="10"/>
      <c r="KUH44" s="10"/>
      <c r="KUI44" s="10"/>
      <c r="KUJ44" s="10"/>
      <c r="KUK44" s="10"/>
      <c r="KUL44" s="10"/>
      <c r="KUM44" s="10"/>
      <c r="KUN44" s="10"/>
      <c r="KUO44" s="10"/>
      <c r="KUP44" s="10"/>
      <c r="KUQ44" s="10"/>
      <c r="KUR44" s="10"/>
      <c r="KUS44" s="10"/>
      <c r="KUT44" s="10"/>
      <c r="KUU44" s="10"/>
      <c r="KUV44" s="10"/>
      <c r="KUW44" s="10"/>
      <c r="KUX44" s="10"/>
      <c r="KUY44" s="10"/>
      <c r="KUZ44" s="10"/>
      <c r="KVA44" s="10"/>
      <c r="KVB44" s="10"/>
      <c r="KVC44" s="10"/>
      <c r="KVD44" s="10"/>
      <c r="KVE44" s="10"/>
      <c r="KVF44" s="10"/>
      <c r="KVG44" s="10"/>
      <c r="KVH44" s="10"/>
      <c r="KVI44" s="10"/>
      <c r="KVJ44" s="10"/>
      <c r="KVK44" s="10"/>
      <c r="KVL44" s="10"/>
      <c r="KVM44" s="10"/>
      <c r="KVN44" s="10"/>
      <c r="KVO44" s="10"/>
      <c r="KVP44" s="10"/>
      <c r="KVQ44" s="10"/>
      <c r="KVR44" s="10"/>
      <c r="KVS44" s="10"/>
      <c r="KVT44" s="10"/>
      <c r="KVU44" s="10"/>
      <c r="KVV44" s="10"/>
      <c r="KVW44" s="10"/>
      <c r="KVX44" s="10"/>
      <c r="KVY44" s="10"/>
      <c r="KVZ44" s="10"/>
      <c r="KWA44" s="10"/>
      <c r="KWB44" s="10"/>
      <c r="KWC44" s="10"/>
      <c r="KWD44" s="10"/>
      <c r="KWE44" s="10"/>
      <c r="KWF44" s="10"/>
      <c r="KWG44" s="10"/>
      <c r="KWH44" s="10"/>
      <c r="KWI44" s="10"/>
      <c r="KWJ44" s="10"/>
      <c r="KWK44" s="10"/>
      <c r="KWL44" s="10"/>
      <c r="KWM44" s="10"/>
      <c r="KWN44" s="10"/>
      <c r="KWO44" s="10"/>
      <c r="KWP44" s="10"/>
      <c r="KWQ44" s="10"/>
      <c r="KWR44" s="10"/>
      <c r="KWS44" s="10"/>
      <c r="KWT44" s="10"/>
      <c r="KWU44" s="10"/>
      <c r="KWV44" s="10"/>
      <c r="KWW44" s="10"/>
      <c r="KWX44" s="10"/>
      <c r="KWY44" s="10"/>
      <c r="KWZ44" s="10"/>
      <c r="KXA44" s="10"/>
      <c r="KXB44" s="10"/>
      <c r="KXC44" s="10"/>
      <c r="KXD44" s="10"/>
      <c r="KXE44" s="10"/>
      <c r="KXF44" s="10"/>
      <c r="KXG44" s="10"/>
      <c r="KXH44" s="10"/>
      <c r="KXI44" s="10"/>
      <c r="KXJ44" s="10"/>
      <c r="KXK44" s="10"/>
      <c r="KXL44" s="10"/>
      <c r="KXM44" s="10"/>
      <c r="KXN44" s="10"/>
      <c r="KXO44" s="10"/>
      <c r="KXP44" s="10"/>
      <c r="KXQ44" s="10"/>
      <c r="KXR44" s="10"/>
      <c r="KXS44" s="10"/>
      <c r="KXT44" s="10"/>
      <c r="KXU44" s="10"/>
      <c r="KXV44" s="10"/>
      <c r="KXW44" s="10"/>
      <c r="KXX44" s="10"/>
      <c r="KXY44" s="10"/>
      <c r="KXZ44" s="10"/>
      <c r="KYA44" s="10"/>
      <c r="KYB44" s="10"/>
      <c r="KYC44" s="10"/>
      <c r="KYD44" s="10"/>
      <c r="KYE44" s="10"/>
      <c r="KYF44" s="10"/>
      <c r="KYG44" s="10"/>
      <c r="KYH44" s="10"/>
      <c r="KYI44" s="10"/>
      <c r="KYJ44" s="10"/>
      <c r="KYK44" s="10"/>
      <c r="KYL44" s="10"/>
      <c r="KYM44" s="10"/>
      <c r="KYN44" s="10"/>
      <c r="KYO44" s="10"/>
      <c r="KYP44" s="10"/>
      <c r="KYQ44" s="10"/>
      <c r="KYR44" s="10"/>
      <c r="KYS44" s="10"/>
      <c r="KYT44" s="10"/>
      <c r="KYU44" s="10"/>
      <c r="KYV44" s="10"/>
      <c r="KYW44" s="10"/>
      <c r="KYX44" s="10"/>
      <c r="KYY44" s="10"/>
      <c r="KYZ44" s="10"/>
      <c r="KZA44" s="10"/>
      <c r="KZB44" s="10"/>
      <c r="KZC44" s="10"/>
      <c r="KZD44" s="10"/>
      <c r="KZE44" s="10"/>
      <c r="KZF44" s="10"/>
      <c r="KZG44" s="10"/>
      <c r="KZH44" s="10"/>
      <c r="KZI44" s="10"/>
      <c r="KZJ44" s="10"/>
      <c r="KZK44" s="10"/>
      <c r="KZL44" s="10"/>
      <c r="KZM44" s="10"/>
      <c r="KZN44" s="10"/>
      <c r="KZO44" s="10"/>
      <c r="KZP44" s="10"/>
      <c r="KZQ44" s="10"/>
      <c r="KZR44" s="10"/>
      <c r="KZS44" s="10"/>
      <c r="KZT44" s="10"/>
      <c r="KZU44" s="10"/>
      <c r="KZV44" s="10"/>
      <c r="KZW44" s="10"/>
      <c r="KZX44" s="10"/>
      <c r="KZY44" s="10"/>
      <c r="KZZ44" s="10"/>
      <c r="LAA44" s="10"/>
      <c r="LAB44" s="10"/>
      <c r="LAC44" s="10"/>
      <c r="LAD44" s="10"/>
      <c r="LAE44" s="10"/>
      <c r="LAF44" s="10"/>
      <c r="LAG44" s="10"/>
      <c r="LAH44" s="10"/>
      <c r="LAI44" s="10"/>
      <c r="LAJ44" s="10"/>
      <c r="LAK44" s="10"/>
      <c r="LAL44" s="10"/>
      <c r="LAM44" s="10"/>
      <c r="LAN44" s="10"/>
      <c r="LAO44" s="10"/>
      <c r="LAP44" s="10"/>
      <c r="LAQ44" s="10"/>
      <c r="LAR44" s="10"/>
      <c r="LAS44" s="10"/>
      <c r="LAT44" s="10"/>
      <c r="LAU44" s="10"/>
      <c r="LAV44" s="10"/>
      <c r="LAW44" s="10"/>
      <c r="LAX44" s="10"/>
      <c r="LAY44" s="10"/>
      <c r="LAZ44" s="10"/>
      <c r="LBA44" s="10"/>
      <c r="LBB44" s="10"/>
      <c r="LBC44" s="10"/>
      <c r="LBD44" s="10"/>
      <c r="LBE44" s="10"/>
      <c r="LBF44" s="10"/>
      <c r="LBG44" s="10"/>
      <c r="LBH44" s="10"/>
      <c r="LBI44" s="10"/>
      <c r="LBJ44" s="10"/>
      <c r="LBK44" s="10"/>
      <c r="LBL44" s="10"/>
      <c r="LBM44" s="10"/>
      <c r="LBN44" s="10"/>
      <c r="LBO44" s="10"/>
      <c r="LBP44" s="10"/>
      <c r="LBQ44" s="10"/>
      <c r="LBR44" s="10"/>
      <c r="LBS44" s="10"/>
      <c r="LBT44" s="10"/>
      <c r="LBU44" s="10"/>
      <c r="LBV44" s="10"/>
      <c r="LBW44" s="10"/>
      <c r="LBX44" s="10"/>
      <c r="LBY44" s="10"/>
      <c r="LBZ44" s="10"/>
      <c r="LCA44" s="10"/>
      <c r="LCB44" s="10"/>
      <c r="LCC44" s="10"/>
      <c r="LCD44" s="10"/>
      <c r="LCE44" s="10"/>
      <c r="LCF44" s="10"/>
      <c r="LCG44" s="10"/>
      <c r="LCH44" s="10"/>
      <c r="LCI44" s="10"/>
      <c r="LCJ44" s="10"/>
      <c r="LCK44" s="10"/>
      <c r="LCL44" s="10"/>
      <c r="LCM44" s="10"/>
      <c r="LCN44" s="10"/>
      <c r="LCO44" s="10"/>
      <c r="LCP44" s="10"/>
      <c r="LCQ44" s="10"/>
      <c r="LCR44" s="10"/>
      <c r="LCS44" s="10"/>
      <c r="LCT44" s="10"/>
      <c r="LCU44" s="10"/>
      <c r="LCV44" s="10"/>
      <c r="LCW44" s="10"/>
      <c r="LCX44" s="10"/>
      <c r="LCY44" s="10"/>
      <c r="LCZ44" s="10"/>
      <c r="LDA44" s="10"/>
      <c r="LDB44" s="10"/>
      <c r="LDC44" s="10"/>
      <c r="LDD44" s="10"/>
      <c r="LDE44" s="10"/>
      <c r="LDF44" s="10"/>
      <c r="LDG44" s="10"/>
      <c r="LDH44" s="10"/>
      <c r="LDI44" s="10"/>
      <c r="LDJ44" s="10"/>
      <c r="LDK44" s="10"/>
      <c r="LDL44" s="10"/>
      <c r="LDM44" s="10"/>
      <c r="LDN44" s="10"/>
      <c r="LDO44" s="10"/>
      <c r="LDP44" s="10"/>
      <c r="LDQ44" s="10"/>
      <c r="LDR44" s="10"/>
      <c r="LDS44" s="10"/>
      <c r="LDT44" s="10"/>
      <c r="LDU44" s="10"/>
      <c r="LDV44" s="10"/>
      <c r="LDW44" s="10"/>
      <c r="LDX44" s="10"/>
      <c r="LDY44" s="10"/>
      <c r="LDZ44" s="10"/>
      <c r="LEA44" s="10"/>
      <c r="LEB44" s="10"/>
      <c r="LEC44" s="10"/>
      <c r="LED44" s="10"/>
      <c r="LEE44" s="10"/>
      <c r="LEF44" s="10"/>
      <c r="LEG44" s="10"/>
      <c r="LEH44" s="10"/>
      <c r="LEI44" s="10"/>
      <c r="LEJ44" s="10"/>
      <c r="LEK44" s="10"/>
      <c r="LEL44" s="10"/>
      <c r="LEM44" s="10"/>
      <c r="LEN44" s="10"/>
      <c r="LEO44" s="10"/>
      <c r="LEP44" s="10"/>
      <c r="LEQ44" s="10"/>
      <c r="LER44" s="10"/>
      <c r="LES44" s="10"/>
      <c r="LET44" s="10"/>
      <c r="LEU44" s="10"/>
      <c r="LEV44" s="10"/>
      <c r="LEW44" s="10"/>
      <c r="LEX44" s="10"/>
      <c r="LEY44" s="10"/>
      <c r="LEZ44" s="10"/>
      <c r="LFA44" s="10"/>
      <c r="LFB44" s="10"/>
      <c r="LFC44" s="10"/>
      <c r="LFD44" s="10"/>
      <c r="LFE44" s="10"/>
      <c r="LFF44" s="10"/>
      <c r="LFG44" s="10"/>
      <c r="LFH44" s="10"/>
      <c r="LFI44" s="10"/>
      <c r="LFJ44" s="10"/>
      <c r="LFK44" s="10"/>
      <c r="LFL44" s="10"/>
      <c r="LFM44" s="10"/>
      <c r="LFN44" s="10"/>
      <c r="LFO44" s="10"/>
      <c r="LFP44" s="10"/>
      <c r="LFQ44" s="10"/>
      <c r="LFR44" s="10"/>
      <c r="LFS44" s="10"/>
      <c r="LFT44" s="10"/>
      <c r="LFU44" s="10"/>
      <c r="LFV44" s="10"/>
      <c r="LFW44" s="10"/>
      <c r="LFX44" s="10"/>
      <c r="LFY44" s="10"/>
      <c r="LFZ44" s="10"/>
      <c r="LGA44" s="10"/>
      <c r="LGB44" s="10"/>
      <c r="LGC44" s="10"/>
      <c r="LGD44" s="10"/>
      <c r="LGE44" s="10"/>
      <c r="LGF44" s="10"/>
      <c r="LGG44" s="10"/>
      <c r="LGH44" s="10"/>
      <c r="LGI44" s="10"/>
      <c r="LGJ44" s="10"/>
      <c r="LGK44" s="10"/>
      <c r="LGL44" s="10"/>
      <c r="LGM44" s="10"/>
      <c r="LGN44" s="10"/>
      <c r="LGO44" s="10"/>
      <c r="LGP44" s="10"/>
      <c r="LGQ44" s="10"/>
      <c r="LGR44" s="10"/>
      <c r="LGS44" s="10"/>
      <c r="LGT44" s="10"/>
      <c r="LGU44" s="10"/>
      <c r="LGV44" s="10"/>
      <c r="LGW44" s="10"/>
      <c r="LGX44" s="10"/>
      <c r="LGY44" s="10"/>
      <c r="LGZ44" s="10"/>
      <c r="LHA44" s="10"/>
      <c r="LHB44" s="10"/>
      <c r="LHC44" s="10"/>
      <c r="LHD44" s="10"/>
      <c r="LHE44" s="10"/>
      <c r="LHF44" s="10"/>
      <c r="LHG44" s="10"/>
      <c r="LHH44" s="10"/>
      <c r="LHI44" s="10"/>
      <c r="LHJ44" s="10"/>
      <c r="LHK44" s="10"/>
      <c r="LHL44" s="10"/>
      <c r="LHM44" s="10"/>
      <c r="LHN44" s="10"/>
      <c r="LHO44" s="10"/>
      <c r="LHP44" s="10"/>
      <c r="LHQ44" s="10"/>
      <c r="LHR44" s="10"/>
      <c r="LHS44" s="10"/>
      <c r="LHT44" s="10"/>
      <c r="LHU44" s="10"/>
      <c r="LHV44" s="10"/>
      <c r="LHW44" s="10"/>
      <c r="LHX44" s="10"/>
      <c r="LHY44" s="10"/>
      <c r="LHZ44" s="10"/>
      <c r="LIA44" s="10"/>
      <c r="LIB44" s="10"/>
      <c r="LIC44" s="10"/>
      <c r="LID44" s="10"/>
      <c r="LIE44" s="10"/>
      <c r="LIF44" s="10"/>
      <c r="LIG44" s="10"/>
      <c r="LIH44" s="10"/>
      <c r="LII44" s="10"/>
      <c r="LIJ44" s="10"/>
      <c r="LIK44" s="10"/>
      <c r="LIL44" s="10"/>
      <c r="LIM44" s="10"/>
      <c r="LIN44" s="10"/>
      <c r="LIO44" s="10"/>
      <c r="LIP44" s="10"/>
      <c r="LIQ44" s="10"/>
      <c r="LIR44" s="10"/>
      <c r="LIS44" s="10"/>
      <c r="LIT44" s="10"/>
      <c r="LIU44" s="10"/>
      <c r="LIV44" s="10"/>
      <c r="LIW44" s="10"/>
      <c r="LIX44" s="10"/>
      <c r="LIY44" s="10"/>
      <c r="LIZ44" s="10"/>
      <c r="LJA44" s="10"/>
      <c r="LJB44" s="10"/>
      <c r="LJC44" s="10"/>
      <c r="LJD44" s="10"/>
      <c r="LJE44" s="10"/>
      <c r="LJF44" s="10"/>
      <c r="LJG44" s="10"/>
      <c r="LJH44" s="10"/>
      <c r="LJI44" s="10"/>
      <c r="LJJ44" s="10"/>
      <c r="LJK44" s="10"/>
      <c r="LJL44" s="10"/>
      <c r="LJM44" s="10"/>
      <c r="LJN44" s="10"/>
      <c r="LJO44" s="10"/>
      <c r="LJP44" s="10"/>
      <c r="LJQ44" s="10"/>
      <c r="LJR44" s="10"/>
      <c r="LJS44" s="10"/>
      <c r="LJT44" s="10"/>
      <c r="LJU44" s="10"/>
      <c r="LJV44" s="10"/>
      <c r="LJW44" s="10"/>
      <c r="LJX44" s="10"/>
      <c r="LJY44" s="10"/>
      <c r="LJZ44" s="10"/>
      <c r="LKA44" s="10"/>
      <c r="LKB44" s="10"/>
      <c r="LKC44" s="10"/>
      <c r="LKD44" s="10"/>
      <c r="LKE44" s="10"/>
      <c r="LKF44" s="10"/>
      <c r="LKG44" s="10"/>
      <c r="LKH44" s="10"/>
      <c r="LKI44" s="10"/>
      <c r="LKJ44" s="10"/>
      <c r="LKK44" s="10"/>
      <c r="LKL44" s="10"/>
      <c r="LKM44" s="10"/>
      <c r="LKN44" s="10"/>
      <c r="LKO44" s="10"/>
      <c r="LKP44" s="10"/>
      <c r="LKQ44" s="10"/>
      <c r="LKR44" s="10"/>
      <c r="LKS44" s="10"/>
      <c r="LKT44" s="10"/>
      <c r="LKU44" s="10"/>
      <c r="LKV44" s="10"/>
      <c r="LKW44" s="10"/>
      <c r="LKX44" s="10"/>
      <c r="LKY44" s="10"/>
      <c r="LKZ44" s="10"/>
      <c r="LLA44" s="10"/>
      <c r="LLB44" s="10"/>
      <c r="LLC44" s="10"/>
      <c r="LLD44" s="10"/>
      <c r="LLE44" s="10"/>
      <c r="LLF44" s="10"/>
      <c r="LLG44" s="10"/>
      <c r="LLH44" s="10"/>
      <c r="LLI44" s="10"/>
      <c r="LLJ44" s="10"/>
      <c r="LLK44" s="10"/>
      <c r="LLL44" s="10"/>
      <c r="LLM44" s="10"/>
      <c r="LLN44" s="10"/>
      <c r="LLO44" s="10"/>
      <c r="LLP44" s="10"/>
      <c r="LLQ44" s="10"/>
      <c r="LLR44" s="10"/>
      <c r="LLS44" s="10"/>
      <c r="LLT44" s="10"/>
      <c r="LLU44" s="10"/>
      <c r="LLV44" s="10"/>
      <c r="LLW44" s="10"/>
      <c r="LLX44" s="10"/>
      <c r="LLY44" s="10"/>
      <c r="LLZ44" s="10"/>
      <c r="LMA44" s="10"/>
      <c r="LMB44" s="10"/>
      <c r="LMC44" s="10"/>
      <c r="LMD44" s="10"/>
      <c r="LME44" s="10"/>
      <c r="LMF44" s="10"/>
      <c r="LMG44" s="10"/>
      <c r="LMH44" s="10"/>
      <c r="LMI44" s="10"/>
      <c r="LMJ44" s="10"/>
      <c r="LMK44" s="10"/>
      <c r="LML44" s="10"/>
      <c r="LMM44" s="10"/>
      <c r="LMN44" s="10"/>
      <c r="LMO44" s="10"/>
      <c r="LMP44" s="10"/>
      <c r="LMQ44" s="10"/>
      <c r="LMR44" s="10"/>
      <c r="LMS44" s="10"/>
      <c r="LMT44" s="10"/>
      <c r="LMU44" s="10"/>
      <c r="LMV44" s="10"/>
      <c r="LMW44" s="10"/>
      <c r="LMX44" s="10"/>
      <c r="LMY44" s="10"/>
      <c r="LMZ44" s="10"/>
      <c r="LNA44" s="10"/>
      <c r="LNB44" s="10"/>
      <c r="LNC44" s="10"/>
      <c r="LND44" s="10"/>
      <c r="LNE44" s="10"/>
      <c r="LNF44" s="10"/>
      <c r="LNG44" s="10"/>
      <c r="LNH44" s="10"/>
      <c r="LNI44" s="10"/>
      <c r="LNJ44" s="10"/>
      <c r="LNK44" s="10"/>
      <c r="LNL44" s="10"/>
      <c r="LNM44" s="10"/>
      <c r="LNN44" s="10"/>
      <c r="LNO44" s="10"/>
      <c r="LNP44" s="10"/>
      <c r="LNQ44" s="10"/>
      <c r="LNR44" s="10"/>
      <c r="LNS44" s="10"/>
      <c r="LNT44" s="10"/>
      <c r="LNU44" s="10"/>
      <c r="LNV44" s="10"/>
      <c r="LNW44" s="10"/>
      <c r="LNX44" s="10"/>
      <c r="LNY44" s="10"/>
      <c r="LNZ44" s="10"/>
      <c r="LOA44" s="10"/>
      <c r="LOB44" s="10"/>
      <c r="LOC44" s="10"/>
      <c r="LOD44" s="10"/>
      <c r="LOE44" s="10"/>
      <c r="LOF44" s="10"/>
      <c r="LOG44" s="10"/>
      <c r="LOH44" s="10"/>
      <c r="LOI44" s="10"/>
      <c r="LOJ44" s="10"/>
      <c r="LOK44" s="10"/>
      <c r="LOL44" s="10"/>
      <c r="LOM44" s="10"/>
      <c r="LON44" s="10"/>
      <c r="LOO44" s="10"/>
      <c r="LOP44" s="10"/>
      <c r="LOQ44" s="10"/>
      <c r="LOR44" s="10"/>
      <c r="LOS44" s="10"/>
      <c r="LOT44" s="10"/>
      <c r="LOU44" s="10"/>
      <c r="LOV44" s="10"/>
      <c r="LOW44" s="10"/>
      <c r="LOX44" s="10"/>
      <c r="LOY44" s="10"/>
      <c r="LOZ44" s="10"/>
      <c r="LPA44" s="10"/>
      <c r="LPB44" s="10"/>
      <c r="LPC44" s="10"/>
      <c r="LPD44" s="10"/>
      <c r="LPE44" s="10"/>
      <c r="LPF44" s="10"/>
      <c r="LPG44" s="10"/>
      <c r="LPH44" s="10"/>
      <c r="LPI44" s="10"/>
      <c r="LPJ44" s="10"/>
      <c r="LPK44" s="10"/>
      <c r="LPL44" s="10"/>
      <c r="LPM44" s="10"/>
      <c r="LPN44" s="10"/>
      <c r="LPO44" s="10"/>
      <c r="LPP44" s="10"/>
      <c r="LPQ44" s="10"/>
      <c r="LPR44" s="10"/>
      <c r="LPS44" s="10"/>
      <c r="LPT44" s="10"/>
      <c r="LPU44" s="10"/>
      <c r="LPV44" s="10"/>
      <c r="LPW44" s="10"/>
      <c r="LPX44" s="10"/>
      <c r="LPY44" s="10"/>
      <c r="LPZ44" s="10"/>
      <c r="LQA44" s="10"/>
      <c r="LQB44" s="10"/>
      <c r="LQC44" s="10"/>
      <c r="LQD44" s="10"/>
      <c r="LQE44" s="10"/>
      <c r="LQF44" s="10"/>
      <c r="LQG44" s="10"/>
      <c r="LQH44" s="10"/>
      <c r="LQI44" s="10"/>
      <c r="LQJ44" s="10"/>
      <c r="LQK44" s="10"/>
      <c r="LQL44" s="10"/>
      <c r="LQM44" s="10"/>
      <c r="LQN44" s="10"/>
      <c r="LQO44" s="10"/>
      <c r="LQP44" s="10"/>
      <c r="LQQ44" s="10"/>
      <c r="LQR44" s="10"/>
      <c r="LQS44" s="10"/>
      <c r="LQT44" s="10"/>
      <c r="LQU44" s="10"/>
      <c r="LQV44" s="10"/>
      <c r="LQW44" s="10"/>
      <c r="LQX44" s="10"/>
      <c r="LQY44" s="10"/>
      <c r="LQZ44" s="10"/>
      <c r="LRA44" s="10"/>
      <c r="LRB44" s="10"/>
      <c r="LRC44" s="10"/>
      <c r="LRD44" s="10"/>
      <c r="LRE44" s="10"/>
      <c r="LRF44" s="10"/>
      <c r="LRG44" s="10"/>
      <c r="LRH44" s="10"/>
      <c r="LRI44" s="10"/>
      <c r="LRJ44" s="10"/>
      <c r="LRK44" s="10"/>
      <c r="LRL44" s="10"/>
      <c r="LRM44" s="10"/>
      <c r="LRN44" s="10"/>
      <c r="LRO44" s="10"/>
      <c r="LRP44" s="10"/>
      <c r="LRQ44" s="10"/>
      <c r="LRR44" s="10"/>
      <c r="LRS44" s="10"/>
      <c r="LRT44" s="10"/>
      <c r="LRU44" s="10"/>
      <c r="LRV44" s="10"/>
      <c r="LRW44" s="10"/>
      <c r="LRX44" s="10"/>
      <c r="LRY44" s="10"/>
      <c r="LRZ44" s="10"/>
      <c r="LSA44" s="10"/>
      <c r="LSB44" s="10"/>
      <c r="LSC44" s="10"/>
      <c r="LSD44" s="10"/>
      <c r="LSE44" s="10"/>
      <c r="LSF44" s="10"/>
      <c r="LSG44" s="10"/>
      <c r="LSH44" s="10"/>
      <c r="LSI44" s="10"/>
      <c r="LSJ44" s="10"/>
      <c r="LSK44" s="10"/>
      <c r="LSL44" s="10"/>
      <c r="LSM44" s="10"/>
      <c r="LSN44" s="10"/>
      <c r="LSO44" s="10"/>
      <c r="LSP44" s="10"/>
      <c r="LSQ44" s="10"/>
      <c r="LSR44" s="10"/>
      <c r="LSS44" s="10"/>
      <c r="LST44" s="10"/>
      <c r="LSU44" s="10"/>
      <c r="LSV44" s="10"/>
      <c r="LSW44" s="10"/>
      <c r="LSX44" s="10"/>
      <c r="LSY44" s="10"/>
      <c r="LSZ44" s="10"/>
      <c r="LTA44" s="10"/>
      <c r="LTB44" s="10"/>
      <c r="LTC44" s="10"/>
      <c r="LTD44" s="10"/>
      <c r="LTE44" s="10"/>
      <c r="LTF44" s="10"/>
      <c r="LTG44" s="10"/>
      <c r="LTH44" s="10"/>
      <c r="LTI44" s="10"/>
      <c r="LTJ44" s="10"/>
      <c r="LTK44" s="10"/>
      <c r="LTL44" s="10"/>
      <c r="LTM44" s="10"/>
      <c r="LTN44" s="10"/>
      <c r="LTO44" s="10"/>
      <c r="LTP44" s="10"/>
      <c r="LTQ44" s="10"/>
      <c r="LTR44" s="10"/>
      <c r="LTS44" s="10"/>
      <c r="LTT44" s="10"/>
      <c r="LTU44" s="10"/>
      <c r="LTV44" s="10"/>
      <c r="LTW44" s="10"/>
      <c r="LTX44" s="10"/>
      <c r="LTY44" s="10"/>
      <c r="LTZ44" s="10"/>
      <c r="LUA44" s="10"/>
      <c r="LUB44" s="10"/>
      <c r="LUC44" s="10"/>
      <c r="LUD44" s="10"/>
      <c r="LUE44" s="10"/>
      <c r="LUF44" s="10"/>
      <c r="LUG44" s="10"/>
      <c r="LUH44" s="10"/>
      <c r="LUI44" s="10"/>
      <c r="LUJ44" s="10"/>
      <c r="LUK44" s="10"/>
      <c r="LUL44" s="10"/>
      <c r="LUM44" s="10"/>
      <c r="LUN44" s="10"/>
      <c r="LUO44" s="10"/>
      <c r="LUP44" s="10"/>
      <c r="LUQ44" s="10"/>
      <c r="LUR44" s="10"/>
      <c r="LUS44" s="10"/>
      <c r="LUT44" s="10"/>
      <c r="LUU44" s="10"/>
      <c r="LUV44" s="10"/>
      <c r="LUW44" s="10"/>
      <c r="LUX44" s="10"/>
      <c r="LUY44" s="10"/>
      <c r="LUZ44" s="10"/>
      <c r="LVA44" s="10"/>
      <c r="LVB44" s="10"/>
      <c r="LVC44" s="10"/>
      <c r="LVD44" s="10"/>
      <c r="LVE44" s="10"/>
      <c r="LVF44" s="10"/>
      <c r="LVG44" s="10"/>
      <c r="LVH44" s="10"/>
      <c r="LVI44" s="10"/>
      <c r="LVJ44" s="10"/>
      <c r="LVK44" s="10"/>
      <c r="LVL44" s="10"/>
      <c r="LVM44" s="10"/>
      <c r="LVN44" s="10"/>
      <c r="LVO44" s="10"/>
      <c r="LVP44" s="10"/>
      <c r="LVQ44" s="10"/>
      <c r="LVR44" s="10"/>
      <c r="LVS44" s="10"/>
      <c r="LVT44" s="10"/>
      <c r="LVU44" s="10"/>
      <c r="LVV44" s="10"/>
      <c r="LVW44" s="10"/>
      <c r="LVX44" s="10"/>
      <c r="LVY44" s="10"/>
      <c r="LVZ44" s="10"/>
      <c r="LWA44" s="10"/>
      <c r="LWB44" s="10"/>
      <c r="LWC44" s="10"/>
      <c r="LWD44" s="10"/>
      <c r="LWE44" s="10"/>
      <c r="LWF44" s="10"/>
      <c r="LWG44" s="10"/>
      <c r="LWH44" s="10"/>
      <c r="LWI44" s="10"/>
      <c r="LWJ44" s="10"/>
      <c r="LWK44" s="10"/>
      <c r="LWL44" s="10"/>
      <c r="LWM44" s="10"/>
      <c r="LWN44" s="10"/>
      <c r="LWO44" s="10"/>
      <c r="LWP44" s="10"/>
      <c r="LWQ44" s="10"/>
      <c r="LWR44" s="10"/>
      <c r="LWS44" s="10"/>
      <c r="LWT44" s="10"/>
      <c r="LWU44" s="10"/>
      <c r="LWV44" s="10"/>
      <c r="LWW44" s="10"/>
      <c r="LWX44" s="10"/>
      <c r="LWY44" s="10"/>
      <c r="LWZ44" s="10"/>
      <c r="LXA44" s="10"/>
      <c r="LXB44" s="10"/>
      <c r="LXC44" s="10"/>
      <c r="LXD44" s="10"/>
      <c r="LXE44" s="10"/>
      <c r="LXF44" s="10"/>
      <c r="LXG44" s="10"/>
      <c r="LXH44" s="10"/>
      <c r="LXI44" s="10"/>
      <c r="LXJ44" s="10"/>
      <c r="LXK44" s="10"/>
      <c r="LXL44" s="10"/>
      <c r="LXM44" s="10"/>
      <c r="LXN44" s="10"/>
      <c r="LXO44" s="10"/>
      <c r="LXP44" s="10"/>
      <c r="LXQ44" s="10"/>
      <c r="LXR44" s="10"/>
      <c r="LXS44" s="10"/>
      <c r="LXT44" s="10"/>
      <c r="LXU44" s="10"/>
      <c r="LXV44" s="10"/>
      <c r="LXW44" s="10"/>
      <c r="LXX44" s="10"/>
      <c r="LXY44" s="10"/>
      <c r="LXZ44" s="10"/>
      <c r="LYA44" s="10"/>
      <c r="LYB44" s="10"/>
      <c r="LYC44" s="10"/>
      <c r="LYD44" s="10"/>
      <c r="LYE44" s="10"/>
      <c r="LYF44" s="10"/>
      <c r="LYG44" s="10"/>
      <c r="LYH44" s="10"/>
      <c r="LYI44" s="10"/>
      <c r="LYJ44" s="10"/>
      <c r="LYK44" s="10"/>
      <c r="LYL44" s="10"/>
      <c r="LYM44" s="10"/>
      <c r="LYN44" s="10"/>
      <c r="LYO44" s="10"/>
      <c r="LYP44" s="10"/>
      <c r="LYQ44" s="10"/>
      <c r="LYR44" s="10"/>
      <c r="LYS44" s="10"/>
      <c r="LYT44" s="10"/>
      <c r="LYU44" s="10"/>
      <c r="LYV44" s="10"/>
      <c r="LYW44" s="10"/>
      <c r="LYX44" s="10"/>
      <c r="LYY44" s="10"/>
      <c r="LYZ44" s="10"/>
      <c r="LZA44" s="10"/>
      <c r="LZB44" s="10"/>
      <c r="LZC44" s="10"/>
      <c r="LZD44" s="10"/>
      <c r="LZE44" s="10"/>
      <c r="LZF44" s="10"/>
      <c r="LZG44" s="10"/>
      <c r="LZH44" s="10"/>
      <c r="LZI44" s="10"/>
      <c r="LZJ44" s="10"/>
      <c r="LZK44" s="10"/>
      <c r="LZL44" s="10"/>
      <c r="LZM44" s="10"/>
      <c r="LZN44" s="10"/>
      <c r="LZO44" s="10"/>
      <c r="LZP44" s="10"/>
      <c r="LZQ44" s="10"/>
      <c r="LZR44" s="10"/>
      <c r="LZS44" s="10"/>
      <c r="LZT44" s="10"/>
      <c r="LZU44" s="10"/>
      <c r="LZV44" s="10"/>
      <c r="LZW44" s="10"/>
      <c r="LZX44" s="10"/>
      <c r="LZY44" s="10"/>
      <c r="LZZ44" s="10"/>
      <c r="MAA44" s="10"/>
      <c r="MAB44" s="10"/>
      <c r="MAC44" s="10"/>
      <c r="MAD44" s="10"/>
      <c r="MAE44" s="10"/>
      <c r="MAF44" s="10"/>
      <c r="MAG44" s="10"/>
      <c r="MAH44" s="10"/>
      <c r="MAI44" s="10"/>
      <c r="MAJ44" s="10"/>
      <c r="MAK44" s="10"/>
      <c r="MAL44" s="10"/>
      <c r="MAM44" s="10"/>
      <c r="MAN44" s="10"/>
      <c r="MAO44" s="10"/>
      <c r="MAP44" s="10"/>
      <c r="MAQ44" s="10"/>
      <c r="MAR44" s="10"/>
      <c r="MAS44" s="10"/>
      <c r="MAT44" s="10"/>
      <c r="MAU44" s="10"/>
      <c r="MAV44" s="10"/>
      <c r="MAW44" s="10"/>
      <c r="MAX44" s="10"/>
      <c r="MAY44" s="10"/>
      <c r="MAZ44" s="10"/>
      <c r="MBA44" s="10"/>
      <c r="MBB44" s="10"/>
      <c r="MBC44" s="10"/>
      <c r="MBD44" s="10"/>
      <c r="MBE44" s="10"/>
      <c r="MBF44" s="10"/>
      <c r="MBG44" s="10"/>
      <c r="MBH44" s="10"/>
      <c r="MBI44" s="10"/>
      <c r="MBJ44" s="10"/>
      <c r="MBK44" s="10"/>
      <c r="MBL44" s="10"/>
      <c r="MBM44" s="10"/>
      <c r="MBN44" s="10"/>
      <c r="MBO44" s="10"/>
      <c r="MBP44" s="10"/>
      <c r="MBQ44" s="10"/>
      <c r="MBR44" s="10"/>
      <c r="MBS44" s="10"/>
      <c r="MBT44" s="10"/>
      <c r="MBU44" s="10"/>
      <c r="MBV44" s="10"/>
      <c r="MBW44" s="10"/>
      <c r="MBX44" s="10"/>
      <c r="MBY44" s="10"/>
      <c r="MBZ44" s="10"/>
      <c r="MCA44" s="10"/>
      <c r="MCB44" s="10"/>
      <c r="MCC44" s="10"/>
      <c r="MCD44" s="10"/>
      <c r="MCE44" s="10"/>
      <c r="MCF44" s="10"/>
      <c r="MCG44" s="10"/>
      <c r="MCH44" s="10"/>
      <c r="MCI44" s="10"/>
      <c r="MCJ44" s="10"/>
      <c r="MCK44" s="10"/>
      <c r="MCL44" s="10"/>
      <c r="MCM44" s="10"/>
      <c r="MCN44" s="10"/>
      <c r="MCO44" s="10"/>
      <c r="MCP44" s="10"/>
      <c r="MCQ44" s="10"/>
      <c r="MCR44" s="10"/>
      <c r="MCS44" s="10"/>
      <c r="MCT44" s="10"/>
      <c r="MCU44" s="10"/>
      <c r="MCV44" s="10"/>
      <c r="MCW44" s="10"/>
      <c r="MCX44" s="10"/>
      <c r="MCY44" s="10"/>
      <c r="MCZ44" s="10"/>
      <c r="MDA44" s="10"/>
      <c r="MDB44" s="10"/>
      <c r="MDC44" s="10"/>
      <c r="MDD44" s="10"/>
      <c r="MDE44" s="10"/>
      <c r="MDF44" s="10"/>
      <c r="MDG44" s="10"/>
      <c r="MDH44" s="10"/>
      <c r="MDI44" s="10"/>
      <c r="MDJ44" s="10"/>
      <c r="MDK44" s="10"/>
      <c r="MDL44" s="10"/>
      <c r="MDM44" s="10"/>
      <c r="MDN44" s="10"/>
      <c r="MDO44" s="10"/>
      <c r="MDP44" s="10"/>
      <c r="MDQ44" s="10"/>
      <c r="MDR44" s="10"/>
      <c r="MDS44" s="10"/>
      <c r="MDT44" s="10"/>
      <c r="MDU44" s="10"/>
      <c r="MDV44" s="10"/>
      <c r="MDW44" s="10"/>
      <c r="MDX44" s="10"/>
      <c r="MDY44" s="10"/>
      <c r="MDZ44" s="10"/>
      <c r="MEA44" s="10"/>
      <c r="MEB44" s="10"/>
      <c r="MEC44" s="10"/>
      <c r="MED44" s="10"/>
      <c r="MEE44" s="10"/>
      <c r="MEF44" s="10"/>
      <c r="MEG44" s="10"/>
      <c r="MEH44" s="10"/>
      <c r="MEI44" s="10"/>
      <c r="MEJ44" s="10"/>
      <c r="MEK44" s="10"/>
      <c r="MEL44" s="10"/>
      <c r="MEM44" s="10"/>
      <c r="MEN44" s="10"/>
      <c r="MEO44" s="10"/>
      <c r="MEP44" s="10"/>
      <c r="MEQ44" s="10"/>
      <c r="MER44" s="10"/>
      <c r="MES44" s="10"/>
      <c r="MET44" s="10"/>
      <c r="MEU44" s="10"/>
      <c r="MEV44" s="10"/>
      <c r="MEW44" s="10"/>
      <c r="MEX44" s="10"/>
      <c r="MEY44" s="10"/>
      <c r="MEZ44" s="10"/>
      <c r="MFA44" s="10"/>
      <c r="MFB44" s="10"/>
      <c r="MFC44" s="10"/>
      <c r="MFD44" s="10"/>
      <c r="MFE44" s="10"/>
      <c r="MFF44" s="10"/>
      <c r="MFG44" s="10"/>
      <c r="MFH44" s="10"/>
      <c r="MFI44" s="10"/>
      <c r="MFJ44" s="10"/>
      <c r="MFK44" s="10"/>
      <c r="MFL44" s="10"/>
      <c r="MFM44" s="10"/>
      <c r="MFN44" s="10"/>
      <c r="MFO44" s="10"/>
      <c r="MFP44" s="10"/>
      <c r="MFQ44" s="10"/>
      <c r="MFR44" s="10"/>
      <c r="MFS44" s="10"/>
      <c r="MFT44" s="10"/>
      <c r="MFU44" s="10"/>
      <c r="MFV44" s="10"/>
      <c r="MFW44" s="10"/>
      <c r="MFX44" s="10"/>
      <c r="MFY44" s="10"/>
      <c r="MFZ44" s="10"/>
      <c r="MGA44" s="10"/>
      <c r="MGB44" s="10"/>
      <c r="MGC44" s="10"/>
      <c r="MGD44" s="10"/>
      <c r="MGE44" s="10"/>
      <c r="MGF44" s="10"/>
      <c r="MGG44" s="10"/>
      <c r="MGH44" s="10"/>
      <c r="MGI44" s="10"/>
      <c r="MGJ44" s="10"/>
      <c r="MGK44" s="10"/>
      <c r="MGL44" s="10"/>
      <c r="MGM44" s="10"/>
      <c r="MGN44" s="10"/>
      <c r="MGO44" s="10"/>
      <c r="MGP44" s="10"/>
      <c r="MGQ44" s="10"/>
      <c r="MGR44" s="10"/>
      <c r="MGS44" s="10"/>
      <c r="MGT44" s="10"/>
      <c r="MGU44" s="10"/>
      <c r="MGV44" s="10"/>
      <c r="MGW44" s="10"/>
      <c r="MGX44" s="10"/>
      <c r="MGY44" s="10"/>
      <c r="MGZ44" s="10"/>
      <c r="MHA44" s="10"/>
      <c r="MHB44" s="10"/>
      <c r="MHC44" s="10"/>
      <c r="MHD44" s="10"/>
      <c r="MHE44" s="10"/>
      <c r="MHF44" s="10"/>
      <c r="MHG44" s="10"/>
      <c r="MHH44" s="10"/>
      <c r="MHI44" s="10"/>
      <c r="MHJ44" s="10"/>
      <c r="MHK44" s="10"/>
      <c r="MHL44" s="10"/>
      <c r="MHM44" s="10"/>
      <c r="MHN44" s="10"/>
      <c r="MHO44" s="10"/>
      <c r="MHP44" s="10"/>
      <c r="MHQ44" s="10"/>
      <c r="MHR44" s="10"/>
      <c r="MHS44" s="10"/>
      <c r="MHT44" s="10"/>
      <c r="MHU44" s="10"/>
      <c r="MHV44" s="10"/>
      <c r="MHW44" s="10"/>
      <c r="MHX44" s="10"/>
      <c r="MHY44" s="10"/>
      <c r="MHZ44" s="10"/>
      <c r="MIA44" s="10"/>
      <c r="MIB44" s="10"/>
      <c r="MIC44" s="10"/>
      <c r="MID44" s="10"/>
      <c r="MIE44" s="10"/>
      <c r="MIF44" s="10"/>
      <c r="MIG44" s="10"/>
      <c r="MIH44" s="10"/>
      <c r="MII44" s="10"/>
      <c r="MIJ44" s="10"/>
      <c r="MIK44" s="10"/>
      <c r="MIL44" s="10"/>
      <c r="MIM44" s="10"/>
      <c r="MIN44" s="10"/>
      <c r="MIO44" s="10"/>
      <c r="MIP44" s="10"/>
      <c r="MIQ44" s="10"/>
      <c r="MIR44" s="10"/>
      <c r="MIS44" s="10"/>
      <c r="MIT44" s="10"/>
      <c r="MIU44" s="10"/>
      <c r="MIV44" s="10"/>
      <c r="MIW44" s="10"/>
      <c r="MIX44" s="10"/>
      <c r="MIY44" s="10"/>
      <c r="MIZ44" s="10"/>
      <c r="MJA44" s="10"/>
      <c r="MJB44" s="10"/>
      <c r="MJC44" s="10"/>
      <c r="MJD44" s="10"/>
      <c r="MJE44" s="10"/>
      <c r="MJF44" s="10"/>
      <c r="MJG44" s="10"/>
      <c r="MJH44" s="10"/>
      <c r="MJI44" s="10"/>
      <c r="MJJ44" s="10"/>
      <c r="MJK44" s="10"/>
      <c r="MJL44" s="10"/>
      <c r="MJM44" s="10"/>
      <c r="MJN44" s="10"/>
      <c r="MJO44" s="10"/>
      <c r="MJP44" s="10"/>
      <c r="MJQ44" s="10"/>
      <c r="MJR44" s="10"/>
      <c r="MJS44" s="10"/>
      <c r="MJT44" s="10"/>
      <c r="MJU44" s="10"/>
      <c r="MJV44" s="10"/>
      <c r="MJW44" s="10"/>
      <c r="MJX44" s="10"/>
      <c r="MJY44" s="10"/>
      <c r="MJZ44" s="10"/>
      <c r="MKA44" s="10"/>
      <c r="MKB44" s="10"/>
      <c r="MKC44" s="10"/>
      <c r="MKD44" s="10"/>
      <c r="MKE44" s="10"/>
      <c r="MKF44" s="10"/>
      <c r="MKG44" s="10"/>
      <c r="MKH44" s="10"/>
      <c r="MKI44" s="10"/>
      <c r="MKJ44" s="10"/>
      <c r="MKK44" s="10"/>
      <c r="MKL44" s="10"/>
      <c r="MKM44" s="10"/>
      <c r="MKN44" s="10"/>
      <c r="MKO44" s="10"/>
      <c r="MKP44" s="10"/>
      <c r="MKQ44" s="10"/>
      <c r="MKR44" s="10"/>
      <c r="MKS44" s="10"/>
      <c r="MKT44" s="10"/>
      <c r="MKU44" s="10"/>
      <c r="MKV44" s="10"/>
      <c r="MKW44" s="10"/>
      <c r="MKX44" s="10"/>
      <c r="MKY44" s="10"/>
      <c r="MKZ44" s="10"/>
      <c r="MLA44" s="10"/>
      <c r="MLB44" s="10"/>
      <c r="MLC44" s="10"/>
      <c r="MLD44" s="10"/>
      <c r="MLE44" s="10"/>
      <c r="MLF44" s="10"/>
      <c r="MLG44" s="10"/>
      <c r="MLH44" s="10"/>
      <c r="MLI44" s="10"/>
      <c r="MLJ44" s="10"/>
      <c r="MLK44" s="10"/>
      <c r="MLL44" s="10"/>
      <c r="MLM44" s="10"/>
      <c r="MLN44" s="10"/>
      <c r="MLO44" s="10"/>
      <c r="MLP44" s="10"/>
      <c r="MLQ44" s="10"/>
      <c r="MLR44" s="10"/>
      <c r="MLS44" s="10"/>
      <c r="MLT44" s="10"/>
      <c r="MLU44" s="10"/>
      <c r="MLV44" s="10"/>
      <c r="MLW44" s="10"/>
      <c r="MLX44" s="10"/>
      <c r="MLY44" s="10"/>
      <c r="MLZ44" s="10"/>
      <c r="MMA44" s="10"/>
      <c r="MMB44" s="10"/>
      <c r="MMC44" s="10"/>
      <c r="MMD44" s="10"/>
      <c r="MME44" s="10"/>
      <c r="MMF44" s="10"/>
      <c r="MMG44" s="10"/>
      <c r="MMH44" s="10"/>
      <c r="MMI44" s="10"/>
      <c r="MMJ44" s="10"/>
      <c r="MMK44" s="10"/>
      <c r="MML44" s="10"/>
      <c r="MMM44" s="10"/>
      <c r="MMN44" s="10"/>
      <c r="MMO44" s="10"/>
      <c r="MMP44" s="10"/>
      <c r="MMQ44" s="10"/>
      <c r="MMR44" s="10"/>
      <c r="MMS44" s="10"/>
      <c r="MMT44" s="10"/>
      <c r="MMU44" s="10"/>
      <c r="MMV44" s="10"/>
      <c r="MMW44" s="10"/>
      <c r="MMX44" s="10"/>
      <c r="MMY44" s="10"/>
      <c r="MMZ44" s="10"/>
      <c r="MNA44" s="10"/>
      <c r="MNB44" s="10"/>
      <c r="MNC44" s="10"/>
      <c r="MND44" s="10"/>
      <c r="MNE44" s="10"/>
      <c r="MNF44" s="10"/>
      <c r="MNG44" s="10"/>
      <c r="MNH44" s="10"/>
      <c r="MNI44" s="10"/>
      <c r="MNJ44" s="10"/>
      <c r="MNK44" s="10"/>
      <c r="MNL44" s="10"/>
      <c r="MNM44" s="10"/>
      <c r="MNN44" s="10"/>
      <c r="MNO44" s="10"/>
      <c r="MNP44" s="10"/>
      <c r="MNQ44" s="10"/>
      <c r="MNR44" s="10"/>
      <c r="MNS44" s="10"/>
      <c r="MNT44" s="10"/>
      <c r="MNU44" s="10"/>
      <c r="MNV44" s="10"/>
      <c r="MNW44" s="10"/>
      <c r="MNX44" s="10"/>
      <c r="MNY44" s="10"/>
      <c r="MNZ44" s="10"/>
      <c r="MOA44" s="10"/>
      <c r="MOB44" s="10"/>
      <c r="MOC44" s="10"/>
      <c r="MOD44" s="10"/>
      <c r="MOE44" s="10"/>
      <c r="MOF44" s="10"/>
      <c r="MOG44" s="10"/>
      <c r="MOH44" s="10"/>
      <c r="MOI44" s="10"/>
      <c r="MOJ44" s="10"/>
      <c r="MOK44" s="10"/>
      <c r="MOL44" s="10"/>
      <c r="MOM44" s="10"/>
      <c r="MON44" s="10"/>
      <c r="MOO44" s="10"/>
      <c r="MOP44" s="10"/>
      <c r="MOQ44" s="10"/>
      <c r="MOR44" s="10"/>
      <c r="MOS44" s="10"/>
      <c r="MOT44" s="10"/>
      <c r="MOU44" s="10"/>
      <c r="MOV44" s="10"/>
      <c r="MOW44" s="10"/>
      <c r="MOX44" s="10"/>
      <c r="MOY44" s="10"/>
      <c r="MOZ44" s="10"/>
      <c r="MPA44" s="10"/>
      <c r="MPB44" s="10"/>
      <c r="MPC44" s="10"/>
      <c r="MPD44" s="10"/>
      <c r="MPE44" s="10"/>
      <c r="MPF44" s="10"/>
      <c r="MPG44" s="10"/>
      <c r="MPH44" s="10"/>
      <c r="MPI44" s="10"/>
      <c r="MPJ44" s="10"/>
      <c r="MPK44" s="10"/>
      <c r="MPL44" s="10"/>
      <c r="MPM44" s="10"/>
      <c r="MPN44" s="10"/>
      <c r="MPO44" s="10"/>
      <c r="MPP44" s="10"/>
      <c r="MPQ44" s="10"/>
      <c r="MPR44" s="10"/>
      <c r="MPS44" s="10"/>
      <c r="MPT44" s="10"/>
      <c r="MPU44" s="10"/>
      <c r="MPV44" s="10"/>
      <c r="MPW44" s="10"/>
      <c r="MPX44" s="10"/>
      <c r="MPY44" s="10"/>
      <c r="MPZ44" s="10"/>
      <c r="MQA44" s="10"/>
      <c r="MQB44" s="10"/>
      <c r="MQC44" s="10"/>
      <c r="MQD44" s="10"/>
      <c r="MQE44" s="10"/>
      <c r="MQF44" s="10"/>
      <c r="MQG44" s="10"/>
      <c r="MQH44" s="10"/>
      <c r="MQI44" s="10"/>
      <c r="MQJ44" s="10"/>
      <c r="MQK44" s="10"/>
      <c r="MQL44" s="10"/>
      <c r="MQM44" s="10"/>
      <c r="MQN44" s="10"/>
      <c r="MQO44" s="10"/>
      <c r="MQP44" s="10"/>
      <c r="MQQ44" s="10"/>
      <c r="MQR44" s="10"/>
      <c r="MQS44" s="10"/>
      <c r="MQT44" s="10"/>
      <c r="MQU44" s="10"/>
      <c r="MQV44" s="10"/>
      <c r="MQW44" s="10"/>
      <c r="MQX44" s="10"/>
      <c r="MQY44" s="10"/>
      <c r="MQZ44" s="10"/>
      <c r="MRA44" s="10"/>
      <c r="MRB44" s="10"/>
      <c r="MRC44" s="10"/>
      <c r="MRD44" s="10"/>
      <c r="MRE44" s="10"/>
      <c r="MRF44" s="10"/>
      <c r="MRG44" s="10"/>
      <c r="MRH44" s="10"/>
      <c r="MRI44" s="10"/>
      <c r="MRJ44" s="10"/>
      <c r="MRK44" s="10"/>
      <c r="MRL44" s="10"/>
      <c r="MRM44" s="10"/>
      <c r="MRN44" s="10"/>
      <c r="MRO44" s="10"/>
      <c r="MRP44" s="10"/>
      <c r="MRQ44" s="10"/>
      <c r="MRR44" s="10"/>
      <c r="MRS44" s="10"/>
      <c r="MRT44" s="10"/>
      <c r="MRU44" s="10"/>
      <c r="MRV44" s="10"/>
      <c r="MRW44" s="10"/>
      <c r="MRX44" s="10"/>
      <c r="MRY44" s="10"/>
      <c r="MRZ44" s="10"/>
      <c r="MSA44" s="10"/>
      <c r="MSB44" s="10"/>
      <c r="MSC44" s="10"/>
      <c r="MSD44" s="10"/>
      <c r="MSE44" s="10"/>
      <c r="MSF44" s="10"/>
      <c r="MSG44" s="10"/>
      <c r="MSH44" s="10"/>
      <c r="MSI44" s="10"/>
      <c r="MSJ44" s="10"/>
      <c r="MSK44" s="10"/>
      <c r="MSL44" s="10"/>
      <c r="MSM44" s="10"/>
      <c r="MSN44" s="10"/>
      <c r="MSO44" s="10"/>
      <c r="MSP44" s="10"/>
      <c r="MSQ44" s="10"/>
      <c r="MSR44" s="10"/>
      <c r="MSS44" s="10"/>
      <c r="MST44" s="10"/>
      <c r="MSU44" s="10"/>
      <c r="MSV44" s="10"/>
      <c r="MSW44" s="10"/>
      <c r="MSX44" s="10"/>
      <c r="MSY44" s="10"/>
      <c r="MSZ44" s="10"/>
      <c r="MTA44" s="10"/>
      <c r="MTB44" s="10"/>
      <c r="MTC44" s="10"/>
      <c r="MTD44" s="10"/>
      <c r="MTE44" s="10"/>
      <c r="MTF44" s="10"/>
      <c r="MTG44" s="10"/>
      <c r="MTH44" s="10"/>
      <c r="MTI44" s="10"/>
      <c r="MTJ44" s="10"/>
      <c r="MTK44" s="10"/>
      <c r="MTL44" s="10"/>
      <c r="MTM44" s="10"/>
      <c r="MTN44" s="10"/>
      <c r="MTO44" s="10"/>
      <c r="MTP44" s="10"/>
      <c r="MTQ44" s="10"/>
      <c r="MTR44" s="10"/>
      <c r="MTS44" s="10"/>
      <c r="MTT44" s="10"/>
      <c r="MTU44" s="10"/>
      <c r="MTV44" s="10"/>
      <c r="MTW44" s="10"/>
      <c r="MTX44" s="10"/>
      <c r="MTY44" s="10"/>
      <c r="MTZ44" s="10"/>
      <c r="MUA44" s="10"/>
      <c r="MUB44" s="10"/>
      <c r="MUC44" s="10"/>
      <c r="MUD44" s="10"/>
      <c r="MUE44" s="10"/>
      <c r="MUF44" s="10"/>
      <c r="MUG44" s="10"/>
      <c r="MUH44" s="10"/>
      <c r="MUI44" s="10"/>
      <c r="MUJ44" s="10"/>
      <c r="MUK44" s="10"/>
      <c r="MUL44" s="10"/>
      <c r="MUM44" s="10"/>
      <c r="MUN44" s="10"/>
      <c r="MUO44" s="10"/>
      <c r="MUP44" s="10"/>
      <c r="MUQ44" s="10"/>
      <c r="MUR44" s="10"/>
      <c r="MUS44" s="10"/>
      <c r="MUT44" s="10"/>
      <c r="MUU44" s="10"/>
      <c r="MUV44" s="10"/>
      <c r="MUW44" s="10"/>
      <c r="MUX44" s="10"/>
      <c r="MUY44" s="10"/>
      <c r="MUZ44" s="10"/>
      <c r="MVA44" s="10"/>
      <c r="MVB44" s="10"/>
      <c r="MVC44" s="10"/>
      <c r="MVD44" s="10"/>
      <c r="MVE44" s="10"/>
      <c r="MVF44" s="10"/>
      <c r="MVG44" s="10"/>
      <c r="MVH44" s="10"/>
      <c r="MVI44" s="10"/>
      <c r="MVJ44" s="10"/>
      <c r="MVK44" s="10"/>
      <c r="MVL44" s="10"/>
      <c r="MVM44" s="10"/>
      <c r="MVN44" s="10"/>
      <c r="MVO44" s="10"/>
      <c r="MVP44" s="10"/>
      <c r="MVQ44" s="10"/>
      <c r="MVR44" s="10"/>
      <c r="MVS44" s="10"/>
      <c r="MVT44" s="10"/>
      <c r="MVU44" s="10"/>
      <c r="MVV44" s="10"/>
      <c r="MVW44" s="10"/>
      <c r="MVX44" s="10"/>
      <c r="MVY44" s="10"/>
      <c r="MVZ44" s="10"/>
      <c r="MWA44" s="10"/>
      <c r="MWB44" s="10"/>
      <c r="MWC44" s="10"/>
      <c r="MWD44" s="10"/>
      <c r="MWE44" s="10"/>
      <c r="MWF44" s="10"/>
      <c r="MWG44" s="10"/>
      <c r="MWH44" s="10"/>
      <c r="MWI44" s="10"/>
      <c r="MWJ44" s="10"/>
      <c r="MWK44" s="10"/>
      <c r="MWL44" s="10"/>
      <c r="MWM44" s="10"/>
      <c r="MWN44" s="10"/>
      <c r="MWO44" s="10"/>
      <c r="MWP44" s="10"/>
      <c r="MWQ44" s="10"/>
      <c r="MWR44" s="10"/>
      <c r="MWS44" s="10"/>
      <c r="MWT44" s="10"/>
      <c r="MWU44" s="10"/>
      <c r="MWV44" s="10"/>
      <c r="MWW44" s="10"/>
      <c r="MWX44" s="10"/>
      <c r="MWY44" s="10"/>
      <c r="MWZ44" s="10"/>
      <c r="MXA44" s="10"/>
      <c r="MXB44" s="10"/>
      <c r="MXC44" s="10"/>
      <c r="MXD44" s="10"/>
      <c r="MXE44" s="10"/>
      <c r="MXF44" s="10"/>
      <c r="MXG44" s="10"/>
      <c r="MXH44" s="10"/>
      <c r="MXI44" s="10"/>
      <c r="MXJ44" s="10"/>
      <c r="MXK44" s="10"/>
      <c r="MXL44" s="10"/>
      <c r="MXM44" s="10"/>
      <c r="MXN44" s="10"/>
      <c r="MXO44" s="10"/>
      <c r="MXP44" s="10"/>
      <c r="MXQ44" s="10"/>
      <c r="MXR44" s="10"/>
      <c r="MXS44" s="10"/>
      <c r="MXT44" s="10"/>
      <c r="MXU44" s="10"/>
      <c r="MXV44" s="10"/>
      <c r="MXW44" s="10"/>
      <c r="MXX44" s="10"/>
      <c r="MXY44" s="10"/>
      <c r="MXZ44" s="10"/>
      <c r="MYA44" s="10"/>
      <c r="MYB44" s="10"/>
      <c r="MYC44" s="10"/>
      <c r="MYD44" s="10"/>
      <c r="MYE44" s="10"/>
      <c r="MYF44" s="10"/>
      <c r="MYG44" s="10"/>
      <c r="MYH44" s="10"/>
      <c r="MYI44" s="10"/>
      <c r="MYJ44" s="10"/>
      <c r="MYK44" s="10"/>
      <c r="MYL44" s="10"/>
      <c r="MYM44" s="10"/>
      <c r="MYN44" s="10"/>
      <c r="MYO44" s="10"/>
      <c r="MYP44" s="10"/>
      <c r="MYQ44" s="10"/>
      <c r="MYR44" s="10"/>
      <c r="MYS44" s="10"/>
      <c r="MYT44" s="10"/>
      <c r="MYU44" s="10"/>
      <c r="MYV44" s="10"/>
      <c r="MYW44" s="10"/>
      <c r="MYX44" s="10"/>
      <c r="MYY44" s="10"/>
      <c r="MYZ44" s="10"/>
      <c r="MZA44" s="10"/>
      <c r="MZB44" s="10"/>
      <c r="MZC44" s="10"/>
      <c r="MZD44" s="10"/>
      <c r="MZE44" s="10"/>
      <c r="MZF44" s="10"/>
      <c r="MZG44" s="10"/>
      <c r="MZH44" s="10"/>
      <c r="MZI44" s="10"/>
      <c r="MZJ44" s="10"/>
      <c r="MZK44" s="10"/>
      <c r="MZL44" s="10"/>
      <c r="MZM44" s="10"/>
      <c r="MZN44" s="10"/>
      <c r="MZO44" s="10"/>
      <c r="MZP44" s="10"/>
      <c r="MZQ44" s="10"/>
      <c r="MZR44" s="10"/>
      <c r="MZS44" s="10"/>
      <c r="MZT44" s="10"/>
      <c r="MZU44" s="10"/>
      <c r="MZV44" s="10"/>
      <c r="MZW44" s="10"/>
      <c r="MZX44" s="10"/>
      <c r="MZY44" s="10"/>
      <c r="MZZ44" s="10"/>
      <c r="NAA44" s="10"/>
      <c r="NAB44" s="10"/>
      <c r="NAC44" s="10"/>
      <c r="NAD44" s="10"/>
      <c r="NAE44" s="10"/>
      <c r="NAF44" s="10"/>
      <c r="NAG44" s="10"/>
      <c r="NAH44" s="10"/>
      <c r="NAI44" s="10"/>
      <c r="NAJ44" s="10"/>
      <c r="NAK44" s="10"/>
      <c r="NAL44" s="10"/>
      <c r="NAM44" s="10"/>
      <c r="NAN44" s="10"/>
      <c r="NAO44" s="10"/>
      <c r="NAP44" s="10"/>
      <c r="NAQ44" s="10"/>
      <c r="NAR44" s="10"/>
      <c r="NAS44" s="10"/>
      <c r="NAT44" s="10"/>
      <c r="NAU44" s="10"/>
      <c r="NAV44" s="10"/>
      <c r="NAW44" s="10"/>
      <c r="NAX44" s="10"/>
      <c r="NAY44" s="10"/>
      <c r="NAZ44" s="10"/>
      <c r="NBA44" s="10"/>
      <c r="NBB44" s="10"/>
      <c r="NBC44" s="10"/>
      <c r="NBD44" s="10"/>
      <c r="NBE44" s="10"/>
      <c r="NBF44" s="10"/>
      <c r="NBG44" s="10"/>
      <c r="NBH44" s="10"/>
      <c r="NBI44" s="10"/>
      <c r="NBJ44" s="10"/>
      <c r="NBK44" s="10"/>
      <c r="NBL44" s="10"/>
      <c r="NBM44" s="10"/>
      <c r="NBN44" s="10"/>
      <c r="NBO44" s="10"/>
      <c r="NBP44" s="10"/>
      <c r="NBQ44" s="10"/>
      <c r="NBR44" s="10"/>
      <c r="NBS44" s="10"/>
      <c r="NBT44" s="10"/>
      <c r="NBU44" s="10"/>
      <c r="NBV44" s="10"/>
      <c r="NBW44" s="10"/>
      <c r="NBX44" s="10"/>
      <c r="NBY44" s="10"/>
      <c r="NBZ44" s="10"/>
      <c r="NCA44" s="10"/>
      <c r="NCB44" s="10"/>
      <c r="NCC44" s="10"/>
      <c r="NCD44" s="10"/>
      <c r="NCE44" s="10"/>
      <c r="NCF44" s="10"/>
      <c r="NCG44" s="10"/>
      <c r="NCH44" s="10"/>
      <c r="NCI44" s="10"/>
      <c r="NCJ44" s="10"/>
      <c r="NCK44" s="10"/>
      <c r="NCL44" s="10"/>
      <c r="NCM44" s="10"/>
      <c r="NCN44" s="10"/>
      <c r="NCO44" s="10"/>
      <c r="NCP44" s="10"/>
      <c r="NCQ44" s="10"/>
      <c r="NCR44" s="10"/>
      <c r="NCS44" s="10"/>
      <c r="NCT44" s="10"/>
      <c r="NCU44" s="10"/>
      <c r="NCV44" s="10"/>
      <c r="NCW44" s="10"/>
      <c r="NCX44" s="10"/>
      <c r="NCY44" s="10"/>
      <c r="NCZ44" s="10"/>
      <c r="NDA44" s="10"/>
      <c r="NDB44" s="10"/>
      <c r="NDC44" s="10"/>
      <c r="NDD44" s="10"/>
      <c r="NDE44" s="10"/>
      <c r="NDF44" s="10"/>
      <c r="NDG44" s="10"/>
      <c r="NDH44" s="10"/>
      <c r="NDI44" s="10"/>
      <c r="NDJ44" s="10"/>
      <c r="NDK44" s="10"/>
      <c r="NDL44" s="10"/>
      <c r="NDM44" s="10"/>
      <c r="NDN44" s="10"/>
      <c r="NDO44" s="10"/>
      <c r="NDP44" s="10"/>
      <c r="NDQ44" s="10"/>
      <c r="NDR44" s="10"/>
      <c r="NDS44" s="10"/>
      <c r="NDT44" s="10"/>
      <c r="NDU44" s="10"/>
      <c r="NDV44" s="10"/>
      <c r="NDW44" s="10"/>
      <c r="NDX44" s="10"/>
      <c r="NDY44" s="10"/>
      <c r="NDZ44" s="10"/>
      <c r="NEA44" s="10"/>
      <c r="NEB44" s="10"/>
      <c r="NEC44" s="10"/>
      <c r="NED44" s="10"/>
      <c r="NEE44" s="10"/>
      <c r="NEF44" s="10"/>
      <c r="NEG44" s="10"/>
      <c r="NEH44" s="10"/>
      <c r="NEI44" s="10"/>
      <c r="NEJ44" s="10"/>
      <c r="NEK44" s="10"/>
      <c r="NEL44" s="10"/>
      <c r="NEM44" s="10"/>
      <c r="NEN44" s="10"/>
      <c r="NEO44" s="10"/>
      <c r="NEP44" s="10"/>
      <c r="NEQ44" s="10"/>
      <c r="NER44" s="10"/>
      <c r="NES44" s="10"/>
      <c r="NET44" s="10"/>
      <c r="NEU44" s="10"/>
      <c r="NEV44" s="10"/>
      <c r="NEW44" s="10"/>
      <c r="NEX44" s="10"/>
      <c r="NEY44" s="10"/>
      <c r="NEZ44" s="10"/>
      <c r="NFA44" s="10"/>
      <c r="NFB44" s="10"/>
      <c r="NFC44" s="10"/>
      <c r="NFD44" s="10"/>
      <c r="NFE44" s="10"/>
      <c r="NFF44" s="10"/>
      <c r="NFG44" s="10"/>
      <c r="NFH44" s="10"/>
      <c r="NFI44" s="10"/>
      <c r="NFJ44" s="10"/>
      <c r="NFK44" s="10"/>
      <c r="NFL44" s="10"/>
      <c r="NFM44" s="10"/>
      <c r="NFN44" s="10"/>
      <c r="NFO44" s="10"/>
      <c r="NFP44" s="10"/>
      <c r="NFQ44" s="10"/>
      <c r="NFR44" s="10"/>
      <c r="NFS44" s="10"/>
      <c r="NFT44" s="10"/>
      <c r="NFU44" s="10"/>
      <c r="NFV44" s="10"/>
      <c r="NFW44" s="10"/>
      <c r="NFX44" s="10"/>
      <c r="NFY44" s="10"/>
      <c r="NFZ44" s="10"/>
      <c r="NGA44" s="10"/>
      <c r="NGB44" s="10"/>
      <c r="NGC44" s="10"/>
      <c r="NGD44" s="10"/>
      <c r="NGE44" s="10"/>
      <c r="NGF44" s="10"/>
      <c r="NGG44" s="10"/>
      <c r="NGH44" s="10"/>
      <c r="NGI44" s="10"/>
      <c r="NGJ44" s="10"/>
      <c r="NGK44" s="10"/>
      <c r="NGL44" s="10"/>
      <c r="NGM44" s="10"/>
      <c r="NGN44" s="10"/>
      <c r="NGO44" s="10"/>
      <c r="NGP44" s="10"/>
      <c r="NGQ44" s="10"/>
      <c r="NGR44" s="10"/>
      <c r="NGS44" s="10"/>
      <c r="NGT44" s="10"/>
      <c r="NGU44" s="10"/>
      <c r="NGV44" s="10"/>
      <c r="NGW44" s="10"/>
      <c r="NGX44" s="10"/>
      <c r="NGY44" s="10"/>
      <c r="NGZ44" s="10"/>
      <c r="NHA44" s="10"/>
      <c r="NHB44" s="10"/>
      <c r="NHC44" s="10"/>
      <c r="NHD44" s="10"/>
      <c r="NHE44" s="10"/>
      <c r="NHF44" s="10"/>
      <c r="NHG44" s="10"/>
      <c r="NHH44" s="10"/>
      <c r="NHI44" s="10"/>
      <c r="NHJ44" s="10"/>
      <c r="NHK44" s="10"/>
      <c r="NHL44" s="10"/>
      <c r="NHM44" s="10"/>
      <c r="NHN44" s="10"/>
      <c r="NHO44" s="10"/>
      <c r="NHP44" s="10"/>
      <c r="NHQ44" s="10"/>
      <c r="NHR44" s="10"/>
      <c r="NHS44" s="10"/>
      <c r="NHT44" s="10"/>
      <c r="NHU44" s="10"/>
      <c r="NHV44" s="10"/>
      <c r="NHW44" s="10"/>
      <c r="NHX44" s="10"/>
      <c r="NHY44" s="10"/>
      <c r="NHZ44" s="10"/>
      <c r="NIA44" s="10"/>
      <c r="NIB44" s="10"/>
      <c r="NIC44" s="10"/>
      <c r="NID44" s="10"/>
      <c r="NIE44" s="10"/>
      <c r="NIF44" s="10"/>
      <c r="NIG44" s="10"/>
      <c r="NIH44" s="10"/>
      <c r="NII44" s="10"/>
      <c r="NIJ44" s="10"/>
      <c r="NIK44" s="10"/>
      <c r="NIL44" s="10"/>
      <c r="NIM44" s="10"/>
      <c r="NIN44" s="10"/>
      <c r="NIO44" s="10"/>
      <c r="NIP44" s="10"/>
      <c r="NIQ44" s="10"/>
      <c r="NIR44" s="10"/>
      <c r="NIS44" s="10"/>
      <c r="NIT44" s="10"/>
      <c r="NIU44" s="10"/>
      <c r="NIV44" s="10"/>
      <c r="NIW44" s="10"/>
      <c r="NIX44" s="10"/>
      <c r="NIY44" s="10"/>
      <c r="NIZ44" s="10"/>
      <c r="NJA44" s="10"/>
      <c r="NJB44" s="10"/>
      <c r="NJC44" s="10"/>
      <c r="NJD44" s="10"/>
      <c r="NJE44" s="10"/>
      <c r="NJF44" s="10"/>
      <c r="NJG44" s="10"/>
      <c r="NJH44" s="10"/>
      <c r="NJI44" s="10"/>
      <c r="NJJ44" s="10"/>
      <c r="NJK44" s="10"/>
      <c r="NJL44" s="10"/>
      <c r="NJM44" s="10"/>
      <c r="NJN44" s="10"/>
      <c r="NJO44" s="10"/>
      <c r="NJP44" s="10"/>
      <c r="NJQ44" s="10"/>
      <c r="NJR44" s="10"/>
      <c r="NJS44" s="10"/>
      <c r="NJT44" s="10"/>
      <c r="NJU44" s="10"/>
      <c r="NJV44" s="10"/>
      <c r="NJW44" s="10"/>
      <c r="NJX44" s="10"/>
      <c r="NJY44" s="10"/>
      <c r="NJZ44" s="10"/>
      <c r="NKA44" s="10"/>
      <c r="NKB44" s="10"/>
      <c r="NKC44" s="10"/>
      <c r="NKD44" s="10"/>
      <c r="NKE44" s="10"/>
      <c r="NKF44" s="10"/>
      <c r="NKG44" s="10"/>
      <c r="NKH44" s="10"/>
      <c r="NKI44" s="10"/>
      <c r="NKJ44" s="10"/>
      <c r="NKK44" s="10"/>
      <c r="NKL44" s="10"/>
      <c r="NKM44" s="10"/>
      <c r="NKN44" s="10"/>
      <c r="NKO44" s="10"/>
      <c r="NKP44" s="10"/>
      <c r="NKQ44" s="10"/>
      <c r="NKR44" s="10"/>
      <c r="NKS44" s="10"/>
      <c r="NKT44" s="10"/>
      <c r="NKU44" s="10"/>
      <c r="NKV44" s="10"/>
      <c r="NKW44" s="10"/>
      <c r="NKX44" s="10"/>
      <c r="NKY44" s="10"/>
      <c r="NKZ44" s="10"/>
      <c r="NLA44" s="10"/>
      <c r="NLB44" s="10"/>
      <c r="NLC44" s="10"/>
      <c r="NLD44" s="10"/>
      <c r="NLE44" s="10"/>
      <c r="NLF44" s="10"/>
      <c r="NLG44" s="10"/>
      <c r="NLH44" s="10"/>
      <c r="NLI44" s="10"/>
      <c r="NLJ44" s="10"/>
      <c r="NLK44" s="10"/>
      <c r="NLL44" s="10"/>
      <c r="NLM44" s="10"/>
      <c r="NLN44" s="10"/>
      <c r="NLO44" s="10"/>
      <c r="NLP44" s="10"/>
      <c r="NLQ44" s="10"/>
      <c r="NLR44" s="10"/>
      <c r="NLS44" s="10"/>
      <c r="NLT44" s="10"/>
      <c r="NLU44" s="10"/>
      <c r="NLV44" s="10"/>
      <c r="NLW44" s="10"/>
      <c r="NLX44" s="10"/>
      <c r="NLY44" s="10"/>
      <c r="NLZ44" s="10"/>
      <c r="NMA44" s="10"/>
      <c r="NMB44" s="10"/>
      <c r="NMC44" s="10"/>
      <c r="NMD44" s="10"/>
      <c r="NME44" s="10"/>
      <c r="NMF44" s="10"/>
      <c r="NMG44" s="10"/>
      <c r="NMH44" s="10"/>
      <c r="NMI44" s="10"/>
      <c r="NMJ44" s="10"/>
      <c r="NMK44" s="10"/>
      <c r="NML44" s="10"/>
      <c r="NMM44" s="10"/>
      <c r="NMN44" s="10"/>
      <c r="NMO44" s="10"/>
      <c r="NMP44" s="10"/>
      <c r="NMQ44" s="10"/>
      <c r="NMR44" s="10"/>
      <c r="NMS44" s="10"/>
      <c r="NMT44" s="10"/>
      <c r="NMU44" s="10"/>
      <c r="NMV44" s="10"/>
      <c r="NMW44" s="10"/>
      <c r="NMX44" s="10"/>
      <c r="NMY44" s="10"/>
      <c r="NMZ44" s="10"/>
      <c r="NNA44" s="10"/>
      <c r="NNB44" s="10"/>
      <c r="NNC44" s="10"/>
      <c r="NND44" s="10"/>
      <c r="NNE44" s="10"/>
      <c r="NNF44" s="10"/>
      <c r="NNG44" s="10"/>
      <c r="NNH44" s="10"/>
      <c r="NNI44" s="10"/>
      <c r="NNJ44" s="10"/>
      <c r="NNK44" s="10"/>
      <c r="NNL44" s="10"/>
      <c r="NNM44" s="10"/>
      <c r="NNN44" s="10"/>
      <c r="NNO44" s="10"/>
      <c r="NNP44" s="10"/>
      <c r="NNQ44" s="10"/>
      <c r="NNR44" s="10"/>
      <c r="NNS44" s="10"/>
      <c r="NNT44" s="10"/>
      <c r="NNU44" s="10"/>
      <c r="NNV44" s="10"/>
      <c r="NNW44" s="10"/>
      <c r="NNX44" s="10"/>
      <c r="NNY44" s="10"/>
      <c r="NNZ44" s="10"/>
      <c r="NOA44" s="10"/>
      <c r="NOB44" s="10"/>
      <c r="NOC44" s="10"/>
      <c r="NOD44" s="10"/>
      <c r="NOE44" s="10"/>
      <c r="NOF44" s="10"/>
      <c r="NOG44" s="10"/>
      <c r="NOH44" s="10"/>
      <c r="NOI44" s="10"/>
      <c r="NOJ44" s="10"/>
      <c r="NOK44" s="10"/>
      <c r="NOL44" s="10"/>
      <c r="NOM44" s="10"/>
      <c r="NON44" s="10"/>
      <c r="NOO44" s="10"/>
      <c r="NOP44" s="10"/>
      <c r="NOQ44" s="10"/>
      <c r="NOR44" s="10"/>
      <c r="NOS44" s="10"/>
      <c r="NOT44" s="10"/>
      <c r="NOU44" s="10"/>
      <c r="NOV44" s="10"/>
      <c r="NOW44" s="10"/>
      <c r="NOX44" s="10"/>
      <c r="NOY44" s="10"/>
      <c r="NOZ44" s="10"/>
      <c r="NPA44" s="10"/>
      <c r="NPB44" s="10"/>
      <c r="NPC44" s="10"/>
      <c r="NPD44" s="10"/>
      <c r="NPE44" s="10"/>
      <c r="NPF44" s="10"/>
      <c r="NPG44" s="10"/>
      <c r="NPH44" s="10"/>
      <c r="NPI44" s="10"/>
      <c r="NPJ44" s="10"/>
      <c r="NPK44" s="10"/>
      <c r="NPL44" s="10"/>
      <c r="NPM44" s="10"/>
      <c r="NPN44" s="10"/>
      <c r="NPO44" s="10"/>
      <c r="NPP44" s="10"/>
      <c r="NPQ44" s="10"/>
      <c r="NPR44" s="10"/>
      <c r="NPS44" s="10"/>
      <c r="NPT44" s="10"/>
      <c r="NPU44" s="10"/>
      <c r="NPV44" s="10"/>
      <c r="NPW44" s="10"/>
      <c r="NPX44" s="10"/>
      <c r="NPY44" s="10"/>
      <c r="NPZ44" s="10"/>
      <c r="NQA44" s="10"/>
      <c r="NQB44" s="10"/>
      <c r="NQC44" s="10"/>
      <c r="NQD44" s="10"/>
      <c r="NQE44" s="10"/>
      <c r="NQF44" s="10"/>
      <c r="NQG44" s="10"/>
      <c r="NQH44" s="10"/>
      <c r="NQI44" s="10"/>
      <c r="NQJ44" s="10"/>
      <c r="NQK44" s="10"/>
      <c r="NQL44" s="10"/>
      <c r="NQM44" s="10"/>
      <c r="NQN44" s="10"/>
      <c r="NQO44" s="10"/>
      <c r="NQP44" s="10"/>
      <c r="NQQ44" s="10"/>
      <c r="NQR44" s="10"/>
      <c r="NQS44" s="10"/>
      <c r="NQT44" s="10"/>
      <c r="NQU44" s="10"/>
      <c r="NQV44" s="10"/>
      <c r="NQW44" s="10"/>
      <c r="NQX44" s="10"/>
      <c r="NQY44" s="10"/>
      <c r="NQZ44" s="10"/>
      <c r="NRA44" s="10"/>
      <c r="NRB44" s="10"/>
      <c r="NRC44" s="10"/>
      <c r="NRD44" s="10"/>
      <c r="NRE44" s="10"/>
      <c r="NRF44" s="10"/>
      <c r="NRG44" s="10"/>
      <c r="NRH44" s="10"/>
      <c r="NRI44" s="10"/>
      <c r="NRJ44" s="10"/>
      <c r="NRK44" s="10"/>
      <c r="NRL44" s="10"/>
      <c r="NRM44" s="10"/>
      <c r="NRN44" s="10"/>
      <c r="NRO44" s="10"/>
      <c r="NRP44" s="10"/>
      <c r="NRQ44" s="10"/>
      <c r="NRR44" s="10"/>
      <c r="NRS44" s="10"/>
      <c r="NRT44" s="10"/>
      <c r="NRU44" s="10"/>
      <c r="NRV44" s="10"/>
      <c r="NRW44" s="10"/>
      <c r="NRX44" s="10"/>
      <c r="NRY44" s="10"/>
      <c r="NRZ44" s="10"/>
      <c r="NSA44" s="10"/>
      <c r="NSB44" s="10"/>
      <c r="NSC44" s="10"/>
      <c r="NSD44" s="10"/>
      <c r="NSE44" s="10"/>
      <c r="NSF44" s="10"/>
      <c r="NSG44" s="10"/>
      <c r="NSH44" s="10"/>
      <c r="NSI44" s="10"/>
      <c r="NSJ44" s="10"/>
      <c r="NSK44" s="10"/>
      <c r="NSL44" s="10"/>
      <c r="NSM44" s="10"/>
      <c r="NSN44" s="10"/>
      <c r="NSO44" s="10"/>
      <c r="NSP44" s="10"/>
      <c r="NSQ44" s="10"/>
      <c r="NSR44" s="10"/>
      <c r="NSS44" s="10"/>
      <c r="NST44" s="10"/>
      <c r="NSU44" s="10"/>
      <c r="NSV44" s="10"/>
      <c r="NSW44" s="10"/>
      <c r="NSX44" s="10"/>
      <c r="NSY44" s="10"/>
      <c r="NSZ44" s="10"/>
      <c r="NTA44" s="10"/>
      <c r="NTB44" s="10"/>
      <c r="NTC44" s="10"/>
      <c r="NTD44" s="10"/>
      <c r="NTE44" s="10"/>
      <c r="NTF44" s="10"/>
      <c r="NTG44" s="10"/>
      <c r="NTH44" s="10"/>
      <c r="NTI44" s="10"/>
      <c r="NTJ44" s="10"/>
      <c r="NTK44" s="10"/>
      <c r="NTL44" s="10"/>
      <c r="NTM44" s="10"/>
      <c r="NTN44" s="10"/>
      <c r="NTO44" s="10"/>
      <c r="NTP44" s="10"/>
      <c r="NTQ44" s="10"/>
      <c r="NTR44" s="10"/>
      <c r="NTS44" s="10"/>
      <c r="NTT44" s="10"/>
      <c r="NTU44" s="10"/>
      <c r="NTV44" s="10"/>
      <c r="NTW44" s="10"/>
      <c r="NTX44" s="10"/>
      <c r="NTY44" s="10"/>
      <c r="NTZ44" s="10"/>
      <c r="NUA44" s="10"/>
      <c r="NUB44" s="10"/>
      <c r="NUC44" s="10"/>
      <c r="NUD44" s="10"/>
      <c r="NUE44" s="10"/>
      <c r="NUF44" s="10"/>
      <c r="NUG44" s="10"/>
      <c r="NUH44" s="10"/>
      <c r="NUI44" s="10"/>
      <c r="NUJ44" s="10"/>
      <c r="NUK44" s="10"/>
      <c r="NUL44" s="10"/>
      <c r="NUM44" s="10"/>
      <c r="NUN44" s="10"/>
      <c r="NUO44" s="10"/>
      <c r="NUP44" s="10"/>
      <c r="NUQ44" s="10"/>
      <c r="NUR44" s="10"/>
      <c r="NUS44" s="10"/>
      <c r="NUT44" s="10"/>
      <c r="NUU44" s="10"/>
      <c r="NUV44" s="10"/>
      <c r="NUW44" s="10"/>
      <c r="NUX44" s="10"/>
      <c r="NUY44" s="10"/>
      <c r="NUZ44" s="10"/>
      <c r="NVA44" s="10"/>
      <c r="NVB44" s="10"/>
      <c r="NVC44" s="10"/>
      <c r="NVD44" s="10"/>
      <c r="NVE44" s="10"/>
      <c r="NVF44" s="10"/>
      <c r="NVG44" s="10"/>
      <c r="NVH44" s="10"/>
      <c r="NVI44" s="10"/>
      <c r="NVJ44" s="10"/>
      <c r="NVK44" s="10"/>
      <c r="NVL44" s="10"/>
      <c r="NVM44" s="10"/>
      <c r="NVN44" s="10"/>
      <c r="NVO44" s="10"/>
      <c r="NVP44" s="10"/>
      <c r="NVQ44" s="10"/>
      <c r="NVR44" s="10"/>
      <c r="NVS44" s="10"/>
      <c r="NVT44" s="10"/>
      <c r="NVU44" s="10"/>
      <c r="NVV44" s="10"/>
      <c r="NVW44" s="10"/>
      <c r="NVX44" s="10"/>
      <c r="NVY44" s="10"/>
      <c r="NVZ44" s="10"/>
      <c r="NWA44" s="10"/>
      <c r="NWB44" s="10"/>
      <c r="NWC44" s="10"/>
      <c r="NWD44" s="10"/>
      <c r="NWE44" s="10"/>
      <c r="NWF44" s="10"/>
      <c r="NWG44" s="10"/>
      <c r="NWH44" s="10"/>
      <c r="NWI44" s="10"/>
      <c r="NWJ44" s="10"/>
      <c r="NWK44" s="10"/>
      <c r="NWL44" s="10"/>
      <c r="NWM44" s="10"/>
      <c r="NWN44" s="10"/>
      <c r="NWO44" s="10"/>
      <c r="NWP44" s="10"/>
      <c r="NWQ44" s="10"/>
      <c r="NWR44" s="10"/>
      <c r="NWS44" s="10"/>
      <c r="NWT44" s="10"/>
      <c r="NWU44" s="10"/>
      <c r="NWV44" s="10"/>
      <c r="NWW44" s="10"/>
      <c r="NWX44" s="10"/>
      <c r="NWY44" s="10"/>
      <c r="NWZ44" s="10"/>
      <c r="NXA44" s="10"/>
      <c r="NXB44" s="10"/>
      <c r="NXC44" s="10"/>
      <c r="NXD44" s="10"/>
      <c r="NXE44" s="10"/>
      <c r="NXF44" s="10"/>
      <c r="NXG44" s="10"/>
      <c r="NXH44" s="10"/>
      <c r="NXI44" s="10"/>
      <c r="NXJ44" s="10"/>
      <c r="NXK44" s="10"/>
      <c r="NXL44" s="10"/>
      <c r="NXM44" s="10"/>
      <c r="NXN44" s="10"/>
      <c r="NXO44" s="10"/>
      <c r="NXP44" s="10"/>
      <c r="NXQ44" s="10"/>
      <c r="NXR44" s="10"/>
      <c r="NXS44" s="10"/>
      <c r="NXT44" s="10"/>
      <c r="NXU44" s="10"/>
      <c r="NXV44" s="10"/>
      <c r="NXW44" s="10"/>
      <c r="NXX44" s="10"/>
      <c r="NXY44" s="10"/>
      <c r="NXZ44" s="10"/>
      <c r="NYA44" s="10"/>
      <c r="NYB44" s="10"/>
      <c r="NYC44" s="10"/>
      <c r="NYD44" s="10"/>
      <c r="NYE44" s="10"/>
      <c r="NYF44" s="10"/>
      <c r="NYG44" s="10"/>
      <c r="NYH44" s="10"/>
      <c r="NYI44" s="10"/>
      <c r="NYJ44" s="10"/>
      <c r="NYK44" s="10"/>
      <c r="NYL44" s="10"/>
      <c r="NYM44" s="10"/>
      <c r="NYN44" s="10"/>
      <c r="NYO44" s="10"/>
      <c r="NYP44" s="10"/>
      <c r="NYQ44" s="10"/>
      <c r="NYR44" s="10"/>
      <c r="NYS44" s="10"/>
      <c r="NYT44" s="10"/>
      <c r="NYU44" s="10"/>
      <c r="NYV44" s="10"/>
      <c r="NYW44" s="10"/>
      <c r="NYX44" s="10"/>
      <c r="NYY44" s="10"/>
      <c r="NYZ44" s="10"/>
      <c r="NZA44" s="10"/>
      <c r="NZB44" s="10"/>
      <c r="NZC44" s="10"/>
      <c r="NZD44" s="10"/>
      <c r="NZE44" s="10"/>
      <c r="NZF44" s="10"/>
      <c r="NZG44" s="10"/>
      <c r="NZH44" s="10"/>
      <c r="NZI44" s="10"/>
      <c r="NZJ44" s="10"/>
      <c r="NZK44" s="10"/>
      <c r="NZL44" s="10"/>
      <c r="NZM44" s="10"/>
      <c r="NZN44" s="10"/>
      <c r="NZO44" s="10"/>
      <c r="NZP44" s="10"/>
      <c r="NZQ44" s="10"/>
      <c r="NZR44" s="10"/>
      <c r="NZS44" s="10"/>
      <c r="NZT44" s="10"/>
      <c r="NZU44" s="10"/>
      <c r="NZV44" s="10"/>
      <c r="NZW44" s="10"/>
      <c r="NZX44" s="10"/>
      <c r="NZY44" s="10"/>
      <c r="NZZ44" s="10"/>
      <c r="OAA44" s="10"/>
      <c r="OAB44" s="10"/>
      <c r="OAC44" s="10"/>
      <c r="OAD44" s="10"/>
      <c r="OAE44" s="10"/>
      <c r="OAF44" s="10"/>
      <c r="OAG44" s="10"/>
      <c r="OAH44" s="10"/>
      <c r="OAI44" s="10"/>
      <c r="OAJ44" s="10"/>
      <c r="OAK44" s="10"/>
      <c r="OAL44" s="10"/>
      <c r="OAM44" s="10"/>
      <c r="OAN44" s="10"/>
      <c r="OAO44" s="10"/>
      <c r="OAP44" s="10"/>
      <c r="OAQ44" s="10"/>
      <c r="OAR44" s="10"/>
      <c r="OAS44" s="10"/>
      <c r="OAT44" s="10"/>
      <c r="OAU44" s="10"/>
      <c r="OAV44" s="10"/>
      <c r="OAW44" s="10"/>
      <c r="OAX44" s="10"/>
      <c r="OAY44" s="10"/>
      <c r="OAZ44" s="10"/>
      <c r="OBA44" s="10"/>
      <c r="OBB44" s="10"/>
      <c r="OBC44" s="10"/>
      <c r="OBD44" s="10"/>
      <c r="OBE44" s="10"/>
      <c r="OBF44" s="10"/>
      <c r="OBG44" s="10"/>
      <c r="OBH44" s="10"/>
      <c r="OBI44" s="10"/>
      <c r="OBJ44" s="10"/>
      <c r="OBK44" s="10"/>
      <c r="OBL44" s="10"/>
      <c r="OBM44" s="10"/>
      <c r="OBN44" s="10"/>
      <c r="OBO44" s="10"/>
      <c r="OBP44" s="10"/>
      <c r="OBQ44" s="10"/>
      <c r="OBR44" s="10"/>
      <c r="OBS44" s="10"/>
      <c r="OBT44" s="10"/>
      <c r="OBU44" s="10"/>
      <c r="OBV44" s="10"/>
      <c r="OBW44" s="10"/>
      <c r="OBX44" s="10"/>
      <c r="OBY44" s="10"/>
      <c r="OBZ44" s="10"/>
      <c r="OCA44" s="10"/>
      <c r="OCB44" s="10"/>
      <c r="OCC44" s="10"/>
      <c r="OCD44" s="10"/>
      <c r="OCE44" s="10"/>
      <c r="OCF44" s="10"/>
      <c r="OCG44" s="10"/>
      <c r="OCH44" s="10"/>
      <c r="OCI44" s="10"/>
      <c r="OCJ44" s="10"/>
      <c r="OCK44" s="10"/>
      <c r="OCL44" s="10"/>
      <c r="OCM44" s="10"/>
      <c r="OCN44" s="10"/>
      <c r="OCO44" s="10"/>
      <c r="OCP44" s="10"/>
      <c r="OCQ44" s="10"/>
      <c r="OCR44" s="10"/>
      <c r="OCS44" s="10"/>
      <c r="OCT44" s="10"/>
      <c r="OCU44" s="10"/>
      <c r="OCV44" s="10"/>
      <c r="OCW44" s="10"/>
      <c r="OCX44" s="10"/>
      <c r="OCY44" s="10"/>
      <c r="OCZ44" s="10"/>
      <c r="ODA44" s="10"/>
      <c r="ODB44" s="10"/>
      <c r="ODC44" s="10"/>
      <c r="ODD44" s="10"/>
      <c r="ODE44" s="10"/>
      <c r="ODF44" s="10"/>
      <c r="ODG44" s="10"/>
      <c r="ODH44" s="10"/>
      <c r="ODI44" s="10"/>
      <c r="ODJ44" s="10"/>
      <c r="ODK44" s="10"/>
      <c r="ODL44" s="10"/>
      <c r="ODM44" s="10"/>
      <c r="ODN44" s="10"/>
      <c r="ODO44" s="10"/>
      <c r="ODP44" s="10"/>
      <c r="ODQ44" s="10"/>
      <c r="ODR44" s="10"/>
      <c r="ODS44" s="10"/>
      <c r="ODT44" s="10"/>
      <c r="ODU44" s="10"/>
      <c r="ODV44" s="10"/>
      <c r="ODW44" s="10"/>
      <c r="ODX44" s="10"/>
      <c r="ODY44" s="10"/>
      <c r="ODZ44" s="10"/>
      <c r="OEA44" s="10"/>
      <c r="OEB44" s="10"/>
      <c r="OEC44" s="10"/>
      <c r="OED44" s="10"/>
      <c r="OEE44" s="10"/>
      <c r="OEF44" s="10"/>
      <c r="OEG44" s="10"/>
      <c r="OEH44" s="10"/>
      <c r="OEI44" s="10"/>
      <c r="OEJ44" s="10"/>
      <c r="OEK44" s="10"/>
      <c r="OEL44" s="10"/>
      <c r="OEM44" s="10"/>
      <c r="OEN44" s="10"/>
      <c r="OEO44" s="10"/>
      <c r="OEP44" s="10"/>
      <c r="OEQ44" s="10"/>
      <c r="OER44" s="10"/>
      <c r="OES44" s="10"/>
      <c r="OET44" s="10"/>
      <c r="OEU44" s="10"/>
      <c r="OEV44" s="10"/>
      <c r="OEW44" s="10"/>
      <c r="OEX44" s="10"/>
      <c r="OEY44" s="10"/>
      <c r="OEZ44" s="10"/>
      <c r="OFA44" s="10"/>
      <c r="OFB44" s="10"/>
      <c r="OFC44" s="10"/>
      <c r="OFD44" s="10"/>
      <c r="OFE44" s="10"/>
      <c r="OFF44" s="10"/>
      <c r="OFG44" s="10"/>
      <c r="OFH44" s="10"/>
      <c r="OFI44" s="10"/>
      <c r="OFJ44" s="10"/>
      <c r="OFK44" s="10"/>
      <c r="OFL44" s="10"/>
      <c r="OFM44" s="10"/>
      <c r="OFN44" s="10"/>
      <c r="OFO44" s="10"/>
      <c r="OFP44" s="10"/>
      <c r="OFQ44" s="10"/>
      <c r="OFR44" s="10"/>
      <c r="OFS44" s="10"/>
      <c r="OFT44" s="10"/>
      <c r="OFU44" s="10"/>
      <c r="OFV44" s="10"/>
      <c r="OFW44" s="10"/>
      <c r="OFX44" s="10"/>
      <c r="OFY44" s="10"/>
      <c r="OFZ44" s="10"/>
      <c r="OGA44" s="10"/>
      <c r="OGB44" s="10"/>
      <c r="OGC44" s="10"/>
      <c r="OGD44" s="10"/>
      <c r="OGE44" s="10"/>
      <c r="OGF44" s="10"/>
      <c r="OGG44" s="10"/>
      <c r="OGH44" s="10"/>
      <c r="OGI44" s="10"/>
      <c r="OGJ44" s="10"/>
      <c r="OGK44" s="10"/>
      <c r="OGL44" s="10"/>
      <c r="OGM44" s="10"/>
      <c r="OGN44" s="10"/>
      <c r="OGO44" s="10"/>
      <c r="OGP44" s="10"/>
      <c r="OGQ44" s="10"/>
      <c r="OGR44" s="10"/>
      <c r="OGS44" s="10"/>
      <c r="OGT44" s="10"/>
      <c r="OGU44" s="10"/>
      <c r="OGV44" s="10"/>
      <c r="OGW44" s="10"/>
      <c r="OGX44" s="10"/>
      <c r="OGY44" s="10"/>
      <c r="OGZ44" s="10"/>
      <c r="OHA44" s="10"/>
      <c r="OHB44" s="10"/>
      <c r="OHC44" s="10"/>
      <c r="OHD44" s="10"/>
      <c r="OHE44" s="10"/>
      <c r="OHF44" s="10"/>
      <c r="OHG44" s="10"/>
      <c r="OHH44" s="10"/>
      <c r="OHI44" s="10"/>
      <c r="OHJ44" s="10"/>
      <c r="OHK44" s="10"/>
      <c r="OHL44" s="10"/>
      <c r="OHM44" s="10"/>
      <c r="OHN44" s="10"/>
      <c r="OHO44" s="10"/>
      <c r="OHP44" s="10"/>
      <c r="OHQ44" s="10"/>
      <c r="OHR44" s="10"/>
      <c r="OHS44" s="10"/>
      <c r="OHT44" s="10"/>
      <c r="OHU44" s="10"/>
      <c r="OHV44" s="10"/>
      <c r="OHW44" s="10"/>
      <c r="OHX44" s="10"/>
      <c r="OHY44" s="10"/>
      <c r="OHZ44" s="10"/>
      <c r="OIA44" s="10"/>
      <c r="OIB44" s="10"/>
      <c r="OIC44" s="10"/>
      <c r="OID44" s="10"/>
      <c r="OIE44" s="10"/>
      <c r="OIF44" s="10"/>
      <c r="OIG44" s="10"/>
      <c r="OIH44" s="10"/>
      <c r="OII44" s="10"/>
      <c r="OIJ44" s="10"/>
      <c r="OIK44" s="10"/>
      <c r="OIL44" s="10"/>
      <c r="OIM44" s="10"/>
      <c r="OIN44" s="10"/>
      <c r="OIO44" s="10"/>
      <c r="OIP44" s="10"/>
      <c r="OIQ44" s="10"/>
      <c r="OIR44" s="10"/>
      <c r="OIS44" s="10"/>
      <c r="OIT44" s="10"/>
      <c r="OIU44" s="10"/>
      <c r="OIV44" s="10"/>
      <c r="OIW44" s="10"/>
      <c r="OIX44" s="10"/>
      <c r="OIY44" s="10"/>
      <c r="OIZ44" s="10"/>
      <c r="OJA44" s="10"/>
      <c r="OJB44" s="10"/>
      <c r="OJC44" s="10"/>
      <c r="OJD44" s="10"/>
      <c r="OJE44" s="10"/>
      <c r="OJF44" s="10"/>
      <c r="OJG44" s="10"/>
      <c r="OJH44" s="10"/>
      <c r="OJI44" s="10"/>
      <c r="OJJ44" s="10"/>
      <c r="OJK44" s="10"/>
      <c r="OJL44" s="10"/>
      <c r="OJM44" s="10"/>
      <c r="OJN44" s="10"/>
      <c r="OJO44" s="10"/>
      <c r="OJP44" s="10"/>
      <c r="OJQ44" s="10"/>
      <c r="OJR44" s="10"/>
      <c r="OJS44" s="10"/>
      <c r="OJT44" s="10"/>
      <c r="OJU44" s="10"/>
      <c r="OJV44" s="10"/>
      <c r="OJW44" s="10"/>
      <c r="OJX44" s="10"/>
      <c r="OJY44" s="10"/>
      <c r="OJZ44" s="10"/>
      <c r="OKA44" s="10"/>
      <c r="OKB44" s="10"/>
      <c r="OKC44" s="10"/>
      <c r="OKD44" s="10"/>
      <c r="OKE44" s="10"/>
      <c r="OKF44" s="10"/>
      <c r="OKG44" s="10"/>
      <c r="OKH44" s="10"/>
      <c r="OKI44" s="10"/>
      <c r="OKJ44" s="10"/>
      <c r="OKK44" s="10"/>
      <c r="OKL44" s="10"/>
      <c r="OKM44" s="10"/>
      <c r="OKN44" s="10"/>
      <c r="OKO44" s="10"/>
      <c r="OKP44" s="10"/>
      <c r="OKQ44" s="10"/>
      <c r="OKR44" s="10"/>
      <c r="OKS44" s="10"/>
      <c r="OKT44" s="10"/>
      <c r="OKU44" s="10"/>
      <c r="OKV44" s="10"/>
      <c r="OKW44" s="10"/>
      <c r="OKX44" s="10"/>
      <c r="OKY44" s="10"/>
      <c r="OKZ44" s="10"/>
      <c r="OLA44" s="10"/>
      <c r="OLB44" s="10"/>
      <c r="OLC44" s="10"/>
      <c r="OLD44" s="10"/>
      <c r="OLE44" s="10"/>
      <c r="OLF44" s="10"/>
      <c r="OLG44" s="10"/>
      <c r="OLH44" s="10"/>
      <c r="OLI44" s="10"/>
      <c r="OLJ44" s="10"/>
      <c r="OLK44" s="10"/>
      <c r="OLL44" s="10"/>
      <c r="OLM44" s="10"/>
      <c r="OLN44" s="10"/>
      <c r="OLO44" s="10"/>
      <c r="OLP44" s="10"/>
      <c r="OLQ44" s="10"/>
      <c r="OLR44" s="10"/>
      <c r="OLS44" s="10"/>
      <c r="OLT44" s="10"/>
      <c r="OLU44" s="10"/>
      <c r="OLV44" s="10"/>
      <c r="OLW44" s="10"/>
      <c r="OLX44" s="10"/>
      <c r="OLY44" s="10"/>
      <c r="OLZ44" s="10"/>
      <c r="OMA44" s="10"/>
      <c r="OMB44" s="10"/>
      <c r="OMC44" s="10"/>
      <c r="OMD44" s="10"/>
      <c r="OME44" s="10"/>
      <c r="OMF44" s="10"/>
      <c r="OMG44" s="10"/>
      <c r="OMH44" s="10"/>
      <c r="OMI44" s="10"/>
      <c r="OMJ44" s="10"/>
      <c r="OMK44" s="10"/>
      <c r="OML44" s="10"/>
      <c r="OMM44" s="10"/>
      <c r="OMN44" s="10"/>
      <c r="OMO44" s="10"/>
      <c r="OMP44" s="10"/>
      <c r="OMQ44" s="10"/>
      <c r="OMR44" s="10"/>
      <c r="OMS44" s="10"/>
      <c r="OMT44" s="10"/>
      <c r="OMU44" s="10"/>
      <c r="OMV44" s="10"/>
      <c r="OMW44" s="10"/>
      <c r="OMX44" s="10"/>
      <c r="OMY44" s="10"/>
      <c r="OMZ44" s="10"/>
      <c r="ONA44" s="10"/>
      <c r="ONB44" s="10"/>
      <c r="ONC44" s="10"/>
      <c r="OND44" s="10"/>
      <c r="ONE44" s="10"/>
      <c r="ONF44" s="10"/>
      <c r="ONG44" s="10"/>
      <c r="ONH44" s="10"/>
      <c r="ONI44" s="10"/>
      <c r="ONJ44" s="10"/>
      <c r="ONK44" s="10"/>
      <c r="ONL44" s="10"/>
      <c r="ONM44" s="10"/>
      <c r="ONN44" s="10"/>
      <c r="ONO44" s="10"/>
      <c r="ONP44" s="10"/>
      <c r="ONQ44" s="10"/>
      <c r="ONR44" s="10"/>
      <c r="ONS44" s="10"/>
      <c r="ONT44" s="10"/>
      <c r="ONU44" s="10"/>
      <c r="ONV44" s="10"/>
      <c r="ONW44" s="10"/>
      <c r="ONX44" s="10"/>
      <c r="ONY44" s="10"/>
      <c r="ONZ44" s="10"/>
      <c r="OOA44" s="10"/>
      <c r="OOB44" s="10"/>
      <c r="OOC44" s="10"/>
      <c r="OOD44" s="10"/>
      <c r="OOE44" s="10"/>
      <c r="OOF44" s="10"/>
      <c r="OOG44" s="10"/>
      <c r="OOH44" s="10"/>
      <c r="OOI44" s="10"/>
      <c r="OOJ44" s="10"/>
      <c r="OOK44" s="10"/>
      <c r="OOL44" s="10"/>
      <c r="OOM44" s="10"/>
      <c r="OON44" s="10"/>
      <c r="OOO44" s="10"/>
      <c r="OOP44" s="10"/>
      <c r="OOQ44" s="10"/>
      <c r="OOR44" s="10"/>
      <c r="OOS44" s="10"/>
      <c r="OOT44" s="10"/>
      <c r="OOU44" s="10"/>
      <c r="OOV44" s="10"/>
      <c r="OOW44" s="10"/>
      <c r="OOX44" s="10"/>
      <c r="OOY44" s="10"/>
      <c r="OOZ44" s="10"/>
      <c r="OPA44" s="10"/>
      <c r="OPB44" s="10"/>
      <c r="OPC44" s="10"/>
      <c r="OPD44" s="10"/>
      <c r="OPE44" s="10"/>
      <c r="OPF44" s="10"/>
      <c r="OPG44" s="10"/>
      <c r="OPH44" s="10"/>
      <c r="OPI44" s="10"/>
      <c r="OPJ44" s="10"/>
      <c r="OPK44" s="10"/>
      <c r="OPL44" s="10"/>
      <c r="OPM44" s="10"/>
      <c r="OPN44" s="10"/>
      <c r="OPO44" s="10"/>
      <c r="OPP44" s="10"/>
      <c r="OPQ44" s="10"/>
      <c r="OPR44" s="10"/>
      <c r="OPS44" s="10"/>
      <c r="OPT44" s="10"/>
      <c r="OPU44" s="10"/>
      <c r="OPV44" s="10"/>
      <c r="OPW44" s="10"/>
      <c r="OPX44" s="10"/>
      <c r="OPY44" s="10"/>
      <c r="OPZ44" s="10"/>
      <c r="OQA44" s="10"/>
      <c r="OQB44" s="10"/>
      <c r="OQC44" s="10"/>
      <c r="OQD44" s="10"/>
      <c r="OQE44" s="10"/>
      <c r="OQF44" s="10"/>
      <c r="OQG44" s="10"/>
      <c r="OQH44" s="10"/>
      <c r="OQI44" s="10"/>
      <c r="OQJ44" s="10"/>
      <c r="OQK44" s="10"/>
      <c r="OQL44" s="10"/>
      <c r="OQM44" s="10"/>
      <c r="OQN44" s="10"/>
      <c r="OQO44" s="10"/>
      <c r="OQP44" s="10"/>
      <c r="OQQ44" s="10"/>
      <c r="OQR44" s="10"/>
      <c r="OQS44" s="10"/>
      <c r="OQT44" s="10"/>
      <c r="OQU44" s="10"/>
      <c r="OQV44" s="10"/>
      <c r="OQW44" s="10"/>
      <c r="OQX44" s="10"/>
      <c r="OQY44" s="10"/>
      <c r="OQZ44" s="10"/>
      <c r="ORA44" s="10"/>
      <c r="ORB44" s="10"/>
      <c r="ORC44" s="10"/>
      <c r="ORD44" s="10"/>
      <c r="ORE44" s="10"/>
      <c r="ORF44" s="10"/>
      <c r="ORG44" s="10"/>
      <c r="ORH44" s="10"/>
      <c r="ORI44" s="10"/>
      <c r="ORJ44" s="10"/>
      <c r="ORK44" s="10"/>
      <c r="ORL44" s="10"/>
      <c r="ORM44" s="10"/>
      <c r="ORN44" s="10"/>
      <c r="ORO44" s="10"/>
      <c r="ORP44" s="10"/>
      <c r="ORQ44" s="10"/>
      <c r="ORR44" s="10"/>
      <c r="ORS44" s="10"/>
      <c r="ORT44" s="10"/>
      <c r="ORU44" s="10"/>
      <c r="ORV44" s="10"/>
      <c r="ORW44" s="10"/>
      <c r="ORX44" s="10"/>
      <c r="ORY44" s="10"/>
      <c r="ORZ44" s="10"/>
      <c r="OSA44" s="10"/>
      <c r="OSB44" s="10"/>
      <c r="OSC44" s="10"/>
      <c r="OSD44" s="10"/>
      <c r="OSE44" s="10"/>
      <c r="OSF44" s="10"/>
      <c r="OSG44" s="10"/>
      <c r="OSH44" s="10"/>
      <c r="OSI44" s="10"/>
      <c r="OSJ44" s="10"/>
      <c r="OSK44" s="10"/>
      <c r="OSL44" s="10"/>
      <c r="OSM44" s="10"/>
      <c r="OSN44" s="10"/>
      <c r="OSO44" s="10"/>
      <c r="OSP44" s="10"/>
      <c r="OSQ44" s="10"/>
      <c r="OSR44" s="10"/>
      <c r="OSS44" s="10"/>
      <c r="OST44" s="10"/>
      <c r="OSU44" s="10"/>
      <c r="OSV44" s="10"/>
      <c r="OSW44" s="10"/>
      <c r="OSX44" s="10"/>
      <c r="OSY44" s="10"/>
      <c r="OSZ44" s="10"/>
      <c r="OTA44" s="10"/>
      <c r="OTB44" s="10"/>
      <c r="OTC44" s="10"/>
      <c r="OTD44" s="10"/>
      <c r="OTE44" s="10"/>
      <c r="OTF44" s="10"/>
      <c r="OTG44" s="10"/>
      <c r="OTH44" s="10"/>
      <c r="OTI44" s="10"/>
      <c r="OTJ44" s="10"/>
      <c r="OTK44" s="10"/>
      <c r="OTL44" s="10"/>
      <c r="OTM44" s="10"/>
      <c r="OTN44" s="10"/>
      <c r="OTO44" s="10"/>
      <c r="OTP44" s="10"/>
      <c r="OTQ44" s="10"/>
      <c r="OTR44" s="10"/>
      <c r="OTS44" s="10"/>
      <c r="OTT44" s="10"/>
      <c r="OTU44" s="10"/>
      <c r="OTV44" s="10"/>
      <c r="OTW44" s="10"/>
      <c r="OTX44" s="10"/>
      <c r="OTY44" s="10"/>
      <c r="OTZ44" s="10"/>
      <c r="OUA44" s="10"/>
      <c r="OUB44" s="10"/>
      <c r="OUC44" s="10"/>
      <c r="OUD44" s="10"/>
      <c r="OUE44" s="10"/>
      <c r="OUF44" s="10"/>
      <c r="OUG44" s="10"/>
      <c r="OUH44" s="10"/>
      <c r="OUI44" s="10"/>
      <c r="OUJ44" s="10"/>
      <c r="OUK44" s="10"/>
      <c r="OUL44" s="10"/>
      <c r="OUM44" s="10"/>
      <c r="OUN44" s="10"/>
      <c r="OUO44" s="10"/>
      <c r="OUP44" s="10"/>
      <c r="OUQ44" s="10"/>
      <c r="OUR44" s="10"/>
      <c r="OUS44" s="10"/>
      <c r="OUT44" s="10"/>
      <c r="OUU44" s="10"/>
      <c r="OUV44" s="10"/>
      <c r="OUW44" s="10"/>
      <c r="OUX44" s="10"/>
      <c r="OUY44" s="10"/>
      <c r="OUZ44" s="10"/>
      <c r="OVA44" s="10"/>
      <c r="OVB44" s="10"/>
      <c r="OVC44" s="10"/>
      <c r="OVD44" s="10"/>
      <c r="OVE44" s="10"/>
      <c r="OVF44" s="10"/>
      <c r="OVG44" s="10"/>
      <c r="OVH44" s="10"/>
      <c r="OVI44" s="10"/>
      <c r="OVJ44" s="10"/>
      <c r="OVK44" s="10"/>
      <c r="OVL44" s="10"/>
      <c r="OVM44" s="10"/>
      <c r="OVN44" s="10"/>
      <c r="OVO44" s="10"/>
      <c r="OVP44" s="10"/>
      <c r="OVQ44" s="10"/>
      <c r="OVR44" s="10"/>
      <c r="OVS44" s="10"/>
      <c r="OVT44" s="10"/>
      <c r="OVU44" s="10"/>
      <c r="OVV44" s="10"/>
      <c r="OVW44" s="10"/>
      <c r="OVX44" s="10"/>
      <c r="OVY44" s="10"/>
      <c r="OVZ44" s="10"/>
      <c r="OWA44" s="10"/>
      <c r="OWB44" s="10"/>
      <c r="OWC44" s="10"/>
      <c r="OWD44" s="10"/>
      <c r="OWE44" s="10"/>
      <c r="OWF44" s="10"/>
      <c r="OWG44" s="10"/>
      <c r="OWH44" s="10"/>
      <c r="OWI44" s="10"/>
      <c r="OWJ44" s="10"/>
      <c r="OWK44" s="10"/>
      <c r="OWL44" s="10"/>
      <c r="OWM44" s="10"/>
      <c r="OWN44" s="10"/>
      <c r="OWO44" s="10"/>
      <c r="OWP44" s="10"/>
      <c r="OWQ44" s="10"/>
      <c r="OWR44" s="10"/>
      <c r="OWS44" s="10"/>
      <c r="OWT44" s="10"/>
      <c r="OWU44" s="10"/>
      <c r="OWV44" s="10"/>
      <c r="OWW44" s="10"/>
      <c r="OWX44" s="10"/>
      <c r="OWY44" s="10"/>
      <c r="OWZ44" s="10"/>
      <c r="OXA44" s="10"/>
      <c r="OXB44" s="10"/>
      <c r="OXC44" s="10"/>
      <c r="OXD44" s="10"/>
      <c r="OXE44" s="10"/>
      <c r="OXF44" s="10"/>
      <c r="OXG44" s="10"/>
      <c r="OXH44" s="10"/>
      <c r="OXI44" s="10"/>
      <c r="OXJ44" s="10"/>
      <c r="OXK44" s="10"/>
      <c r="OXL44" s="10"/>
      <c r="OXM44" s="10"/>
      <c r="OXN44" s="10"/>
      <c r="OXO44" s="10"/>
      <c r="OXP44" s="10"/>
      <c r="OXQ44" s="10"/>
      <c r="OXR44" s="10"/>
      <c r="OXS44" s="10"/>
      <c r="OXT44" s="10"/>
      <c r="OXU44" s="10"/>
      <c r="OXV44" s="10"/>
      <c r="OXW44" s="10"/>
      <c r="OXX44" s="10"/>
      <c r="OXY44" s="10"/>
      <c r="OXZ44" s="10"/>
      <c r="OYA44" s="10"/>
      <c r="OYB44" s="10"/>
      <c r="OYC44" s="10"/>
      <c r="OYD44" s="10"/>
      <c r="OYE44" s="10"/>
      <c r="OYF44" s="10"/>
      <c r="OYG44" s="10"/>
      <c r="OYH44" s="10"/>
      <c r="OYI44" s="10"/>
      <c r="OYJ44" s="10"/>
      <c r="OYK44" s="10"/>
      <c r="OYL44" s="10"/>
      <c r="OYM44" s="10"/>
      <c r="OYN44" s="10"/>
      <c r="OYO44" s="10"/>
      <c r="OYP44" s="10"/>
      <c r="OYQ44" s="10"/>
      <c r="OYR44" s="10"/>
      <c r="OYS44" s="10"/>
      <c r="OYT44" s="10"/>
      <c r="OYU44" s="10"/>
      <c r="OYV44" s="10"/>
      <c r="OYW44" s="10"/>
      <c r="OYX44" s="10"/>
      <c r="OYY44" s="10"/>
      <c r="OYZ44" s="10"/>
      <c r="OZA44" s="10"/>
      <c r="OZB44" s="10"/>
      <c r="OZC44" s="10"/>
      <c r="OZD44" s="10"/>
      <c r="OZE44" s="10"/>
      <c r="OZF44" s="10"/>
      <c r="OZG44" s="10"/>
      <c r="OZH44" s="10"/>
      <c r="OZI44" s="10"/>
      <c r="OZJ44" s="10"/>
      <c r="OZK44" s="10"/>
      <c r="OZL44" s="10"/>
      <c r="OZM44" s="10"/>
      <c r="OZN44" s="10"/>
      <c r="OZO44" s="10"/>
      <c r="OZP44" s="10"/>
      <c r="OZQ44" s="10"/>
      <c r="OZR44" s="10"/>
      <c r="OZS44" s="10"/>
      <c r="OZT44" s="10"/>
      <c r="OZU44" s="10"/>
      <c r="OZV44" s="10"/>
      <c r="OZW44" s="10"/>
      <c r="OZX44" s="10"/>
      <c r="OZY44" s="10"/>
      <c r="OZZ44" s="10"/>
      <c r="PAA44" s="10"/>
      <c r="PAB44" s="10"/>
      <c r="PAC44" s="10"/>
      <c r="PAD44" s="10"/>
      <c r="PAE44" s="10"/>
      <c r="PAF44" s="10"/>
      <c r="PAG44" s="10"/>
      <c r="PAH44" s="10"/>
      <c r="PAI44" s="10"/>
      <c r="PAJ44" s="10"/>
      <c r="PAK44" s="10"/>
      <c r="PAL44" s="10"/>
      <c r="PAM44" s="10"/>
      <c r="PAN44" s="10"/>
      <c r="PAO44" s="10"/>
      <c r="PAP44" s="10"/>
      <c r="PAQ44" s="10"/>
      <c r="PAR44" s="10"/>
      <c r="PAS44" s="10"/>
      <c r="PAT44" s="10"/>
      <c r="PAU44" s="10"/>
      <c r="PAV44" s="10"/>
      <c r="PAW44" s="10"/>
      <c r="PAX44" s="10"/>
      <c r="PAY44" s="10"/>
      <c r="PAZ44" s="10"/>
      <c r="PBA44" s="10"/>
      <c r="PBB44" s="10"/>
      <c r="PBC44" s="10"/>
      <c r="PBD44" s="10"/>
      <c r="PBE44" s="10"/>
      <c r="PBF44" s="10"/>
      <c r="PBG44" s="10"/>
      <c r="PBH44" s="10"/>
      <c r="PBI44" s="10"/>
      <c r="PBJ44" s="10"/>
      <c r="PBK44" s="10"/>
      <c r="PBL44" s="10"/>
      <c r="PBM44" s="10"/>
      <c r="PBN44" s="10"/>
      <c r="PBO44" s="10"/>
      <c r="PBP44" s="10"/>
      <c r="PBQ44" s="10"/>
      <c r="PBR44" s="10"/>
      <c r="PBS44" s="10"/>
      <c r="PBT44" s="10"/>
      <c r="PBU44" s="10"/>
      <c r="PBV44" s="10"/>
      <c r="PBW44" s="10"/>
      <c r="PBX44" s="10"/>
      <c r="PBY44" s="10"/>
      <c r="PBZ44" s="10"/>
      <c r="PCA44" s="10"/>
      <c r="PCB44" s="10"/>
      <c r="PCC44" s="10"/>
      <c r="PCD44" s="10"/>
      <c r="PCE44" s="10"/>
      <c r="PCF44" s="10"/>
      <c r="PCG44" s="10"/>
      <c r="PCH44" s="10"/>
      <c r="PCI44" s="10"/>
      <c r="PCJ44" s="10"/>
      <c r="PCK44" s="10"/>
      <c r="PCL44" s="10"/>
      <c r="PCM44" s="10"/>
      <c r="PCN44" s="10"/>
      <c r="PCO44" s="10"/>
      <c r="PCP44" s="10"/>
      <c r="PCQ44" s="10"/>
      <c r="PCR44" s="10"/>
      <c r="PCS44" s="10"/>
      <c r="PCT44" s="10"/>
      <c r="PCU44" s="10"/>
      <c r="PCV44" s="10"/>
      <c r="PCW44" s="10"/>
      <c r="PCX44" s="10"/>
      <c r="PCY44" s="10"/>
      <c r="PCZ44" s="10"/>
      <c r="PDA44" s="10"/>
      <c r="PDB44" s="10"/>
      <c r="PDC44" s="10"/>
      <c r="PDD44" s="10"/>
      <c r="PDE44" s="10"/>
      <c r="PDF44" s="10"/>
      <c r="PDG44" s="10"/>
      <c r="PDH44" s="10"/>
      <c r="PDI44" s="10"/>
      <c r="PDJ44" s="10"/>
      <c r="PDK44" s="10"/>
      <c r="PDL44" s="10"/>
      <c r="PDM44" s="10"/>
      <c r="PDN44" s="10"/>
      <c r="PDO44" s="10"/>
      <c r="PDP44" s="10"/>
      <c r="PDQ44" s="10"/>
      <c r="PDR44" s="10"/>
      <c r="PDS44" s="10"/>
      <c r="PDT44" s="10"/>
      <c r="PDU44" s="10"/>
      <c r="PDV44" s="10"/>
      <c r="PDW44" s="10"/>
      <c r="PDX44" s="10"/>
      <c r="PDY44" s="10"/>
      <c r="PDZ44" s="10"/>
      <c r="PEA44" s="10"/>
      <c r="PEB44" s="10"/>
      <c r="PEC44" s="10"/>
      <c r="PED44" s="10"/>
      <c r="PEE44" s="10"/>
      <c r="PEF44" s="10"/>
      <c r="PEG44" s="10"/>
      <c r="PEH44" s="10"/>
      <c r="PEI44" s="10"/>
      <c r="PEJ44" s="10"/>
      <c r="PEK44" s="10"/>
      <c r="PEL44" s="10"/>
      <c r="PEM44" s="10"/>
      <c r="PEN44" s="10"/>
      <c r="PEO44" s="10"/>
      <c r="PEP44" s="10"/>
      <c r="PEQ44" s="10"/>
      <c r="PER44" s="10"/>
      <c r="PES44" s="10"/>
      <c r="PET44" s="10"/>
      <c r="PEU44" s="10"/>
      <c r="PEV44" s="10"/>
      <c r="PEW44" s="10"/>
      <c r="PEX44" s="10"/>
      <c r="PEY44" s="10"/>
      <c r="PEZ44" s="10"/>
      <c r="PFA44" s="10"/>
      <c r="PFB44" s="10"/>
      <c r="PFC44" s="10"/>
      <c r="PFD44" s="10"/>
      <c r="PFE44" s="10"/>
      <c r="PFF44" s="10"/>
      <c r="PFG44" s="10"/>
      <c r="PFH44" s="10"/>
      <c r="PFI44" s="10"/>
      <c r="PFJ44" s="10"/>
      <c r="PFK44" s="10"/>
      <c r="PFL44" s="10"/>
      <c r="PFM44" s="10"/>
      <c r="PFN44" s="10"/>
      <c r="PFO44" s="10"/>
      <c r="PFP44" s="10"/>
      <c r="PFQ44" s="10"/>
      <c r="PFR44" s="10"/>
      <c r="PFS44" s="10"/>
      <c r="PFT44" s="10"/>
      <c r="PFU44" s="10"/>
      <c r="PFV44" s="10"/>
      <c r="PFW44" s="10"/>
      <c r="PFX44" s="10"/>
      <c r="PFY44" s="10"/>
      <c r="PFZ44" s="10"/>
      <c r="PGA44" s="10"/>
      <c r="PGB44" s="10"/>
      <c r="PGC44" s="10"/>
      <c r="PGD44" s="10"/>
      <c r="PGE44" s="10"/>
      <c r="PGF44" s="10"/>
      <c r="PGG44" s="10"/>
      <c r="PGH44" s="10"/>
      <c r="PGI44" s="10"/>
      <c r="PGJ44" s="10"/>
      <c r="PGK44" s="10"/>
      <c r="PGL44" s="10"/>
      <c r="PGM44" s="10"/>
      <c r="PGN44" s="10"/>
      <c r="PGO44" s="10"/>
      <c r="PGP44" s="10"/>
      <c r="PGQ44" s="10"/>
      <c r="PGR44" s="10"/>
      <c r="PGS44" s="10"/>
      <c r="PGT44" s="10"/>
      <c r="PGU44" s="10"/>
      <c r="PGV44" s="10"/>
      <c r="PGW44" s="10"/>
      <c r="PGX44" s="10"/>
      <c r="PGY44" s="10"/>
      <c r="PGZ44" s="10"/>
      <c r="PHA44" s="10"/>
      <c r="PHB44" s="10"/>
      <c r="PHC44" s="10"/>
      <c r="PHD44" s="10"/>
      <c r="PHE44" s="10"/>
      <c r="PHF44" s="10"/>
      <c r="PHG44" s="10"/>
      <c r="PHH44" s="10"/>
      <c r="PHI44" s="10"/>
      <c r="PHJ44" s="10"/>
      <c r="PHK44" s="10"/>
      <c r="PHL44" s="10"/>
      <c r="PHM44" s="10"/>
      <c r="PHN44" s="10"/>
      <c r="PHO44" s="10"/>
      <c r="PHP44" s="10"/>
      <c r="PHQ44" s="10"/>
      <c r="PHR44" s="10"/>
      <c r="PHS44" s="10"/>
      <c r="PHT44" s="10"/>
      <c r="PHU44" s="10"/>
      <c r="PHV44" s="10"/>
      <c r="PHW44" s="10"/>
      <c r="PHX44" s="10"/>
      <c r="PHY44" s="10"/>
      <c r="PHZ44" s="10"/>
      <c r="PIA44" s="10"/>
      <c r="PIB44" s="10"/>
      <c r="PIC44" s="10"/>
      <c r="PID44" s="10"/>
      <c r="PIE44" s="10"/>
      <c r="PIF44" s="10"/>
      <c r="PIG44" s="10"/>
      <c r="PIH44" s="10"/>
      <c r="PII44" s="10"/>
      <c r="PIJ44" s="10"/>
      <c r="PIK44" s="10"/>
      <c r="PIL44" s="10"/>
      <c r="PIM44" s="10"/>
      <c r="PIN44" s="10"/>
      <c r="PIO44" s="10"/>
      <c r="PIP44" s="10"/>
      <c r="PIQ44" s="10"/>
      <c r="PIR44" s="10"/>
      <c r="PIS44" s="10"/>
      <c r="PIT44" s="10"/>
      <c r="PIU44" s="10"/>
      <c r="PIV44" s="10"/>
      <c r="PIW44" s="10"/>
      <c r="PIX44" s="10"/>
      <c r="PIY44" s="10"/>
      <c r="PIZ44" s="10"/>
      <c r="PJA44" s="10"/>
      <c r="PJB44" s="10"/>
      <c r="PJC44" s="10"/>
      <c r="PJD44" s="10"/>
      <c r="PJE44" s="10"/>
      <c r="PJF44" s="10"/>
      <c r="PJG44" s="10"/>
      <c r="PJH44" s="10"/>
      <c r="PJI44" s="10"/>
      <c r="PJJ44" s="10"/>
      <c r="PJK44" s="10"/>
      <c r="PJL44" s="10"/>
      <c r="PJM44" s="10"/>
      <c r="PJN44" s="10"/>
      <c r="PJO44" s="10"/>
      <c r="PJP44" s="10"/>
      <c r="PJQ44" s="10"/>
      <c r="PJR44" s="10"/>
      <c r="PJS44" s="10"/>
      <c r="PJT44" s="10"/>
      <c r="PJU44" s="10"/>
      <c r="PJV44" s="10"/>
      <c r="PJW44" s="10"/>
      <c r="PJX44" s="10"/>
      <c r="PJY44" s="10"/>
      <c r="PJZ44" s="10"/>
      <c r="PKA44" s="10"/>
      <c r="PKB44" s="10"/>
      <c r="PKC44" s="10"/>
      <c r="PKD44" s="10"/>
      <c r="PKE44" s="10"/>
      <c r="PKF44" s="10"/>
      <c r="PKG44" s="10"/>
      <c r="PKH44" s="10"/>
      <c r="PKI44" s="10"/>
      <c r="PKJ44" s="10"/>
      <c r="PKK44" s="10"/>
      <c r="PKL44" s="10"/>
      <c r="PKM44" s="10"/>
      <c r="PKN44" s="10"/>
      <c r="PKO44" s="10"/>
      <c r="PKP44" s="10"/>
      <c r="PKQ44" s="10"/>
      <c r="PKR44" s="10"/>
      <c r="PKS44" s="10"/>
      <c r="PKT44" s="10"/>
      <c r="PKU44" s="10"/>
      <c r="PKV44" s="10"/>
      <c r="PKW44" s="10"/>
      <c r="PKX44" s="10"/>
      <c r="PKY44" s="10"/>
      <c r="PKZ44" s="10"/>
      <c r="PLA44" s="10"/>
      <c r="PLB44" s="10"/>
      <c r="PLC44" s="10"/>
      <c r="PLD44" s="10"/>
      <c r="PLE44" s="10"/>
      <c r="PLF44" s="10"/>
      <c r="PLG44" s="10"/>
      <c r="PLH44" s="10"/>
      <c r="PLI44" s="10"/>
      <c r="PLJ44" s="10"/>
      <c r="PLK44" s="10"/>
      <c r="PLL44" s="10"/>
      <c r="PLM44" s="10"/>
      <c r="PLN44" s="10"/>
      <c r="PLO44" s="10"/>
      <c r="PLP44" s="10"/>
      <c r="PLQ44" s="10"/>
      <c r="PLR44" s="10"/>
      <c r="PLS44" s="10"/>
      <c r="PLT44" s="10"/>
      <c r="PLU44" s="10"/>
      <c r="PLV44" s="10"/>
      <c r="PLW44" s="10"/>
      <c r="PLX44" s="10"/>
      <c r="PLY44" s="10"/>
      <c r="PLZ44" s="10"/>
      <c r="PMA44" s="10"/>
      <c r="PMB44" s="10"/>
      <c r="PMC44" s="10"/>
      <c r="PMD44" s="10"/>
      <c r="PME44" s="10"/>
      <c r="PMF44" s="10"/>
      <c r="PMG44" s="10"/>
      <c r="PMH44" s="10"/>
      <c r="PMI44" s="10"/>
      <c r="PMJ44" s="10"/>
      <c r="PMK44" s="10"/>
      <c r="PML44" s="10"/>
      <c r="PMM44" s="10"/>
      <c r="PMN44" s="10"/>
      <c r="PMO44" s="10"/>
      <c r="PMP44" s="10"/>
      <c r="PMQ44" s="10"/>
      <c r="PMR44" s="10"/>
      <c r="PMS44" s="10"/>
      <c r="PMT44" s="10"/>
      <c r="PMU44" s="10"/>
      <c r="PMV44" s="10"/>
      <c r="PMW44" s="10"/>
      <c r="PMX44" s="10"/>
      <c r="PMY44" s="10"/>
      <c r="PMZ44" s="10"/>
      <c r="PNA44" s="10"/>
      <c r="PNB44" s="10"/>
      <c r="PNC44" s="10"/>
      <c r="PND44" s="10"/>
      <c r="PNE44" s="10"/>
      <c r="PNF44" s="10"/>
      <c r="PNG44" s="10"/>
      <c r="PNH44" s="10"/>
      <c r="PNI44" s="10"/>
      <c r="PNJ44" s="10"/>
      <c r="PNK44" s="10"/>
      <c r="PNL44" s="10"/>
      <c r="PNM44" s="10"/>
      <c r="PNN44" s="10"/>
      <c r="PNO44" s="10"/>
      <c r="PNP44" s="10"/>
      <c r="PNQ44" s="10"/>
      <c r="PNR44" s="10"/>
      <c r="PNS44" s="10"/>
      <c r="PNT44" s="10"/>
      <c r="PNU44" s="10"/>
      <c r="PNV44" s="10"/>
      <c r="PNW44" s="10"/>
      <c r="PNX44" s="10"/>
      <c r="PNY44" s="10"/>
      <c r="PNZ44" s="10"/>
      <c r="POA44" s="10"/>
      <c r="POB44" s="10"/>
      <c r="POC44" s="10"/>
      <c r="POD44" s="10"/>
      <c r="POE44" s="10"/>
      <c r="POF44" s="10"/>
      <c r="POG44" s="10"/>
      <c r="POH44" s="10"/>
      <c r="POI44" s="10"/>
      <c r="POJ44" s="10"/>
      <c r="POK44" s="10"/>
      <c r="POL44" s="10"/>
      <c r="POM44" s="10"/>
      <c r="PON44" s="10"/>
      <c r="POO44" s="10"/>
      <c r="POP44" s="10"/>
      <c r="POQ44" s="10"/>
      <c r="POR44" s="10"/>
      <c r="POS44" s="10"/>
      <c r="POT44" s="10"/>
      <c r="POU44" s="10"/>
      <c r="POV44" s="10"/>
      <c r="POW44" s="10"/>
      <c r="POX44" s="10"/>
      <c r="POY44" s="10"/>
      <c r="POZ44" s="10"/>
      <c r="PPA44" s="10"/>
      <c r="PPB44" s="10"/>
      <c r="PPC44" s="10"/>
      <c r="PPD44" s="10"/>
      <c r="PPE44" s="10"/>
      <c r="PPF44" s="10"/>
      <c r="PPG44" s="10"/>
      <c r="PPH44" s="10"/>
      <c r="PPI44" s="10"/>
      <c r="PPJ44" s="10"/>
      <c r="PPK44" s="10"/>
      <c r="PPL44" s="10"/>
      <c r="PPM44" s="10"/>
      <c r="PPN44" s="10"/>
      <c r="PPO44" s="10"/>
      <c r="PPP44" s="10"/>
      <c r="PPQ44" s="10"/>
      <c r="PPR44" s="10"/>
      <c r="PPS44" s="10"/>
      <c r="PPT44" s="10"/>
      <c r="PPU44" s="10"/>
      <c r="PPV44" s="10"/>
      <c r="PPW44" s="10"/>
      <c r="PPX44" s="10"/>
      <c r="PPY44" s="10"/>
      <c r="PPZ44" s="10"/>
      <c r="PQA44" s="10"/>
      <c r="PQB44" s="10"/>
      <c r="PQC44" s="10"/>
      <c r="PQD44" s="10"/>
      <c r="PQE44" s="10"/>
      <c r="PQF44" s="10"/>
      <c r="PQG44" s="10"/>
      <c r="PQH44" s="10"/>
      <c r="PQI44" s="10"/>
      <c r="PQJ44" s="10"/>
      <c r="PQK44" s="10"/>
      <c r="PQL44" s="10"/>
      <c r="PQM44" s="10"/>
      <c r="PQN44" s="10"/>
      <c r="PQO44" s="10"/>
      <c r="PQP44" s="10"/>
      <c r="PQQ44" s="10"/>
      <c r="PQR44" s="10"/>
      <c r="PQS44" s="10"/>
      <c r="PQT44" s="10"/>
      <c r="PQU44" s="10"/>
      <c r="PQV44" s="10"/>
      <c r="PQW44" s="10"/>
      <c r="PQX44" s="10"/>
      <c r="PQY44" s="10"/>
      <c r="PQZ44" s="10"/>
      <c r="PRA44" s="10"/>
      <c r="PRB44" s="10"/>
      <c r="PRC44" s="10"/>
      <c r="PRD44" s="10"/>
      <c r="PRE44" s="10"/>
      <c r="PRF44" s="10"/>
      <c r="PRG44" s="10"/>
      <c r="PRH44" s="10"/>
      <c r="PRI44" s="10"/>
      <c r="PRJ44" s="10"/>
      <c r="PRK44" s="10"/>
      <c r="PRL44" s="10"/>
      <c r="PRM44" s="10"/>
      <c r="PRN44" s="10"/>
      <c r="PRO44" s="10"/>
      <c r="PRP44" s="10"/>
      <c r="PRQ44" s="10"/>
      <c r="PRR44" s="10"/>
      <c r="PRS44" s="10"/>
      <c r="PRT44" s="10"/>
      <c r="PRU44" s="10"/>
      <c r="PRV44" s="10"/>
      <c r="PRW44" s="10"/>
      <c r="PRX44" s="10"/>
      <c r="PRY44" s="10"/>
      <c r="PRZ44" s="10"/>
      <c r="PSA44" s="10"/>
      <c r="PSB44" s="10"/>
      <c r="PSC44" s="10"/>
      <c r="PSD44" s="10"/>
      <c r="PSE44" s="10"/>
      <c r="PSF44" s="10"/>
      <c r="PSG44" s="10"/>
      <c r="PSH44" s="10"/>
      <c r="PSI44" s="10"/>
      <c r="PSJ44" s="10"/>
      <c r="PSK44" s="10"/>
      <c r="PSL44" s="10"/>
      <c r="PSM44" s="10"/>
      <c r="PSN44" s="10"/>
      <c r="PSO44" s="10"/>
      <c r="PSP44" s="10"/>
      <c r="PSQ44" s="10"/>
      <c r="PSR44" s="10"/>
      <c r="PSS44" s="10"/>
      <c r="PST44" s="10"/>
      <c r="PSU44" s="10"/>
      <c r="PSV44" s="10"/>
      <c r="PSW44" s="10"/>
      <c r="PSX44" s="10"/>
      <c r="PSY44" s="10"/>
      <c r="PSZ44" s="10"/>
      <c r="PTA44" s="10"/>
      <c r="PTB44" s="10"/>
      <c r="PTC44" s="10"/>
      <c r="PTD44" s="10"/>
      <c r="PTE44" s="10"/>
      <c r="PTF44" s="10"/>
      <c r="PTG44" s="10"/>
      <c r="PTH44" s="10"/>
      <c r="PTI44" s="10"/>
      <c r="PTJ44" s="10"/>
      <c r="PTK44" s="10"/>
      <c r="PTL44" s="10"/>
      <c r="PTM44" s="10"/>
      <c r="PTN44" s="10"/>
      <c r="PTO44" s="10"/>
      <c r="PTP44" s="10"/>
      <c r="PTQ44" s="10"/>
      <c r="PTR44" s="10"/>
      <c r="PTS44" s="10"/>
      <c r="PTT44" s="10"/>
      <c r="PTU44" s="10"/>
      <c r="PTV44" s="10"/>
      <c r="PTW44" s="10"/>
      <c r="PTX44" s="10"/>
      <c r="PTY44" s="10"/>
      <c r="PTZ44" s="10"/>
      <c r="PUA44" s="10"/>
      <c r="PUB44" s="10"/>
      <c r="PUC44" s="10"/>
      <c r="PUD44" s="10"/>
      <c r="PUE44" s="10"/>
      <c r="PUF44" s="10"/>
      <c r="PUG44" s="10"/>
      <c r="PUH44" s="10"/>
      <c r="PUI44" s="10"/>
      <c r="PUJ44" s="10"/>
      <c r="PUK44" s="10"/>
      <c r="PUL44" s="10"/>
      <c r="PUM44" s="10"/>
      <c r="PUN44" s="10"/>
      <c r="PUO44" s="10"/>
      <c r="PUP44" s="10"/>
      <c r="PUQ44" s="10"/>
      <c r="PUR44" s="10"/>
      <c r="PUS44" s="10"/>
      <c r="PUT44" s="10"/>
      <c r="PUU44" s="10"/>
      <c r="PUV44" s="10"/>
      <c r="PUW44" s="10"/>
      <c r="PUX44" s="10"/>
      <c r="PUY44" s="10"/>
      <c r="PUZ44" s="10"/>
      <c r="PVA44" s="10"/>
      <c r="PVB44" s="10"/>
      <c r="PVC44" s="10"/>
      <c r="PVD44" s="10"/>
      <c r="PVE44" s="10"/>
      <c r="PVF44" s="10"/>
      <c r="PVG44" s="10"/>
      <c r="PVH44" s="10"/>
      <c r="PVI44" s="10"/>
      <c r="PVJ44" s="10"/>
      <c r="PVK44" s="10"/>
      <c r="PVL44" s="10"/>
      <c r="PVM44" s="10"/>
      <c r="PVN44" s="10"/>
      <c r="PVO44" s="10"/>
      <c r="PVP44" s="10"/>
      <c r="PVQ44" s="10"/>
      <c r="PVR44" s="10"/>
      <c r="PVS44" s="10"/>
      <c r="PVT44" s="10"/>
      <c r="PVU44" s="10"/>
      <c r="PVV44" s="10"/>
      <c r="PVW44" s="10"/>
      <c r="PVX44" s="10"/>
      <c r="PVY44" s="10"/>
      <c r="PVZ44" s="10"/>
      <c r="PWA44" s="10"/>
      <c r="PWB44" s="10"/>
      <c r="PWC44" s="10"/>
      <c r="PWD44" s="10"/>
      <c r="PWE44" s="10"/>
      <c r="PWF44" s="10"/>
      <c r="PWG44" s="10"/>
      <c r="PWH44" s="10"/>
      <c r="PWI44" s="10"/>
      <c r="PWJ44" s="10"/>
      <c r="PWK44" s="10"/>
      <c r="PWL44" s="10"/>
      <c r="PWM44" s="10"/>
      <c r="PWN44" s="10"/>
      <c r="PWO44" s="10"/>
      <c r="PWP44" s="10"/>
      <c r="PWQ44" s="10"/>
      <c r="PWR44" s="10"/>
      <c r="PWS44" s="10"/>
      <c r="PWT44" s="10"/>
      <c r="PWU44" s="10"/>
      <c r="PWV44" s="10"/>
      <c r="PWW44" s="10"/>
      <c r="PWX44" s="10"/>
      <c r="PWY44" s="10"/>
      <c r="PWZ44" s="10"/>
      <c r="PXA44" s="10"/>
      <c r="PXB44" s="10"/>
      <c r="PXC44" s="10"/>
      <c r="PXD44" s="10"/>
      <c r="PXE44" s="10"/>
      <c r="PXF44" s="10"/>
      <c r="PXG44" s="10"/>
      <c r="PXH44" s="10"/>
      <c r="PXI44" s="10"/>
      <c r="PXJ44" s="10"/>
      <c r="PXK44" s="10"/>
      <c r="PXL44" s="10"/>
      <c r="PXM44" s="10"/>
      <c r="PXN44" s="10"/>
      <c r="PXO44" s="10"/>
      <c r="PXP44" s="10"/>
      <c r="PXQ44" s="10"/>
      <c r="PXR44" s="10"/>
      <c r="PXS44" s="10"/>
      <c r="PXT44" s="10"/>
      <c r="PXU44" s="10"/>
      <c r="PXV44" s="10"/>
      <c r="PXW44" s="10"/>
      <c r="PXX44" s="10"/>
      <c r="PXY44" s="10"/>
      <c r="PXZ44" s="10"/>
      <c r="PYA44" s="10"/>
      <c r="PYB44" s="10"/>
      <c r="PYC44" s="10"/>
      <c r="PYD44" s="10"/>
      <c r="PYE44" s="10"/>
      <c r="PYF44" s="10"/>
      <c r="PYG44" s="10"/>
      <c r="PYH44" s="10"/>
      <c r="PYI44" s="10"/>
      <c r="PYJ44" s="10"/>
      <c r="PYK44" s="10"/>
      <c r="PYL44" s="10"/>
      <c r="PYM44" s="10"/>
      <c r="PYN44" s="10"/>
      <c r="PYO44" s="10"/>
      <c r="PYP44" s="10"/>
      <c r="PYQ44" s="10"/>
      <c r="PYR44" s="10"/>
      <c r="PYS44" s="10"/>
      <c r="PYT44" s="10"/>
      <c r="PYU44" s="10"/>
      <c r="PYV44" s="10"/>
      <c r="PYW44" s="10"/>
      <c r="PYX44" s="10"/>
      <c r="PYY44" s="10"/>
      <c r="PYZ44" s="10"/>
      <c r="PZA44" s="10"/>
      <c r="PZB44" s="10"/>
      <c r="PZC44" s="10"/>
      <c r="PZD44" s="10"/>
      <c r="PZE44" s="10"/>
      <c r="PZF44" s="10"/>
      <c r="PZG44" s="10"/>
      <c r="PZH44" s="10"/>
      <c r="PZI44" s="10"/>
      <c r="PZJ44" s="10"/>
      <c r="PZK44" s="10"/>
      <c r="PZL44" s="10"/>
      <c r="PZM44" s="10"/>
      <c r="PZN44" s="10"/>
      <c r="PZO44" s="10"/>
      <c r="PZP44" s="10"/>
      <c r="PZQ44" s="10"/>
      <c r="PZR44" s="10"/>
      <c r="PZS44" s="10"/>
      <c r="PZT44" s="10"/>
      <c r="PZU44" s="10"/>
      <c r="PZV44" s="10"/>
      <c r="PZW44" s="10"/>
      <c r="PZX44" s="10"/>
      <c r="PZY44" s="10"/>
      <c r="PZZ44" s="10"/>
      <c r="QAA44" s="10"/>
      <c r="QAB44" s="10"/>
      <c r="QAC44" s="10"/>
      <c r="QAD44" s="10"/>
      <c r="QAE44" s="10"/>
      <c r="QAF44" s="10"/>
      <c r="QAG44" s="10"/>
      <c r="QAH44" s="10"/>
      <c r="QAI44" s="10"/>
      <c r="QAJ44" s="10"/>
      <c r="QAK44" s="10"/>
      <c r="QAL44" s="10"/>
      <c r="QAM44" s="10"/>
      <c r="QAN44" s="10"/>
      <c r="QAO44" s="10"/>
      <c r="QAP44" s="10"/>
      <c r="QAQ44" s="10"/>
      <c r="QAR44" s="10"/>
      <c r="QAS44" s="10"/>
      <c r="QAT44" s="10"/>
      <c r="QAU44" s="10"/>
      <c r="QAV44" s="10"/>
      <c r="QAW44" s="10"/>
      <c r="QAX44" s="10"/>
      <c r="QAY44" s="10"/>
      <c r="QAZ44" s="10"/>
      <c r="QBA44" s="10"/>
      <c r="QBB44" s="10"/>
      <c r="QBC44" s="10"/>
      <c r="QBD44" s="10"/>
      <c r="QBE44" s="10"/>
      <c r="QBF44" s="10"/>
      <c r="QBG44" s="10"/>
      <c r="QBH44" s="10"/>
      <c r="QBI44" s="10"/>
      <c r="QBJ44" s="10"/>
      <c r="QBK44" s="10"/>
      <c r="QBL44" s="10"/>
      <c r="QBM44" s="10"/>
      <c r="QBN44" s="10"/>
      <c r="QBO44" s="10"/>
      <c r="QBP44" s="10"/>
      <c r="QBQ44" s="10"/>
      <c r="QBR44" s="10"/>
      <c r="QBS44" s="10"/>
      <c r="QBT44" s="10"/>
      <c r="QBU44" s="10"/>
      <c r="QBV44" s="10"/>
      <c r="QBW44" s="10"/>
      <c r="QBX44" s="10"/>
      <c r="QBY44" s="10"/>
      <c r="QBZ44" s="10"/>
      <c r="QCA44" s="10"/>
      <c r="QCB44" s="10"/>
      <c r="QCC44" s="10"/>
      <c r="QCD44" s="10"/>
      <c r="QCE44" s="10"/>
      <c r="QCF44" s="10"/>
      <c r="QCG44" s="10"/>
      <c r="QCH44" s="10"/>
      <c r="QCI44" s="10"/>
      <c r="QCJ44" s="10"/>
      <c r="QCK44" s="10"/>
      <c r="QCL44" s="10"/>
      <c r="QCM44" s="10"/>
      <c r="QCN44" s="10"/>
      <c r="QCO44" s="10"/>
      <c r="QCP44" s="10"/>
      <c r="QCQ44" s="10"/>
      <c r="QCR44" s="10"/>
      <c r="QCS44" s="10"/>
      <c r="QCT44" s="10"/>
      <c r="QCU44" s="10"/>
      <c r="QCV44" s="10"/>
      <c r="QCW44" s="10"/>
      <c r="QCX44" s="10"/>
      <c r="QCY44" s="10"/>
      <c r="QCZ44" s="10"/>
      <c r="QDA44" s="10"/>
      <c r="QDB44" s="10"/>
      <c r="QDC44" s="10"/>
      <c r="QDD44" s="10"/>
      <c r="QDE44" s="10"/>
      <c r="QDF44" s="10"/>
      <c r="QDG44" s="10"/>
      <c r="QDH44" s="10"/>
      <c r="QDI44" s="10"/>
      <c r="QDJ44" s="10"/>
      <c r="QDK44" s="10"/>
      <c r="QDL44" s="10"/>
      <c r="QDM44" s="10"/>
      <c r="QDN44" s="10"/>
      <c r="QDO44" s="10"/>
      <c r="QDP44" s="10"/>
      <c r="QDQ44" s="10"/>
      <c r="QDR44" s="10"/>
      <c r="QDS44" s="10"/>
      <c r="QDT44" s="10"/>
      <c r="QDU44" s="10"/>
      <c r="QDV44" s="10"/>
      <c r="QDW44" s="10"/>
      <c r="QDX44" s="10"/>
      <c r="QDY44" s="10"/>
      <c r="QDZ44" s="10"/>
      <c r="QEA44" s="10"/>
      <c r="QEB44" s="10"/>
      <c r="QEC44" s="10"/>
      <c r="QED44" s="10"/>
      <c r="QEE44" s="10"/>
      <c r="QEF44" s="10"/>
      <c r="QEG44" s="10"/>
      <c r="QEH44" s="10"/>
      <c r="QEI44" s="10"/>
      <c r="QEJ44" s="10"/>
      <c r="QEK44" s="10"/>
      <c r="QEL44" s="10"/>
      <c r="QEM44" s="10"/>
      <c r="QEN44" s="10"/>
      <c r="QEO44" s="10"/>
      <c r="QEP44" s="10"/>
      <c r="QEQ44" s="10"/>
      <c r="QER44" s="10"/>
      <c r="QES44" s="10"/>
      <c r="QET44" s="10"/>
      <c r="QEU44" s="10"/>
      <c r="QEV44" s="10"/>
      <c r="QEW44" s="10"/>
      <c r="QEX44" s="10"/>
      <c r="QEY44" s="10"/>
      <c r="QEZ44" s="10"/>
      <c r="QFA44" s="10"/>
      <c r="QFB44" s="10"/>
      <c r="QFC44" s="10"/>
      <c r="QFD44" s="10"/>
      <c r="QFE44" s="10"/>
      <c r="QFF44" s="10"/>
      <c r="QFG44" s="10"/>
      <c r="QFH44" s="10"/>
      <c r="QFI44" s="10"/>
      <c r="QFJ44" s="10"/>
      <c r="QFK44" s="10"/>
      <c r="QFL44" s="10"/>
      <c r="QFM44" s="10"/>
      <c r="QFN44" s="10"/>
      <c r="QFO44" s="10"/>
      <c r="QFP44" s="10"/>
      <c r="QFQ44" s="10"/>
      <c r="QFR44" s="10"/>
      <c r="QFS44" s="10"/>
      <c r="QFT44" s="10"/>
      <c r="QFU44" s="10"/>
      <c r="QFV44" s="10"/>
      <c r="QFW44" s="10"/>
      <c r="QFX44" s="10"/>
      <c r="QFY44" s="10"/>
      <c r="QFZ44" s="10"/>
      <c r="QGA44" s="10"/>
      <c r="QGB44" s="10"/>
      <c r="QGC44" s="10"/>
      <c r="QGD44" s="10"/>
      <c r="QGE44" s="10"/>
      <c r="QGF44" s="10"/>
      <c r="QGG44" s="10"/>
      <c r="QGH44" s="10"/>
      <c r="QGI44" s="10"/>
      <c r="QGJ44" s="10"/>
      <c r="QGK44" s="10"/>
      <c r="QGL44" s="10"/>
      <c r="QGM44" s="10"/>
      <c r="QGN44" s="10"/>
      <c r="QGO44" s="10"/>
      <c r="QGP44" s="10"/>
      <c r="QGQ44" s="10"/>
      <c r="QGR44" s="10"/>
      <c r="QGS44" s="10"/>
      <c r="QGT44" s="10"/>
      <c r="QGU44" s="10"/>
      <c r="QGV44" s="10"/>
      <c r="QGW44" s="10"/>
      <c r="QGX44" s="10"/>
      <c r="QGY44" s="10"/>
      <c r="QGZ44" s="10"/>
      <c r="QHA44" s="10"/>
      <c r="QHB44" s="10"/>
      <c r="QHC44" s="10"/>
      <c r="QHD44" s="10"/>
      <c r="QHE44" s="10"/>
      <c r="QHF44" s="10"/>
      <c r="QHG44" s="10"/>
      <c r="QHH44" s="10"/>
      <c r="QHI44" s="10"/>
      <c r="QHJ44" s="10"/>
      <c r="QHK44" s="10"/>
      <c r="QHL44" s="10"/>
      <c r="QHM44" s="10"/>
      <c r="QHN44" s="10"/>
      <c r="QHO44" s="10"/>
      <c r="QHP44" s="10"/>
      <c r="QHQ44" s="10"/>
      <c r="QHR44" s="10"/>
      <c r="QHS44" s="10"/>
      <c r="QHT44" s="10"/>
      <c r="QHU44" s="10"/>
      <c r="QHV44" s="10"/>
      <c r="QHW44" s="10"/>
      <c r="QHX44" s="10"/>
      <c r="QHY44" s="10"/>
      <c r="QHZ44" s="10"/>
      <c r="QIA44" s="10"/>
      <c r="QIB44" s="10"/>
      <c r="QIC44" s="10"/>
      <c r="QID44" s="10"/>
      <c r="QIE44" s="10"/>
      <c r="QIF44" s="10"/>
      <c r="QIG44" s="10"/>
      <c r="QIH44" s="10"/>
      <c r="QII44" s="10"/>
      <c r="QIJ44" s="10"/>
      <c r="QIK44" s="10"/>
      <c r="QIL44" s="10"/>
      <c r="QIM44" s="10"/>
      <c r="QIN44" s="10"/>
      <c r="QIO44" s="10"/>
      <c r="QIP44" s="10"/>
      <c r="QIQ44" s="10"/>
      <c r="QIR44" s="10"/>
      <c r="QIS44" s="10"/>
      <c r="QIT44" s="10"/>
      <c r="QIU44" s="10"/>
      <c r="QIV44" s="10"/>
      <c r="QIW44" s="10"/>
      <c r="QIX44" s="10"/>
      <c r="QIY44" s="10"/>
      <c r="QIZ44" s="10"/>
      <c r="QJA44" s="10"/>
      <c r="QJB44" s="10"/>
      <c r="QJC44" s="10"/>
      <c r="QJD44" s="10"/>
      <c r="QJE44" s="10"/>
      <c r="QJF44" s="10"/>
      <c r="QJG44" s="10"/>
      <c r="QJH44" s="10"/>
      <c r="QJI44" s="10"/>
      <c r="QJJ44" s="10"/>
      <c r="QJK44" s="10"/>
      <c r="QJL44" s="10"/>
      <c r="QJM44" s="10"/>
      <c r="QJN44" s="10"/>
      <c r="QJO44" s="10"/>
      <c r="QJP44" s="10"/>
      <c r="QJQ44" s="10"/>
      <c r="QJR44" s="10"/>
      <c r="QJS44" s="10"/>
      <c r="QJT44" s="10"/>
      <c r="QJU44" s="10"/>
      <c r="QJV44" s="10"/>
      <c r="QJW44" s="10"/>
      <c r="QJX44" s="10"/>
      <c r="QJY44" s="10"/>
      <c r="QJZ44" s="10"/>
      <c r="QKA44" s="10"/>
      <c r="QKB44" s="10"/>
      <c r="QKC44" s="10"/>
      <c r="QKD44" s="10"/>
      <c r="QKE44" s="10"/>
      <c r="QKF44" s="10"/>
      <c r="QKG44" s="10"/>
      <c r="QKH44" s="10"/>
      <c r="QKI44" s="10"/>
      <c r="QKJ44" s="10"/>
      <c r="QKK44" s="10"/>
      <c r="QKL44" s="10"/>
      <c r="QKM44" s="10"/>
      <c r="QKN44" s="10"/>
      <c r="QKO44" s="10"/>
      <c r="QKP44" s="10"/>
      <c r="QKQ44" s="10"/>
      <c r="QKR44" s="10"/>
      <c r="QKS44" s="10"/>
      <c r="QKT44" s="10"/>
      <c r="QKU44" s="10"/>
      <c r="QKV44" s="10"/>
      <c r="QKW44" s="10"/>
      <c r="QKX44" s="10"/>
      <c r="QKY44" s="10"/>
      <c r="QKZ44" s="10"/>
      <c r="QLA44" s="10"/>
      <c r="QLB44" s="10"/>
      <c r="QLC44" s="10"/>
      <c r="QLD44" s="10"/>
      <c r="QLE44" s="10"/>
      <c r="QLF44" s="10"/>
      <c r="QLG44" s="10"/>
      <c r="QLH44" s="10"/>
      <c r="QLI44" s="10"/>
      <c r="QLJ44" s="10"/>
      <c r="QLK44" s="10"/>
      <c r="QLL44" s="10"/>
      <c r="QLM44" s="10"/>
      <c r="QLN44" s="10"/>
      <c r="QLO44" s="10"/>
      <c r="QLP44" s="10"/>
      <c r="QLQ44" s="10"/>
      <c r="QLR44" s="10"/>
      <c r="QLS44" s="10"/>
      <c r="QLT44" s="10"/>
      <c r="QLU44" s="10"/>
      <c r="QLV44" s="10"/>
      <c r="QLW44" s="10"/>
      <c r="QLX44" s="10"/>
      <c r="QLY44" s="10"/>
      <c r="QLZ44" s="10"/>
      <c r="QMA44" s="10"/>
      <c r="QMB44" s="10"/>
      <c r="QMC44" s="10"/>
      <c r="QMD44" s="10"/>
      <c r="QME44" s="10"/>
      <c r="QMF44" s="10"/>
      <c r="QMG44" s="10"/>
      <c r="QMH44" s="10"/>
      <c r="QMI44" s="10"/>
      <c r="QMJ44" s="10"/>
      <c r="QMK44" s="10"/>
      <c r="QML44" s="10"/>
      <c r="QMM44" s="10"/>
      <c r="QMN44" s="10"/>
      <c r="QMO44" s="10"/>
      <c r="QMP44" s="10"/>
      <c r="QMQ44" s="10"/>
      <c r="QMR44" s="10"/>
      <c r="QMS44" s="10"/>
      <c r="QMT44" s="10"/>
      <c r="QMU44" s="10"/>
      <c r="QMV44" s="10"/>
      <c r="QMW44" s="10"/>
      <c r="QMX44" s="10"/>
      <c r="QMY44" s="10"/>
      <c r="QMZ44" s="10"/>
      <c r="QNA44" s="10"/>
      <c r="QNB44" s="10"/>
      <c r="QNC44" s="10"/>
      <c r="QND44" s="10"/>
      <c r="QNE44" s="10"/>
      <c r="QNF44" s="10"/>
      <c r="QNG44" s="10"/>
      <c r="QNH44" s="10"/>
      <c r="QNI44" s="10"/>
      <c r="QNJ44" s="10"/>
      <c r="QNK44" s="10"/>
      <c r="QNL44" s="10"/>
      <c r="QNM44" s="10"/>
      <c r="QNN44" s="10"/>
      <c r="QNO44" s="10"/>
      <c r="QNP44" s="10"/>
      <c r="QNQ44" s="10"/>
      <c r="QNR44" s="10"/>
      <c r="QNS44" s="10"/>
      <c r="QNT44" s="10"/>
      <c r="QNU44" s="10"/>
      <c r="QNV44" s="10"/>
      <c r="QNW44" s="10"/>
      <c r="QNX44" s="10"/>
      <c r="QNY44" s="10"/>
      <c r="QNZ44" s="10"/>
      <c r="QOA44" s="10"/>
      <c r="QOB44" s="10"/>
      <c r="QOC44" s="10"/>
      <c r="QOD44" s="10"/>
      <c r="QOE44" s="10"/>
      <c r="QOF44" s="10"/>
      <c r="QOG44" s="10"/>
      <c r="QOH44" s="10"/>
      <c r="QOI44" s="10"/>
      <c r="QOJ44" s="10"/>
      <c r="QOK44" s="10"/>
      <c r="QOL44" s="10"/>
      <c r="QOM44" s="10"/>
      <c r="QON44" s="10"/>
      <c r="QOO44" s="10"/>
      <c r="QOP44" s="10"/>
      <c r="QOQ44" s="10"/>
      <c r="QOR44" s="10"/>
      <c r="QOS44" s="10"/>
      <c r="QOT44" s="10"/>
      <c r="QOU44" s="10"/>
      <c r="QOV44" s="10"/>
      <c r="QOW44" s="10"/>
      <c r="QOX44" s="10"/>
      <c r="QOY44" s="10"/>
      <c r="QOZ44" s="10"/>
      <c r="QPA44" s="10"/>
      <c r="QPB44" s="10"/>
      <c r="QPC44" s="10"/>
      <c r="QPD44" s="10"/>
      <c r="QPE44" s="10"/>
      <c r="QPF44" s="10"/>
      <c r="QPG44" s="10"/>
      <c r="QPH44" s="10"/>
      <c r="QPI44" s="10"/>
      <c r="QPJ44" s="10"/>
      <c r="QPK44" s="10"/>
      <c r="QPL44" s="10"/>
      <c r="QPM44" s="10"/>
      <c r="QPN44" s="10"/>
      <c r="QPO44" s="10"/>
      <c r="QPP44" s="10"/>
      <c r="QPQ44" s="10"/>
      <c r="QPR44" s="10"/>
      <c r="QPS44" s="10"/>
      <c r="QPT44" s="10"/>
      <c r="QPU44" s="10"/>
      <c r="QPV44" s="10"/>
      <c r="QPW44" s="10"/>
      <c r="QPX44" s="10"/>
      <c r="QPY44" s="10"/>
      <c r="QPZ44" s="10"/>
      <c r="QQA44" s="10"/>
      <c r="QQB44" s="10"/>
      <c r="QQC44" s="10"/>
      <c r="QQD44" s="10"/>
      <c r="QQE44" s="10"/>
      <c r="QQF44" s="10"/>
      <c r="QQG44" s="10"/>
      <c r="QQH44" s="10"/>
      <c r="QQI44" s="10"/>
      <c r="QQJ44" s="10"/>
      <c r="QQK44" s="10"/>
      <c r="QQL44" s="10"/>
      <c r="QQM44" s="10"/>
      <c r="QQN44" s="10"/>
      <c r="QQO44" s="10"/>
      <c r="QQP44" s="10"/>
      <c r="QQQ44" s="10"/>
      <c r="QQR44" s="10"/>
      <c r="QQS44" s="10"/>
      <c r="QQT44" s="10"/>
      <c r="QQU44" s="10"/>
      <c r="QQV44" s="10"/>
      <c r="QQW44" s="10"/>
      <c r="QQX44" s="10"/>
      <c r="QQY44" s="10"/>
      <c r="QQZ44" s="10"/>
      <c r="QRA44" s="10"/>
      <c r="QRB44" s="10"/>
      <c r="QRC44" s="10"/>
      <c r="QRD44" s="10"/>
      <c r="QRE44" s="10"/>
      <c r="QRF44" s="10"/>
      <c r="QRG44" s="10"/>
      <c r="QRH44" s="10"/>
      <c r="QRI44" s="10"/>
      <c r="QRJ44" s="10"/>
      <c r="QRK44" s="10"/>
      <c r="QRL44" s="10"/>
      <c r="QRM44" s="10"/>
      <c r="QRN44" s="10"/>
      <c r="QRO44" s="10"/>
      <c r="QRP44" s="10"/>
      <c r="QRQ44" s="10"/>
      <c r="QRR44" s="10"/>
      <c r="QRS44" s="10"/>
      <c r="QRT44" s="10"/>
      <c r="QRU44" s="10"/>
      <c r="QRV44" s="10"/>
      <c r="QRW44" s="10"/>
      <c r="QRX44" s="10"/>
      <c r="QRY44" s="10"/>
      <c r="QRZ44" s="10"/>
      <c r="QSA44" s="10"/>
      <c r="QSB44" s="10"/>
      <c r="QSC44" s="10"/>
      <c r="QSD44" s="10"/>
      <c r="QSE44" s="10"/>
      <c r="QSF44" s="10"/>
      <c r="QSG44" s="10"/>
      <c r="QSH44" s="10"/>
      <c r="QSI44" s="10"/>
      <c r="QSJ44" s="10"/>
      <c r="QSK44" s="10"/>
      <c r="QSL44" s="10"/>
      <c r="QSM44" s="10"/>
      <c r="QSN44" s="10"/>
      <c r="QSO44" s="10"/>
      <c r="QSP44" s="10"/>
      <c r="QSQ44" s="10"/>
      <c r="QSR44" s="10"/>
      <c r="QSS44" s="10"/>
      <c r="QST44" s="10"/>
      <c r="QSU44" s="10"/>
      <c r="QSV44" s="10"/>
      <c r="QSW44" s="10"/>
      <c r="QSX44" s="10"/>
      <c r="QSY44" s="10"/>
      <c r="QSZ44" s="10"/>
      <c r="QTA44" s="10"/>
      <c r="QTB44" s="10"/>
      <c r="QTC44" s="10"/>
      <c r="QTD44" s="10"/>
      <c r="QTE44" s="10"/>
      <c r="QTF44" s="10"/>
      <c r="QTG44" s="10"/>
      <c r="QTH44" s="10"/>
      <c r="QTI44" s="10"/>
      <c r="QTJ44" s="10"/>
      <c r="QTK44" s="10"/>
      <c r="QTL44" s="10"/>
      <c r="QTM44" s="10"/>
      <c r="QTN44" s="10"/>
      <c r="QTO44" s="10"/>
      <c r="QTP44" s="10"/>
      <c r="QTQ44" s="10"/>
      <c r="QTR44" s="10"/>
      <c r="QTS44" s="10"/>
      <c r="QTT44" s="10"/>
      <c r="QTU44" s="10"/>
      <c r="QTV44" s="10"/>
      <c r="QTW44" s="10"/>
      <c r="QTX44" s="10"/>
      <c r="QTY44" s="10"/>
      <c r="QTZ44" s="10"/>
      <c r="QUA44" s="10"/>
      <c r="QUB44" s="10"/>
      <c r="QUC44" s="10"/>
      <c r="QUD44" s="10"/>
      <c r="QUE44" s="10"/>
      <c r="QUF44" s="10"/>
      <c r="QUG44" s="10"/>
      <c r="QUH44" s="10"/>
      <c r="QUI44" s="10"/>
      <c r="QUJ44" s="10"/>
      <c r="QUK44" s="10"/>
      <c r="QUL44" s="10"/>
      <c r="QUM44" s="10"/>
      <c r="QUN44" s="10"/>
      <c r="QUO44" s="10"/>
      <c r="QUP44" s="10"/>
      <c r="QUQ44" s="10"/>
      <c r="QUR44" s="10"/>
      <c r="QUS44" s="10"/>
      <c r="QUT44" s="10"/>
      <c r="QUU44" s="10"/>
      <c r="QUV44" s="10"/>
      <c r="QUW44" s="10"/>
      <c r="QUX44" s="10"/>
      <c r="QUY44" s="10"/>
      <c r="QUZ44" s="10"/>
      <c r="QVA44" s="10"/>
      <c r="QVB44" s="10"/>
      <c r="QVC44" s="10"/>
      <c r="QVD44" s="10"/>
      <c r="QVE44" s="10"/>
      <c r="QVF44" s="10"/>
      <c r="QVG44" s="10"/>
      <c r="QVH44" s="10"/>
      <c r="QVI44" s="10"/>
      <c r="QVJ44" s="10"/>
      <c r="QVK44" s="10"/>
      <c r="QVL44" s="10"/>
      <c r="QVM44" s="10"/>
      <c r="QVN44" s="10"/>
      <c r="QVO44" s="10"/>
      <c r="QVP44" s="10"/>
      <c r="QVQ44" s="10"/>
      <c r="QVR44" s="10"/>
      <c r="QVS44" s="10"/>
      <c r="QVT44" s="10"/>
      <c r="QVU44" s="10"/>
      <c r="QVV44" s="10"/>
      <c r="QVW44" s="10"/>
      <c r="QVX44" s="10"/>
      <c r="QVY44" s="10"/>
      <c r="QVZ44" s="10"/>
      <c r="QWA44" s="10"/>
      <c r="QWB44" s="10"/>
      <c r="QWC44" s="10"/>
      <c r="QWD44" s="10"/>
      <c r="QWE44" s="10"/>
      <c r="QWF44" s="10"/>
      <c r="QWG44" s="10"/>
      <c r="QWH44" s="10"/>
      <c r="QWI44" s="10"/>
      <c r="QWJ44" s="10"/>
      <c r="QWK44" s="10"/>
      <c r="QWL44" s="10"/>
      <c r="QWM44" s="10"/>
      <c r="QWN44" s="10"/>
      <c r="QWO44" s="10"/>
      <c r="QWP44" s="10"/>
      <c r="QWQ44" s="10"/>
      <c r="QWR44" s="10"/>
      <c r="QWS44" s="10"/>
      <c r="QWT44" s="10"/>
      <c r="QWU44" s="10"/>
      <c r="QWV44" s="10"/>
      <c r="QWW44" s="10"/>
      <c r="QWX44" s="10"/>
      <c r="QWY44" s="10"/>
      <c r="QWZ44" s="10"/>
      <c r="QXA44" s="10"/>
      <c r="QXB44" s="10"/>
      <c r="QXC44" s="10"/>
      <c r="QXD44" s="10"/>
      <c r="QXE44" s="10"/>
      <c r="QXF44" s="10"/>
      <c r="QXG44" s="10"/>
      <c r="QXH44" s="10"/>
      <c r="QXI44" s="10"/>
      <c r="QXJ44" s="10"/>
      <c r="QXK44" s="10"/>
      <c r="QXL44" s="10"/>
      <c r="QXM44" s="10"/>
      <c r="QXN44" s="10"/>
      <c r="QXO44" s="10"/>
      <c r="QXP44" s="10"/>
      <c r="QXQ44" s="10"/>
      <c r="QXR44" s="10"/>
      <c r="QXS44" s="10"/>
      <c r="QXT44" s="10"/>
      <c r="QXU44" s="10"/>
      <c r="QXV44" s="10"/>
      <c r="QXW44" s="10"/>
      <c r="QXX44" s="10"/>
      <c r="QXY44" s="10"/>
      <c r="QXZ44" s="10"/>
      <c r="QYA44" s="10"/>
      <c r="QYB44" s="10"/>
      <c r="QYC44" s="10"/>
      <c r="QYD44" s="10"/>
      <c r="QYE44" s="10"/>
      <c r="QYF44" s="10"/>
      <c r="QYG44" s="10"/>
      <c r="QYH44" s="10"/>
      <c r="QYI44" s="10"/>
      <c r="QYJ44" s="10"/>
      <c r="QYK44" s="10"/>
      <c r="QYL44" s="10"/>
      <c r="QYM44" s="10"/>
      <c r="QYN44" s="10"/>
      <c r="QYO44" s="10"/>
      <c r="QYP44" s="10"/>
      <c r="QYQ44" s="10"/>
      <c r="QYR44" s="10"/>
      <c r="QYS44" s="10"/>
      <c r="QYT44" s="10"/>
      <c r="QYU44" s="10"/>
      <c r="QYV44" s="10"/>
      <c r="QYW44" s="10"/>
      <c r="QYX44" s="10"/>
      <c r="QYY44" s="10"/>
      <c r="QYZ44" s="10"/>
      <c r="QZA44" s="10"/>
      <c r="QZB44" s="10"/>
      <c r="QZC44" s="10"/>
      <c r="QZD44" s="10"/>
      <c r="QZE44" s="10"/>
      <c r="QZF44" s="10"/>
      <c r="QZG44" s="10"/>
      <c r="QZH44" s="10"/>
      <c r="QZI44" s="10"/>
      <c r="QZJ44" s="10"/>
      <c r="QZK44" s="10"/>
      <c r="QZL44" s="10"/>
      <c r="QZM44" s="10"/>
      <c r="QZN44" s="10"/>
      <c r="QZO44" s="10"/>
      <c r="QZP44" s="10"/>
      <c r="QZQ44" s="10"/>
      <c r="QZR44" s="10"/>
      <c r="QZS44" s="10"/>
      <c r="QZT44" s="10"/>
      <c r="QZU44" s="10"/>
      <c r="QZV44" s="10"/>
      <c r="QZW44" s="10"/>
      <c r="QZX44" s="10"/>
      <c r="QZY44" s="10"/>
      <c r="QZZ44" s="10"/>
      <c r="RAA44" s="10"/>
      <c r="RAB44" s="10"/>
      <c r="RAC44" s="10"/>
      <c r="RAD44" s="10"/>
      <c r="RAE44" s="10"/>
      <c r="RAF44" s="10"/>
      <c r="RAG44" s="10"/>
      <c r="RAH44" s="10"/>
      <c r="RAI44" s="10"/>
      <c r="RAJ44" s="10"/>
      <c r="RAK44" s="10"/>
      <c r="RAL44" s="10"/>
      <c r="RAM44" s="10"/>
      <c r="RAN44" s="10"/>
      <c r="RAO44" s="10"/>
      <c r="RAP44" s="10"/>
      <c r="RAQ44" s="10"/>
      <c r="RAR44" s="10"/>
      <c r="RAS44" s="10"/>
      <c r="RAT44" s="10"/>
      <c r="RAU44" s="10"/>
      <c r="RAV44" s="10"/>
      <c r="RAW44" s="10"/>
      <c r="RAX44" s="10"/>
      <c r="RAY44" s="10"/>
      <c r="RAZ44" s="10"/>
      <c r="RBA44" s="10"/>
      <c r="RBB44" s="10"/>
      <c r="RBC44" s="10"/>
      <c r="RBD44" s="10"/>
      <c r="RBE44" s="10"/>
      <c r="RBF44" s="10"/>
      <c r="RBG44" s="10"/>
      <c r="RBH44" s="10"/>
      <c r="RBI44" s="10"/>
      <c r="RBJ44" s="10"/>
      <c r="RBK44" s="10"/>
      <c r="RBL44" s="10"/>
      <c r="RBM44" s="10"/>
      <c r="RBN44" s="10"/>
      <c r="RBO44" s="10"/>
      <c r="RBP44" s="10"/>
      <c r="RBQ44" s="10"/>
      <c r="RBR44" s="10"/>
      <c r="RBS44" s="10"/>
      <c r="RBT44" s="10"/>
      <c r="RBU44" s="10"/>
      <c r="RBV44" s="10"/>
      <c r="RBW44" s="10"/>
      <c r="RBX44" s="10"/>
      <c r="RBY44" s="10"/>
      <c r="RBZ44" s="10"/>
      <c r="RCA44" s="10"/>
      <c r="RCB44" s="10"/>
      <c r="RCC44" s="10"/>
      <c r="RCD44" s="10"/>
      <c r="RCE44" s="10"/>
      <c r="RCF44" s="10"/>
      <c r="RCG44" s="10"/>
      <c r="RCH44" s="10"/>
      <c r="RCI44" s="10"/>
      <c r="RCJ44" s="10"/>
      <c r="RCK44" s="10"/>
      <c r="RCL44" s="10"/>
      <c r="RCM44" s="10"/>
      <c r="RCN44" s="10"/>
      <c r="RCO44" s="10"/>
      <c r="RCP44" s="10"/>
      <c r="RCQ44" s="10"/>
      <c r="RCR44" s="10"/>
      <c r="RCS44" s="10"/>
      <c r="RCT44" s="10"/>
      <c r="RCU44" s="10"/>
      <c r="RCV44" s="10"/>
      <c r="RCW44" s="10"/>
      <c r="RCX44" s="10"/>
      <c r="RCY44" s="10"/>
      <c r="RCZ44" s="10"/>
      <c r="RDA44" s="10"/>
      <c r="RDB44" s="10"/>
      <c r="RDC44" s="10"/>
      <c r="RDD44" s="10"/>
      <c r="RDE44" s="10"/>
      <c r="RDF44" s="10"/>
      <c r="RDG44" s="10"/>
      <c r="RDH44" s="10"/>
      <c r="RDI44" s="10"/>
      <c r="RDJ44" s="10"/>
      <c r="RDK44" s="10"/>
      <c r="RDL44" s="10"/>
      <c r="RDM44" s="10"/>
      <c r="RDN44" s="10"/>
      <c r="RDO44" s="10"/>
      <c r="RDP44" s="10"/>
      <c r="RDQ44" s="10"/>
      <c r="RDR44" s="10"/>
      <c r="RDS44" s="10"/>
      <c r="RDT44" s="10"/>
      <c r="RDU44" s="10"/>
      <c r="RDV44" s="10"/>
      <c r="RDW44" s="10"/>
      <c r="RDX44" s="10"/>
      <c r="RDY44" s="10"/>
      <c r="RDZ44" s="10"/>
      <c r="REA44" s="10"/>
      <c r="REB44" s="10"/>
      <c r="REC44" s="10"/>
      <c r="RED44" s="10"/>
      <c r="REE44" s="10"/>
      <c r="REF44" s="10"/>
      <c r="REG44" s="10"/>
      <c r="REH44" s="10"/>
      <c r="REI44" s="10"/>
      <c r="REJ44" s="10"/>
      <c r="REK44" s="10"/>
      <c r="REL44" s="10"/>
      <c r="REM44" s="10"/>
      <c r="REN44" s="10"/>
      <c r="REO44" s="10"/>
      <c r="REP44" s="10"/>
      <c r="REQ44" s="10"/>
      <c r="RER44" s="10"/>
      <c r="RES44" s="10"/>
      <c r="RET44" s="10"/>
      <c r="REU44" s="10"/>
      <c r="REV44" s="10"/>
      <c r="REW44" s="10"/>
      <c r="REX44" s="10"/>
      <c r="REY44" s="10"/>
      <c r="REZ44" s="10"/>
      <c r="RFA44" s="10"/>
      <c r="RFB44" s="10"/>
      <c r="RFC44" s="10"/>
      <c r="RFD44" s="10"/>
      <c r="RFE44" s="10"/>
      <c r="RFF44" s="10"/>
      <c r="RFG44" s="10"/>
      <c r="RFH44" s="10"/>
      <c r="RFI44" s="10"/>
      <c r="RFJ44" s="10"/>
      <c r="RFK44" s="10"/>
      <c r="RFL44" s="10"/>
      <c r="RFM44" s="10"/>
      <c r="RFN44" s="10"/>
      <c r="RFO44" s="10"/>
      <c r="RFP44" s="10"/>
      <c r="RFQ44" s="10"/>
      <c r="RFR44" s="10"/>
      <c r="RFS44" s="10"/>
      <c r="RFT44" s="10"/>
      <c r="RFU44" s="10"/>
      <c r="RFV44" s="10"/>
      <c r="RFW44" s="10"/>
      <c r="RFX44" s="10"/>
      <c r="RFY44" s="10"/>
      <c r="RFZ44" s="10"/>
      <c r="RGA44" s="10"/>
      <c r="RGB44" s="10"/>
      <c r="RGC44" s="10"/>
      <c r="RGD44" s="10"/>
      <c r="RGE44" s="10"/>
      <c r="RGF44" s="10"/>
      <c r="RGG44" s="10"/>
      <c r="RGH44" s="10"/>
      <c r="RGI44" s="10"/>
      <c r="RGJ44" s="10"/>
      <c r="RGK44" s="10"/>
      <c r="RGL44" s="10"/>
      <c r="RGM44" s="10"/>
      <c r="RGN44" s="10"/>
      <c r="RGO44" s="10"/>
      <c r="RGP44" s="10"/>
      <c r="RGQ44" s="10"/>
      <c r="RGR44" s="10"/>
      <c r="RGS44" s="10"/>
      <c r="RGT44" s="10"/>
      <c r="RGU44" s="10"/>
      <c r="RGV44" s="10"/>
      <c r="RGW44" s="10"/>
      <c r="RGX44" s="10"/>
      <c r="RGY44" s="10"/>
      <c r="RGZ44" s="10"/>
      <c r="RHA44" s="10"/>
      <c r="RHB44" s="10"/>
      <c r="RHC44" s="10"/>
      <c r="RHD44" s="10"/>
      <c r="RHE44" s="10"/>
      <c r="RHF44" s="10"/>
      <c r="RHG44" s="10"/>
      <c r="RHH44" s="10"/>
      <c r="RHI44" s="10"/>
      <c r="RHJ44" s="10"/>
      <c r="RHK44" s="10"/>
      <c r="RHL44" s="10"/>
      <c r="RHM44" s="10"/>
      <c r="RHN44" s="10"/>
      <c r="RHO44" s="10"/>
      <c r="RHP44" s="10"/>
      <c r="RHQ44" s="10"/>
      <c r="RHR44" s="10"/>
      <c r="RHS44" s="10"/>
      <c r="RHT44" s="10"/>
      <c r="RHU44" s="10"/>
      <c r="RHV44" s="10"/>
      <c r="RHW44" s="10"/>
      <c r="RHX44" s="10"/>
      <c r="RHY44" s="10"/>
      <c r="RHZ44" s="10"/>
      <c r="RIA44" s="10"/>
      <c r="RIB44" s="10"/>
      <c r="RIC44" s="10"/>
      <c r="RID44" s="10"/>
      <c r="RIE44" s="10"/>
      <c r="RIF44" s="10"/>
      <c r="RIG44" s="10"/>
      <c r="RIH44" s="10"/>
      <c r="RII44" s="10"/>
      <c r="RIJ44" s="10"/>
      <c r="RIK44" s="10"/>
      <c r="RIL44" s="10"/>
      <c r="RIM44" s="10"/>
      <c r="RIN44" s="10"/>
      <c r="RIO44" s="10"/>
      <c r="RIP44" s="10"/>
      <c r="RIQ44" s="10"/>
      <c r="RIR44" s="10"/>
      <c r="RIS44" s="10"/>
      <c r="RIT44" s="10"/>
      <c r="RIU44" s="10"/>
      <c r="RIV44" s="10"/>
      <c r="RIW44" s="10"/>
      <c r="RIX44" s="10"/>
      <c r="RIY44" s="10"/>
      <c r="RIZ44" s="10"/>
      <c r="RJA44" s="10"/>
      <c r="RJB44" s="10"/>
      <c r="RJC44" s="10"/>
      <c r="RJD44" s="10"/>
      <c r="RJE44" s="10"/>
      <c r="RJF44" s="10"/>
      <c r="RJG44" s="10"/>
      <c r="RJH44" s="10"/>
      <c r="RJI44" s="10"/>
      <c r="RJJ44" s="10"/>
      <c r="RJK44" s="10"/>
      <c r="RJL44" s="10"/>
      <c r="RJM44" s="10"/>
      <c r="RJN44" s="10"/>
      <c r="RJO44" s="10"/>
      <c r="RJP44" s="10"/>
      <c r="RJQ44" s="10"/>
      <c r="RJR44" s="10"/>
      <c r="RJS44" s="10"/>
      <c r="RJT44" s="10"/>
      <c r="RJU44" s="10"/>
      <c r="RJV44" s="10"/>
      <c r="RJW44" s="10"/>
      <c r="RJX44" s="10"/>
      <c r="RJY44" s="10"/>
      <c r="RJZ44" s="10"/>
      <c r="RKA44" s="10"/>
      <c r="RKB44" s="10"/>
      <c r="RKC44" s="10"/>
      <c r="RKD44" s="10"/>
      <c r="RKE44" s="10"/>
      <c r="RKF44" s="10"/>
      <c r="RKG44" s="10"/>
      <c r="RKH44" s="10"/>
      <c r="RKI44" s="10"/>
      <c r="RKJ44" s="10"/>
      <c r="RKK44" s="10"/>
      <c r="RKL44" s="10"/>
      <c r="RKM44" s="10"/>
      <c r="RKN44" s="10"/>
      <c r="RKO44" s="10"/>
      <c r="RKP44" s="10"/>
      <c r="RKQ44" s="10"/>
      <c r="RKR44" s="10"/>
      <c r="RKS44" s="10"/>
      <c r="RKT44" s="10"/>
      <c r="RKU44" s="10"/>
      <c r="RKV44" s="10"/>
      <c r="RKW44" s="10"/>
      <c r="RKX44" s="10"/>
      <c r="RKY44" s="10"/>
      <c r="RKZ44" s="10"/>
      <c r="RLA44" s="10"/>
      <c r="RLB44" s="10"/>
      <c r="RLC44" s="10"/>
      <c r="RLD44" s="10"/>
      <c r="RLE44" s="10"/>
      <c r="RLF44" s="10"/>
      <c r="RLG44" s="10"/>
      <c r="RLH44" s="10"/>
      <c r="RLI44" s="10"/>
      <c r="RLJ44" s="10"/>
      <c r="RLK44" s="10"/>
      <c r="RLL44" s="10"/>
      <c r="RLM44" s="10"/>
      <c r="RLN44" s="10"/>
      <c r="RLO44" s="10"/>
      <c r="RLP44" s="10"/>
      <c r="RLQ44" s="10"/>
      <c r="RLR44" s="10"/>
      <c r="RLS44" s="10"/>
      <c r="RLT44" s="10"/>
      <c r="RLU44" s="10"/>
      <c r="RLV44" s="10"/>
      <c r="RLW44" s="10"/>
      <c r="RLX44" s="10"/>
      <c r="RLY44" s="10"/>
      <c r="RLZ44" s="10"/>
      <c r="RMA44" s="10"/>
      <c r="RMB44" s="10"/>
      <c r="RMC44" s="10"/>
      <c r="RMD44" s="10"/>
      <c r="RME44" s="10"/>
      <c r="RMF44" s="10"/>
      <c r="RMG44" s="10"/>
      <c r="RMH44" s="10"/>
      <c r="RMI44" s="10"/>
      <c r="RMJ44" s="10"/>
      <c r="RMK44" s="10"/>
      <c r="RML44" s="10"/>
      <c r="RMM44" s="10"/>
      <c r="RMN44" s="10"/>
      <c r="RMO44" s="10"/>
      <c r="RMP44" s="10"/>
      <c r="RMQ44" s="10"/>
      <c r="RMR44" s="10"/>
      <c r="RMS44" s="10"/>
      <c r="RMT44" s="10"/>
      <c r="RMU44" s="10"/>
      <c r="RMV44" s="10"/>
      <c r="RMW44" s="10"/>
      <c r="RMX44" s="10"/>
      <c r="RMY44" s="10"/>
      <c r="RMZ44" s="10"/>
      <c r="RNA44" s="10"/>
      <c r="RNB44" s="10"/>
      <c r="RNC44" s="10"/>
      <c r="RND44" s="10"/>
      <c r="RNE44" s="10"/>
      <c r="RNF44" s="10"/>
      <c r="RNG44" s="10"/>
      <c r="RNH44" s="10"/>
      <c r="RNI44" s="10"/>
      <c r="RNJ44" s="10"/>
      <c r="RNK44" s="10"/>
      <c r="RNL44" s="10"/>
      <c r="RNM44" s="10"/>
      <c r="RNN44" s="10"/>
      <c r="RNO44" s="10"/>
      <c r="RNP44" s="10"/>
      <c r="RNQ44" s="10"/>
      <c r="RNR44" s="10"/>
      <c r="RNS44" s="10"/>
      <c r="RNT44" s="10"/>
      <c r="RNU44" s="10"/>
      <c r="RNV44" s="10"/>
      <c r="RNW44" s="10"/>
      <c r="RNX44" s="10"/>
      <c r="RNY44" s="10"/>
      <c r="RNZ44" s="10"/>
      <c r="ROA44" s="10"/>
      <c r="ROB44" s="10"/>
      <c r="ROC44" s="10"/>
      <c r="ROD44" s="10"/>
      <c r="ROE44" s="10"/>
      <c r="ROF44" s="10"/>
      <c r="ROG44" s="10"/>
      <c r="ROH44" s="10"/>
      <c r="ROI44" s="10"/>
      <c r="ROJ44" s="10"/>
      <c r="ROK44" s="10"/>
      <c r="ROL44" s="10"/>
      <c r="ROM44" s="10"/>
      <c r="RON44" s="10"/>
      <c r="ROO44" s="10"/>
      <c r="ROP44" s="10"/>
      <c r="ROQ44" s="10"/>
      <c r="ROR44" s="10"/>
      <c r="ROS44" s="10"/>
      <c r="ROT44" s="10"/>
      <c r="ROU44" s="10"/>
      <c r="ROV44" s="10"/>
      <c r="ROW44" s="10"/>
      <c r="ROX44" s="10"/>
      <c r="ROY44" s="10"/>
      <c r="ROZ44" s="10"/>
      <c r="RPA44" s="10"/>
      <c r="RPB44" s="10"/>
      <c r="RPC44" s="10"/>
      <c r="RPD44" s="10"/>
      <c r="RPE44" s="10"/>
      <c r="RPF44" s="10"/>
      <c r="RPG44" s="10"/>
      <c r="RPH44" s="10"/>
      <c r="RPI44" s="10"/>
      <c r="RPJ44" s="10"/>
      <c r="RPK44" s="10"/>
      <c r="RPL44" s="10"/>
      <c r="RPM44" s="10"/>
      <c r="RPN44" s="10"/>
      <c r="RPO44" s="10"/>
      <c r="RPP44" s="10"/>
      <c r="RPQ44" s="10"/>
      <c r="RPR44" s="10"/>
      <c r="RPS44" s="10"/>
      <c r="RPT44" s="10"/>
      <c r="RPU44" s="10"/>
      <c r="RPV44" s="10"/>
      <c r="RPW44" s="10"/>
      <c r="RPX44" s="10"/>
      <c r="RPY44" s="10"/>
      <c r="RPZ44" s="10"/>
      <c r="RQA44" s="10"/>
      <c r="RQB44" s="10"/>
      <c r="RQC44" s="10"/>
      <c r="RQD44" s="10"/>
      <c r="RQE44" s="10"/>
      <c r="RQF44" s="10"/>
      <c r="RQG44" s="10"/>
      <c r="RQH44" s="10"/>
      <c r="RQI44" s="10"/>
      <c r="RQJ44" s="10"/>
      <c r="RQK44" s="10"/>
      <c r="RQL44" s="10"/>
      <c r="RQM44" s="10"/>
      <c r="RQN44" s="10"/>
      <c r="RQO44" s="10"/>
      <c r="RQP44" s="10"/>
      <c r="RQQ44" s="10"/>
      <c r="RQR44" s="10"/>
      <c r="RQS44" s="10"/>
      <c r="RQT44" s="10"/>
      <c r="RQU44" s="10"/>
      <c r="RQV44" s="10"/>
      <c r="RQW44" s="10"/>
      <c r="RQX44" s="10"/>
      <c r="RQY44" s="10"/>
      <c r="RQZ44" s="10"/>
      <c r="RRA44" s="10"/>
      <c r="RRB44" s="10"/>
      <c r="RRC44" s="10"/>
      <c r="RRD44" s="10"/>
      <c r="RRE44" s="10"/>
      <c r="RRF44" s="10"/>
      <c r="RRG44" s="10"/>
      <c r="RRH44" s="10"/>
      <c r="RRI44" s="10"/>
      <c r="RRJ44" s="10"/>
      <c r="RRK44" s="10"/>
      <c r="RRL44" s="10"/>
      <c r="RRM44" s="10"/>
      <c r="RRN44" s="10"/>
      <c r="RRO44" s="10"/>
      <c r="RRP44" s="10"/>
      <c r="RRQ44" s="10"/>
      <c r="RRR44" s="10"/>
      <c r="RRS44" s="10"/>
      <c r="RRT44" s="10"/>
      <c r="RRU44" s="10"/>
      <c r="RRV44" s="10"/>
      <c r="RRW44" s="10"/>
      <c r="RRX44" s="10"/>
      <c r="RRY44" s="10"/>
      <c r="RRZ44" s="10"/>
      <c r="RSA44" s="10"/>
      <c r="RSB44" s="10"/>
      <c r="RSC44" s="10"/>
      <c r="RSD44" s="10"/>
      <c r="RSE44" s="10"/>
      <c r="RSF44" s="10"/>
      <c r="RSG44" s="10"/>
      <c r="RSH44" s="10"/>
      <c r="RSI44" s="10"/>
      <c r="RSJ44" s="10"/>
      <c r="RSK44" s="10"/>
      <c r="RSL44" s="10"/>
      <c r="RSM44" s="10"/>
      <c r="RSN44" s="10"/>
      <c r="RSO44" s="10"/>
      <c r="RSP44" s="10"/>
      <c r="RSQ44" s="10"/>
      <c r="RSR44" s="10"/>
      <c r="RSS44" s="10"/>
      <c r="RST44" s="10"/>
      <c r="RSU44" s="10"/>
      <c r="RSV44" s="10"/>
      <c r="RSW44" s="10"/>
      <c r="RSX44" s="10"/>
      <c r="RSY44" s="10"/>
      <c r="RSZ44" s="10"/>
      <c r="RTA44" s="10"/>
      <c r="RTB44" s="10"/>
      <c r="RTC44" s="10"/>
      <c r="RTD44" s="10"/>
      <c r="RTE44" s="10"/>
      <c r="RTF44" s="10"/>
      <c r="RTG44" s="10"/>
      <c r="RTH44" s="10"/>
      <c r="RTI44" s="10"/>
      <c r="RTJ44" s="10"/>
      <c r="RTK44" s="10"/>
      <c r="RTL44" s="10"/>
      <c r="RTM44" s="10"/>
      <c r="RTN44" s="10"/>
      <c r="RTO44" s="10"/>
      <c r="RTP44" s="10"/>
      <c r="RTQ44" s="10"/>
      <c r="RTR44" s="10"/>
      <c r="RTS44" s="10"/>
      <c r="RTT44" s="10"/>
      <c r="RTU44" s="10"/>
      <c r="RTV44" s="10"/>
      <c r="RTW44" s="10"/>
      <c r="RTX44" s="10"/>
      <c r="RTY44" s="10"/>
      <c r="RTZ44" s="10"/>
      <c r="RUA44" s="10"/>
      <c r="RUB44" s="10"/>
      <c r="RUC44" s="10"/>
      <c r="RUD44" s="10"/>
      <c r="RUE44" s="10"/>
      <c r="RUF44" s="10"/>
      <c r="RUG44" s="10"/>
      <c r="RUH44" s="10"/>
      <c r="RUI44" s="10"/>
      <c r="RUJ44" s="10"/>
      <c r="RUK44" s="10"/>
      <c r="RUL44" s="10"/>
      <c r="RUM44" s="10"/>
      <c r="RUN44" s="10"/>
      <c r="RUO44" s="10"/>
      <c r="RUP44" s="10"/>
      <c r="RUQ44" s="10"/>
      <c r="RUR44" s="10"/>
      <c r="RUS44" s="10"/>
      <c r="RUT44" s="10"/>
      <c r="RUU44" s="10"/>
      <c r="RUV44" s="10"/>
      <c r="RUW44" s="10"/>
      <c r="RUX44" s="10"/>
      <c r="RUY44" s="10"/>
      <c r="RUZ44" s="10"/>
      <c r="RVA44" s="10"/>
      <c r="RVB44" s="10"/>
      <c r="RVC44" s="10"/>
      <c r="RVD44" s="10"/>
      <c r="RVE44" s="10"/>
      <c r="RVF44" s="10"/>
      <c r="RVG44" s="10"/>
      <c r="RVH44" s="10"/>
      <c r="RVI44" s="10"/>
      <c r="RVJ44" s="10"/>
      <c r="RVK44" s="10"/>
      <c r="RVL44" s="10"/>
      <c r="RVM44" s="10"/>
      <c r="RVN44" s="10"/>
      <c r="RVO44" s="10"/>
      <c r="RVP44" s="10"/>
      <c r="RVQ44" s="10"/>
      <c r="RVR44" s="10"/>
      <c r="RVS44" s="10"/>
      <c r="RVT44" s="10"/>
      <c r="RVU44" s="10"/>
      <c r="RVV44" s="10"/>
      <c r="RVW44" s="10"/>
      <c r="RVX44" s="10"/>
      <c r="RVY44" s="10"/>
      <c r="RVZ44" s="10"/>
      <c r="RWA44" s="10"/>
      <c r="RWB44" s="10"/>
      <c r="RWC44" s="10"/>
      <c r="RWD44" s="10"/>
      <c r="RWE44" s="10"/>
      <c r="RWF44" s="10"/>
      <c r="RWG44" s="10"/>
      <c r="RWH44" s="10"/>
      <c r="RWI44" s="10"/>
      <c r="RWJ44" s="10"/>
      <c r="RWK44" s="10"/>
      <c r="RWL44" s="10"/>
      <c r="RWM44" s="10"/>
      <c r="RWN44" s="10"/>
      <c r="RWO44" s="10"/>
      <c r="RWP44" s="10"/>
      <c r="RWQ44" s="10"/>
      <c r="RWR44" s="10"/>
      <c r="RWS44" s="10"/>
      <c r="RWT44" s="10"/>
      <c r="RWU44" s="10"/>
      <c r="RWV44" s="10"/>
      <c r="RWW44" s="10"/>
      <c r="RWX44" s="10"/>
      <c r="RWY44" s="10"/>
      <c r="RWZ44" s="10"/>
      <c r="RXA44" s="10"/>
      <c r="RXB44" s="10"/>
      <c r="RXC44" s="10"/>
      <c r="RXD44" s="10"/>
      <c r="RXE44" s="10"/>
      <c r="RXF44" s="10"/>
      <c r="RXG44" s="10"/>
      <c r="RXH44" s="10"/>
      <c r="RXI44" s="10"/>
      <c r="RXJ44" s="10"/>
      <c r="RXK44" s="10"/>
      <c r="RXL44" s="10"/>
      <c r="RXM44" s="10"/>
      <c r="RXN44" s="10"/>
      <c r="RXO44" s="10"/>
      <c r="RXP44" s="10"/>
      <c r="RXQ44" s="10"/>
      <c r="RXR44" s="10"/>
      <c r="RXS44" s="10"/>
      <c r="RXT44" s="10"/>
      <c r="RXU44" s="10"/>
      <c r="RXV44" s="10"/>
      <c r="RXW44" s="10"/>
      <c r="RXX44" s="10"/>
      <c r="RXY44" s="10"/>
      <c r="RXZ44" s="10"/>
      <c r="RYA44" s="10"/>
      <c r="RYB44" s="10"/>
      <c r="RYC44" s="10"/>
      <c r="RYD44" s="10"/>
      <c r="RYE44" s="10"/>
      <c r="RYF44" s="10"/>
      <c r="RYG44" s="10"/>
      <c r="RYH44" s="10"/>
      <c r="RYI44" s="10"/>
      <c r="RYJ44" s="10"/>
      <c r="RYK44" s="10"/>
      <c r="RYL44" s="10"/>
      <c r="RYM44" s="10"/>
      <c r="RYN44" s="10"/>
      <c r="RYO44" s="10"/>
      <c r="RYP44" s="10"/>
      <c r="RYQ44" s="10"/>
      <c r="RYR44" s="10"/>
      <c r="RYS44" s="10"/>
      <c r="RYT44" s="10"/>
      <c r="RYU44" s="10"/>
      <c r="RYV44" s="10"/>
      <c r="RYW44" s="10"/>
      <c r="RYX44" s="10"/>
      <c r="RYY44" s="10"/>
      <c r="RYZ44" s="10"/>
      <c r="RZA44" s="10"/>
      <c r="RZB44" s="10"/>
      <c r="RZC44" s="10"/>
      <c r="RZD44" s="10"/>
      <c r="RZE44" s="10"/>
      <c r="RZF44" s="10"/>
      <c r="RZG44" s="10"/>
      <c r="RZH44" s="10"/>
      <c r="RZI44" s="10"/>
      <c r="RZJ44" s="10"/>
      <c r="RZK44" s="10"/>
      <c r="RZL44" s="10"/>
      <c r="RZM44" s="10"/>
      <c r="RZN44" s="10"/>
      <c r="RZO44" s="10"/>
      <c r="RZP44" s="10"/>
      <c r="RZQ44" s="10"/>
      <c r="RZR44" s="10"/>
      <c r="RZS44" s="10"/>
      <c r="RZT44" s="10"/>
      <c r="RZU44" s="10"/>
      <c r="RZV44" s="10"/>
      <c r="RZW44" s="10"/>
      <c r="RZX44" s="10"/>
      <c r="RZY44" s="10"/>
      <c r="RZZ44" s="10"/>
      <c r="SAA44" s="10"/>
      <c r="SAB44" s="10"/>
      <c r="SAC44" s="10"/>
      <c r="SAD44" s="10"/>
      <c r="SAE44" s="10"/>
      <c r="SAF44" s="10"/>
      <c r="SAG44" s="10"/>
      <c r="SAH44" s="10"/>
      <c r="SAI44" s="10"/>
      <c r="SAJ44" s="10"/>
      <c r="SAK44" s="10"/>
      <c r="SAL44" s="10"/>
      <c r="SAM44" s="10"/>
      <c r="SAN44" s="10"/>
      <c r="SAO44" s="10"/>
      <c r="SAP44" s="10"/>
      <c r="SAQ44" s="10"/>
      <c r="SAR44" s="10"/>
      <c r="SAS44" s="10"/>
      <c r="SAT44" s="10"/>
      <c r="SAU44" s="10"/>
      <c r="SAV44" s="10"/>
      <c r="SAW44" s="10"/>
      <c r="SAX44" s="10"/>
      <c r="SAY44" s="10"/>
      <c r="SAZ44" s="10"/>
      <c r="SBA44" s="10"/>
      <c r="SBB44" s="10"/>
      <c r="SBC44" s="10"/>
      <c r="SBD44" s="10"/>
      <c r="SBE44" s="10"/>
      <c r="SBF44" s="10"/>
      <c r="SBG44" s="10"/>
      <c r="SBH44" s="10"/>
      <c r="SBI44" s="10"/>
      <c r="SBJ44" s="10"/>
      <c r="SBK44" s="10"/>
      <c r="SBL44" s="10"/>
      <c r="SBM44" s="10"/>
      <c r="SBN44" s="10"/>
      <c r="SBO44" s="10"/>
      <c r="SBP44" s="10"/>
      <c r="SBQ44" s="10"/>
      <c r="SBR44" s="10"/>
      <c r="SBS44" s="10"/>
      <c r="SBT44" s="10"/>
      <c r="SBU44" s="10"/>
      <c r="SBV44" s="10"/>
      <c r="SBW44" s="10"/>
      <c r="SBX44" s="10"/>
      <c r="SBY44" s="10"/>
      <c r="SBZ44" s="10"/>
      <c r="SCA44" s="10"/>
      <c r="SCB44" s="10"/>
      <c r="SCC44" s="10"/>
      <c r="SCD44" s="10"/>
      <c r="SCE44" s="10"/>
      <c r="SCF44" s="10"/>
      <c r="SCG44" s="10"/>
      <c r="SCH44" s="10"/>
      <c r="SCI44" s="10"/>
      <c r="SCJ44" s="10"/>
      <c r="SCK44" s="10"/>
      <c r="SCL44" s="10"/>
      <c r="SCM44" s="10"/>
      <c r="SCN44" s="10"/>
      <c r="SCO44" s="10"/>
      <c r="SCP44" s="10"/>
      <c r="SCQ44" s="10"/>
      <c r="SCR44" s="10"/>
      <c r="SCS44" s="10"/>
      <c r="SCT44" s="10"/>
      <c r="SCU44" s="10"/>
      <c r="SCV44" s="10"/>
      <c r="SCW44" s="10"/>
      <c r="SCX44" s="10"/>
      <c r="SCY44" s="10"/>
      <c r="SCZ44" s="10"/>
      <c r="SDA44" s="10"/>
      <c r="SDB44" s="10"/>
      <c r="SDC44" s="10"/>
      <c r="SDD44" s="10"/>
      <c r="SDE44" s="10"/>
      <c r="SDF44" s="10"/>
      <c r="SDG44" s="10"/>
      <c r="SDH44" s="10"/>
      <c r="SDI44" s="10"/>
      <c r="SDJ44" s="10"/>
      <c r="SDK44" s="10"/>
      <c r="SDL44" s="10"/>
      <c r="SDM44" s="10"/>
      <c r="SDN44" s="10"/>
      <c r="SDO44" s="10"/>
      <c r="SDP44" s="10"/>
      <c r="SDQ44" s="10"/>
      <c r="SDR44" s="10"/>
      <c r="SDS44" s="10"/>
      <c r="SDT44" s="10"/>
      <c r="SDU44" s="10"/>
      <c r="SDV44" s="10"/>
      <c r="SDW44" s="10"/>
      <c r="SDX44" s="10"/>
      <c r="SDY44" s="10"/>
      <c r="SDZ44" s="10"/>
      <c r="SEA44" s="10"/>
      <c r="SEB44" s="10"/>
      <c r="SEC44" s="10"/>
      <c r="SED44" s="10"/>
      <c r="SEE44" s="10"/>
      <c r="SEF44" s="10"/>
      <c r="SEG44" s="10"/>
      <c r="SEH44" s="10"/>
      <c r="SEI44" s="10"/>
      <c r="SEJ44" s="10"/>
      <c r="SEK44" s="10"/>
      <c r="SEL44" s="10"/>
      <c r="SEM44" s="10"/>
      <c r="SEN44" s="10"/>
      <c r="SEO44" s="10"/>
      <c r="SEP44" s="10"/>
      <c r="SEQ44" s="10"/>
      <c r="SER44" s="10"/>
      <c r="SES44" s="10"/>
      <c r="SET44" s="10"/>
      <c r="SEU44" s="10"/>
      <c r="SEV44" s="10"/>
      <c r="SEW44" s="10"/>
      <c r="SEX44" s="10"/>
      <c r="SEY44" s="10"/>
      <c r="SEZ44" s="10"/>
      <c r="SFA44" s="10"/>
      <c r="SFB44" s="10"/>
      <c r="SFC44" s="10"/>
      <c r="SFD44" s="10"/>
      <c r="SFE44" s="10"/>
      <c r="SFF44" s="10"/>
      <c r="SFG44" s="10"/>
      <c r="SFH44" s="10"/>
      <c r="SFI44" s="10"/>
      <c r="SFJ44" s="10"/>
      <c r="SFK44" s="10"/>
      <c r="SFL44" s="10"/>
      <c r="SFM44" s="10"/>
      <c r="SFN44" s="10"/>
      <c r="SFO44" s="10"/>
      <c r="SFP44" s="10"/>
      <c r="SFQ44" s="10"/>
      <c r="SFR44" s="10"/>
      <c r="SFS44" s="10"/>
      <c r="SFT44" s="10"/>
      <c r="SFU44" s="10"/>
      <c r="SFV44" s="10"/>
      <c r="SFW44" s="10"/>
      <c r="SFX44" s="10"/>
      <c r="SFY44" s="10"/>
      <c r="SFZ44" s="10"/>
      <c r="SGA44" s="10"/>
      <c r="SGB44" s="10"/>
      <c r="SGC44" s="10"/>
      <c r="SGD44" s="10"/>
      <c r="SGE44" s="10"/>
      <c r="SGF44" s="10"/>
      <c r="SGG44" s="10"/>
      <c r="SGH44" s="10"/>
      <c r="SGI44" s="10"/>
      <c r="SGJ44" s="10"/>
      <c r="SGK44" s="10"/>
      <c r="SGL44" s="10"/>
      <c r="SGM44" s="10"/>
      <c r="SGN44" s="10"/>
      <c r="SGO44" s="10"/>
      <c r="SGP44" s="10"/>
      <c r="SGQ44" s="10"/>
      <c r="SGR44" s="10"/>
      <c r="SGS44" s="10"/>
      <c r="SGT44" s="10"/>
      <c r="SGU44" s="10"/>
      <c r="SGV44" s="10"/>
      <c r="SGW44" s="10"/>
      <c r="SGX44" s="10"/>
      <c r="SGY44" s="10"/>
      <c r="SGZ44" s="10"/>
      <c r="SHA44" s="10"/>
      <c r="SHB44" s="10"/>
      <c r="SHC44" s="10"/>
      <c r="SHD44" s="10"/>
      <c r="SHE44" s="10"/>
      <c r="SHF44" s="10"/>
      <c r="SHG44" s="10"/>
      <c r="SHH44" s="10"/>
      <c r="SHI44" s="10"/>
      <c r="SHJ44" s="10"/>
      <c r="SHK44" s="10"/>
      <c r="SHL44" s="10"/>
      <c r="SHM44" s="10"/>
      <c r="SHN44" s="10"/>
      <c r="SHO44" s="10"/>
      <c r="SHP44" s="10"/>
      <c r="SHQ44" s="10"/>
      <c r="SHR44" s="10"/>
      <c r="SHS44" s="10"/>
      <c r="SHT44" s="10"/>
      <c r="SHU44" s="10"/>
      <c r="SHV44" s="10"/>
      <c r="SHW44" s="10"/>
      <c r="SHX44" s="10"/>
      <c r="SHY44" s="10"/>
      <c r="SHZ44" s="10"/>
      <c r="SIA44" s="10"/>
      <c r="SIB44" s="10"/>
      <c r="SIC44" s="10"/>
      <c r="SID44" s="10"/>
      <c r="SIE44" s="10"/>
      <c r="SIF44" s="10"/>
      <c r="SIG44" s="10"/>
      <c r="SIH44" s="10"/>
      <c r="SII44" s="10"/>
      <c r="SIJ44" s="10"/>
      <c r="SIK44" s="10"/>
      <c r="SIL44" s="10"/>
      <c r="SIM44" s="10"/>
      <c r="SIN44" s="10"/>
      <c r="SIO44" s="10"/>
      <c r="SIP44" s="10"/>
      <c r="SIQ44" s="10"/>
      <c r="SIR44" s="10"/>
      <c r="SIS44" s="10"/>
      <c r="SIT44" s="10"/>
      <c r="SIU44" s="10"/>
      <c r="SIV44" s="10"/>
      <c r="SIW44" s="10"/>
      <c r="SIX44" s="10"/>
      <c r="SIY44" s="10"/>
      <c r="SIZ44" s="10"/>
      <c r="SJA44" s="10"/>
      <c r="SJB44" s="10"/>
      <c r="SJC44" s="10"/>
      <c r="SJD44" s="10"/>
      <c r="SJE44" s="10"/>
      <c r="SJF44" s="10"/>
      <c r="SJG44" s="10"/>
      <c r="SJH44" s="10"/>
      <c r="SJI44" s="10"/>
      <c r="SJJ44" s="10"/>
      <c r="SJK44" s="10"/>
      <c r="SJL44" s="10"/>
      <c r="SJM44" s="10"/>
      <c r="SJN44" s="10"/>
      <c r="SJO44" s="10"/>
      <c r="SJP44" s="10"/>
      <c r="SJQ44" s="10"/>
      <c r="SJR44" s="10"/>
      <c r="SJS44" s="10"/>
      <c r="SJT44" s="10"/>
      <c r="SJU44" s="10"/>
      <c r="SJV44" s="10"/>
      <c r="SJW44" s="10"/>
      <c r="SJX44" s="10"/>
      <c r="SJY44" s="10"/>
      <c r="SJZ44" s="10"/>
      <c r="SKA44" s="10"/>
      <c r="SKB44" s="10"/>
      <c r="SKC44" s="10"/>
      <c r="SKD44" s="10"/>
      <c r="SKE44" s="10"/>
      <c r="SKF44" s="10"/>
      <c r="SKG44" s="10"/>
      <c r="SKH44" s="10"/>
      <c r="SKI44" s="10"/>
      <c r="SKJ44" s="10"/>
      <c r="SKK44" s="10"/>
      <c r="SKL44" s="10"/>
      <c r="SKM44" s="10"/>
      <c r="SKN44" s="10"/>
      <c r="SKO44" s="10"/>
      <c r="SKP44" s="10"/>
      <c r="SKQ44" s="10"/>
      <c r="SKR44" s="10"/>
      <c r="SKS44" s="10"/>
      <c r="SKT44" s="10"/>
      <c r="SKU44" s="10"/>
      <c r="SKV44" s="10"/>
      <c r="SKW44" s="10"/>
      <c r="SKX44" s="10"/>
      <c r="SKY44" s="10"/>
      <c r="SKZ44" s="10"/>
      <c r="SLA44" s="10"/>
      <c r="SLB44" s="10"/>
      <c r="SLC44" s="10"/>
      <c r="SLD44" s="10"/>
      <c r="SLE44" s="10"/>
      <c r="SLF44" s="10"/>
      <c r="SLG44" s="10"/>
      <c r="SLH44" s="10"/>
      <c r="SLI44" s="10"/>
      <c r="SLJ44" s="10"/>
      <c r="SLK44" s="10"/>
      <c r="SLL44" s="10"/>
      <c r="SLM44" s="10"/>
      <c r="SLN44" s="10"/>
      <c r="SLO44" s="10"/>
      <c r="SLP44" s="10"/>
      <c r="SLQ44" s="10"/>
      <c r="SLR44" s="10"/>
      <c r="SLS44" s="10"/>
      <c r="SLT44" s="10"/>
      <c r="SLU44" s="10"/>
      <c r="SLV44" s="10"/>
      <c r="SLW44" s="10"/>
      <c r="SLX44" s="10"/>
      <c r="SLY44" s="10"/>
      <c r="SLZ44" s="10"/>
      <c r="SMA44" s="10"/>
      <c r="SMB44" s="10"/>
      <c r="SMC44" s="10"/>
      <c r="SMD44" s="10"/>
      <c r="SME44" s="10"/>
      <c r="SMF44" s="10"/>
      <c r="SMG44" s="10"/>
      <c r="SMH44" s="10"/>
      <c r="SMI44" s="10"/>
      <c r="SMJ44" s="10"/>
      <c r="SMK44" s="10"/>
      <c r="SML44" s="10"/>
      <c r="SMM44" s="10"/>
      <c r="SMN44" s="10"/>
      <c r="SMO44" s="10"/>
      <c r="SMP44" s="10"/>
      <c r="SMQ44" s="10"/>
      <c r="SMR44" s="10"/>
      <c r="SMS44" s="10"/>
      <c r="SMT44" s="10"/>
      <c r="SMU44" s="10"/>
      <c r="SMV44" s="10"/>
      <c r="SMW44" s="10"/>
      <c r="SMX44" s="10"/>
      <c r="SMY44" s="10"/>
      <c r="SMZ44" s="10"/>
      <c r="SNA44" s="10"/>
      <c r="SNB44" s="10"/>
      <c r="SNC44" s="10"/>
      <c r="SND44" s="10"/>
      <c r="SNE44" s="10"/>
      <c r="SNF44" s="10"/>
      <c r="SNG44" s="10"/>
      <c r="SNH44" s="10"/>
      <c r="SNI44" s="10"/>
      <c r="SNJ44" s="10"/>
      <c r="SNK44" s="10"/>
      <c r="SNL44" s="10"/>
      <c r="SNM44" s="10"/>
      <c r="SNN44" s="10"/>
      <c r="SNO44" s="10"/>
      <c r="SNP44" s="10"/>
      <c r="SNQ44" s="10"/>
      <c r="SNR44" s="10"/>
      <c r="SNS44" s="10"/>
      <c r="SNT44" s="10"/>
      <c r="SNU44" s="10"/>
      <c r="SNV44" s="10"/>
      <c r="SNW44" s="10"/>
      <c r="SNX44" s="10"/>
      <c r="SNY44" s="10"/>
      <c r="SNZ44" s="10"/>
      <c r="SOA44" s="10"/>
      <c r="SOB44" s="10"/>
      <c r="SOC44" s="10"/>
      <c r="SOD44" s="10"/>
      <c r="SOE44" s="10"/>
      <c r="SOF44" s="10"/>
      <c r="SOG44" s="10"/>
      <c r="SOH44" s="10"/>
      <c r="SOI44" s="10"/>
      <c r="SOJ44" s="10"/>
      <c r="SOK44" s="10"/>
      <c r="SOL44" s="10"/>
      <c r="SOM44" s="10"/>
      <c r="SON44" s="10"/>
      <c r="SOO44" s="10"/>
      <c r="SOP44" s="10"/>
      <c r="SOQ44" s="10"/>
      <c r="SOR44" s="10"/>
      <c r="SOS44" s="10"/>
      <c r="SOT44" s="10"/>
      <c r="SOU44" s="10"/>
      <c r="SOV44" s="10"/>
      <c r="SOW44" s="10"/>
      <c r="SOX44" s="10"/>
      <c r="SOY44" s="10"/>
      <c r="SOZ44" s="10"/>
      <c r="SPA44" s="10"/>
      <c r="SPB44" s="10"/>
      <c r="SPC44" s="10"/>
      <c r="SPD44" s="10"/>
      <c r="SPE44" s="10"/>
      <c r="SPF44" s="10"/>
      <c r="SPG44" s="10"/>
      <c r="SPH44" s="10"/>
      <c r="SPI44" s="10"/>
      <c r="SPJ44" s="10"/>
      <c r="SPK44" s="10"/>
      <c r="SPL44" s="10"/>
      <c r="SPM44" s="10"/>
      <c r="SPN44" s="10"/>
      <c r="SPO44" s="10"/>
      <c r="SPP44" s="10"/>
      <c r="SPQ44" s="10"/>
      <c r="SPR44" s="10"/>
      <c r="SPS44" s="10"/>
      <c r="SPT44" s="10"/>
      <c r="SPU44" s="10"/>
      <c r="SPV44" s="10"/>
      <c r="SPW44" s="10"/>
      <c r="SPX44" s="10"/>
      <c r="SPY44" s="10"/>
      <c r="SPZ44" s="10"/>
      <c r="SQA44" s="10"/>
      <c r="SQB44" s="10"/>
      <c r="SQC44" s="10"/>
      <c r="SQD44" s="10"/>
      <c r="SQE44" s="10"/>
      <c r="SQF44" s="10"/>
      <c r="SQG44" s="10"/>
      <c r="SQH44" s="10"/>
      <c r="SQI44" s="10"/>
      <c r="SQJ44" s="10"/>
      <c r="SQK44" s="10"/>
      <c r="SQL44" s="10"/>
      <c r="SQM44" s="10"/>
      <c r="SQN44" s="10"/>
      <c r="SQO44" s="10"/>
      <c r="SQP44" s="10"/>
      <c r="SQQ44" s="10"/>
      <c r="SQR44" s="10"/>
      <c r="SQS44" s="10"/>
      <c r="SQT44" s="10"/>
      <c r="SQU44" s="10"/>
      <c r="SQV44" s="10"/>
      <c r="SQW44" s="10"/>
      <c r="SQX44" s="10"/>
      <c r="SQY44" s="10"/>
      <c r="SQZ44" s="10"/>
      <c r="SRA44" s="10"/>
      <c r="SRB44" s="10"/>
      <c r="SRC44" s="10"/>
      <c r="SRD44" s="10"/>
      <c r="SRE44" s="10"/>
      <c r="SRF44" s="10"/>
      <c r="SRG44" s="10"/>
      <c r="SRH44" s="10"/>
      <c r="SRI44" s="10"/>
      <c r="SRJ44" s="10"/>
      <c r="SRK44" s="10"/>
      <c r="SRL44" s="10"/>
      <c r="SRM44" s="10"/>
      <c r="SRN44" s="10"/>
      <c r="SRO44" s="10"/>
      <c r="SRP44" s="10"/>
      <c r="SRQ44" s="10"/>
      <c r="SRR44" s="10"/>
      <c r="SRS44" s="10"/>
      <c r="SRT44" s="10"/>
      <c r="SRU44" s="10"/>
      <c r="SRV44" s="10"/>
      <c r="SRW44" s="10"/>
      <c r="SRX44" s="10"/>
      <c r="SRY44" s="10"/>
      <c r="SRZ44" s="10"/>
      <c r="SSA44" s="10"/>
      <c r="SSB44" s="10"/>
      <c r="SSC44" s="10"/>
      <c r="SSD44" s="10"/>
      <c r="SSE44" s="10"/>
      <c r="SSF44" s="10"/>
      <c r="SSG44" s="10"/>
      <c r="SSH44" s="10"/>
      <c r="SSI44" s="10"/>
      <c r="SSJ44" s="10"/>
      <c r="SSK44" s="10"/>
      <c r="SSL44" s="10"/>
      <c r="SSM44" s="10"/>
      <c r="SSN44" s="10"/>
      <c r="SSO44" s="10"/>
      <c r="SSP44" s="10"/>
      <c r="SSQ44" s="10"/>
      <c r="SSR44" s="10"/>
      <c r="SSS44" s="10"/>
      <c r="SST44" s="10"/>
      <c r="SSU44" s="10"/>
      <c r="SSV44" s="10"/>
      <c r="SSW44" s="10"/>
      <c r="SSX44" s="10"/>
      <c r="SSY44" s="10"/>
      <c r="SSZ44" s="10"/>
      <c r="STA44" s="10"/>
      <c r="STB44" s="10"/>
      <c r="STC44" s="10"/>
      <c r="STD44" s="10"/>
      <c r="STE44" s="10"/>
      <c r="STF44" s="10"/>
      <c r="STG44" s="10"/>
      <c r="STH44" s="10"/>
      <c r="STI44" s="10"/>
      <c r="STJ44" s="10"/>
      <c r="STK44" s="10"/>
      <c r="STL44" s="10"/>
      <c r="STM44" s="10"/>
      <c r="STN44" s="10"/>
      <c r="STO44" s="10"/>
      <c r="STP44" s="10"/>
      <c r="STQ44" s="10"/>
      <c r="STR44" s="10"/>
      <c r="STS44" s="10"/>
      <c r="STT44" s="10"/>
      <c r="STU44" s="10"/>
      <c r="STV44" s="10"/>
      <c r="STW44" s="10"/>
      <c r="STX44" s="10"/>
      <c r="STY44" s="10"/>
      <c r="STZ44" s="10"/>
      <c r="SUA44" s="10"/>
      <c r="SUB44" s="10"/>
      <c r="SUC44" s="10"/>
      <c r="SUD44" s="10"/>
      <c r="SUE44" s="10"/>
      <c r="SUF44" s="10"/>
      <c r="SUG44" s="10"/>
      <c r="SUH44" s="10"/>
      <c r="SUI44" s="10"/>
      <c r="SUJ44" s="10"/>
      <c r="SUK44" s="10"/>
      <c r="SUL44" s="10"/>
      <c r="SUM44" s="10"/>
      <c r="SUN44" s="10"/>
      <c r="SUO44" s="10"/>
      <c r="SUP44" s="10"/>
      <c r="SUQ44" s="10"/>
      <c r="SUR44" s="10"/>
      <c r="SUS44" s="10"/>
      <c r="SUT44" s="10"/>
      <c r="SUU44" s="10"/>
      <c r="SUV44" s="10"/>
      <c r="SUW44" s="10"/>
      <c r="SUX44" s="10"/>
      <c r="SUY44" s="10"/>
      <c r="SUZ44" s="10"/>
      <c r="SVA44" s="10"/>
      <c r="SVB44" s="10"/>
      <c r="SVC44" s="10"/>
      <c r="SVD44" s="10"/>
      <c r="SVE44" s="10"/>
      <c r="SVF44" s="10"/>
      <c r="SVG44" s="10"/>
      <c r="SVH44" s="10"/>
      <c r="SVI44" s="10"/>
      <c r="SVJ44" s="10"/>
      <c r="SVK44" s="10"/>
      <c r="SVL44" s="10"/>
      <c r="SVM44" s="10"/>
      <c r="SVN44" s="10"/>
      <c r="SVO44" s="10"/>
      <c r="SVP44" s="10"/>
      <c r="SVQ44" s="10"/>
      <c r="SVR44" s="10"/>
      <c r="SVS44" s="10"/>
      <c r="SVT44" s="10"/>
      <c r="SVU44" s="10"/>
      <c r="SVV44" s="10"/>
      <c r="SVW44" s="10"/>
      <c r="SVX44" s="10"/>
      <c r="SVY44" s="10"/>
      <c r="SVZ44" s="10"/>
      <c r="SWA44" s="10"/>
      <c r="SWB44" s="10"/>
      <c r="SWC44" s="10"/>
      <c r="SWD44" s="10"/>
      <c r="SWE44" s="10"/>
      <c r="SWF44" s="10"/>
      <c r="SWG44" s="10"/>
      <c r="SWH44" s="10"/>
      <c r="SWI44" s="10"/>
      <c r="SWJ44" s="10"/>
      <c r="SWK44" s="10"/>
      <c r="SWL44" s="10"/>
      <c r="SWM44" s="10"/>
      <c r="SWN44" s="10"/>
      <c r="SWO44" s="10"/>
      <c r="SWP44" s="10"/>
      <c r="SWQ44" s="10"/>
      <c r="SWR44" s="10"/>
      <c r="SWS44" s="10"/>
      <c r="SWT44" s="10"/>
      <c r="SWU44" s="10"/>
      <c r="SWV44" s="10"/>
      <c r="SWW44" s="10"/>
      <c r="SWX44" s="10"/>
      <c r="SWY44" s="10"/>
      <c r="SWZ44" s="10"/>
      <c r="SXA44" s="10"/>
      <c r="SXB44" s="10"/>
      <c r="SXC44" s="10"/>
      <c r="SXD44" s="10"/>
      <c r="SXE44" s="10"/>
      <c r="SXF44" s="10"/>
      <c r="SXG44" s="10"/>
      <c r="SXH44" s="10"/>
      <c r="SXI44" s="10"/>
      <c r="SXJ44" s="10"/>
      <c r="SXK44" s="10"/>
      <c r="SXL44" s="10"/>
      <c r="SXM44" s="10"/>
      <c r="SXN44" s="10"/>
      <c r="SXO44" s="10"/>
      <c r="SXP44" s="10"/>
      <c r="SXQ44" s="10"/>
      <c r="SXR44" s="10"/>
      <c r="SXS44" s="10"/>
      <c r="SXT44" s="10"/>
      <c r="SXU44" s="10"/>
      <c r="SXV44" s="10"/>
      <c r="SXW44" s="10"/>
      <c r="SXX44" s="10"/>
      <c r="SXY44" s="10"/>
      <c r="SXZ44" s="10"/>
      <c r="SYA44" s="10"/>
      <c r="SYB44" s="10"/>
      <c r="SYC44" s="10"/>
      <c r="SYD44" s="10"/>
      <c r="SYE44" s="10"/>
      <c r="SYF44" s="10"/>
      <c r="SYG44" s="10"/>
      <c r="SYH44" s="10"/>
      <c r="SYI44" s="10"/>
      <c r="SYJ44" s="10"/>
      <c r="SYK44" s="10"/>
      <c r="SYL44" s="10"/>
      <c r="SYM44" s="10"/>
      <c r="SYN44" s="10"/>
      <c r="SYO44" s="10"/>
      <c r="SYP44" s="10"/>
      <c r="SYQ44" s="10"/>
      <c r="SYR44" s="10"/>
      <c r="SYS44" s="10"/>
      <c r="SYT44" s="10"/>
      <c r="SYU44" s="10"/>
      <c r="SYV44" s="10"/>
      <c r="SYW44" s="10"/>
      <c r="SYX44" s="10"/>
      <c r="SYY44" s="10"/>
      <c r="SYZ44" s="10"/>
      <c r="SZA44" s="10"/>
      <c r="SZB44" s="10"/>
      <c r="SZC44" s="10"/>
      <c r="SZD44" s="10"/>
      <c r="SZE44" s="10"/>
      <c r="SZF44" s="10"/>
      <c r="SZG44" s="10"/>
      <c r="SZH44" s="10"/>
      <c r="SZI44" s="10"/>
      <c r="SZJ44" s="10"/>
      <c r="SZK44" s="10"/>
      <c r="SZL44" s="10"/>
      <c r="SZM44" s="10"/>
      <c r="SZN44" s="10"/>
      <c r="SZO44" s="10"/>
      <c r="SZP44" s="10"/>
      <c r="SZQ44" s="10"/>
      <c r="SZR44" s="10"/>
      <c r="SZS44" s="10"/>
      <c r="SZT44" s="10"/>
      <c r="SZU44" s="10"/>
      <c r="SZV44" s="10"/>
      <c r="SZW44" s="10"/>
      <c r="SZX44" s="10"/>
      <c r="SZY44" s="10"/>
      <c r="SZZ44" s="10"/>
      <c r="TAA44" s="10"/>
      <c r="TAB44" s="10"/>
      <c r="TAC44" s="10"/>
      <c r="TAD44" s="10"/>
      <c r="TAE44" s="10"/>
      <c r="TAF44" s="10"/>
      <c r="TAG44" s="10"/>
      <c r="TAH44" s="10"/>
      <c r="TAI44" s="10"/>
      <c r="TAJ44" s="10"/>
      <c r="TAK44" s="10"/>
      <c r="TAL44" s="10"/>
      <c r="TAM44" s="10"/>
      <c r="TAN44" s="10"/>
      <c r="TAO44" s="10"/>
      <c r="TAP44" s="10"/>
      <c r="TAQ44" s="10"/>
      <c r="TAR44" s="10"/>
      <c r="TAS44" s="10"/>
      <c r="TAT44" s="10"/>
      <c r="TAU44" s="10"/>
      <c r="TAV44" s="10"/>
      <c r="TAW44" s="10"/>
      <c r="TAX44" s="10"/>
      <c r="TAY44" s="10"/>
      <c r="TAZ44" s="10"/>
      <c r="TBA44" s="10"/>
      <c r="TBB44" s="10"/>
      <c r="TBC44" s="10"/>
      <c r="TBD44" s="10"/>
      <c r="TBE44" s="10"/>
      <c r="TBF44" s="10"/>
      <c r="TBG44" s="10"/>
      <c r="TBH44" s="10"/>
      <c r="TBI44" s="10"/>
      <c r="TBJ44" s="10"/>
      <c r="TBK44" s="10"/>
      <c r="TBL44" s="10"/>
      <c r="TBM44" s="10"/>
      <c r="TBN44" s="10"/>
      <c r="TBO44" s="10"/>
      <c r="TBP44" s="10"/>
      <c r="TBQ44" s="10"/>
      <c r="TBR44" s="10"/>
      <c r="TBS44" s="10"/>
      <c r="TBT44" s="10"/>
      <c r="TBU44" s="10"/>
      <c r="TBV44" s="10"/>
      <c r="TBW44" s="10"/>
      <c r="TBX44" s="10"/>
      <c r="TBY44" s="10"/>
      <c r="TBZ44" s="10"/>
      <c r="TCA44" s="10"/>
      <c r="TCB44" s="10"/>
      <c r="TCC44" s="10"/>
      <c r="TCD44" s="10"/>
      <c r="TCE44" s="10"/>
      <c r="TCF44" s="10"/>
      <c r="TCG44" s="10"/>
      <c r="TCH44" s="10"/>
      <c r="TCI44" s="10"/>
      <c r="TCJ44" s="10"/>
      <c r="TCK44" s="10"/>
      <c r="TCL44" s="10"/>
      <c r="TCM44" s="10"/>
      <c r="TCN44" s="10"/>
      <c r="TCO44" s="10"/>
      <c r="TCP44" s="10"/>
      <c r="TCQ44" s="10"/>
      <c r="TCR44" s="10"/>
      <c r="TCS44" s="10"/>
      <c r="TCT44" s="10"/>
      <c r="TCU44" s="10"/>
      <c r="TCV44" s="10"/>
      <c r="TCW44" s="10"/>
      <c r="TCX44" s="10"/>
      <c r="TCY44" s="10"/>
      <c r="TCZ44" s="10"/>
      <c r="TDA44" s="10"/>
      <c r="TDB44" s="10"/>
      <c r="TDC44" s="10"/>
      <c r="TDD44" s="10"/>
      <c r="TDE44" s="10"/>
      <c r="TDF44" s="10"/>
      <c r="TDG44" s="10"/>
      <c r="TDH44" s="10"/>
      <c r="TDI44" s="10"/>
      <c r="TDJ44" s="10"/>
      <c r="TDK44" s="10"/>
      <c r="TDL44" s="10"/>
      <c r="TDM44" s="10"/>
      <c r="TDN44" s="10"/>
      <c r="TDO44" s="10"/>
      <c r="TDP44" s="10"/>
      <c r="TDQ44" s="10"/>
      <c r="TDR44" s="10"/>
      <c r="TDS44" s="10"/>
      <c r="TDT44" s="10"/>
      <c r="TDU44" s="10"/>
      <c r="TDV44" s="10"/>
      <c r="TDW44" s="10"/>
      <c r="TDX44" s="10"/>
      <c r="TDY44" s="10"/>
      <c r="TDZ44" s="10"/>
      <c r="TEA44" s="10"/>
      <c r="TEB44" s="10"/>
      <c r="TEC44" s="10"/>
      <c r="TED44" s="10"/>
      <c r="TEE44" s="10"/>
      <c r="TEF44" s="10"/>
      <c r="TEG44" s="10"/>
      <c r="TEH44" s="10"/>
      <c r="TEI44" s="10"/>
      <c r="TEJ44" s="10"/>
      <c r="TEK44" s="10"/>
      <c r="TEL44" s="10"/>
      <c r="TEM44" s="10"/>
      <c r="TEN44" s="10"/>
      <c r="TEO44" s="10"/>
      <c r="TEP44" s="10"/>
      <c r="TEQ44" s="10"/>
      <c r="TER44" s="10"/>
      <c r="TES44" s="10"/>
      <c r="TET44" s="10"/>
      <c r="TEU44" s="10"/>
      <c r="TEV44" s="10"/>
      <c r="TEW44" s="10"/>
      <c r="TEX44" s="10"/>
      <c r="TEY44" s="10"/>
      <c r="TEZ44" s="10"/>
      <c r="TFA44" s="10"/>
      <c r="TFB44" s="10"/>
      <c r="TFC44" s="10"/>
      <c r="TFD44" s="10"/>
      <c r="TFE44" s="10"/>
      <c r="TFF44" s="10"/>
      <c r="TFG44" s="10"/>
      <c r="TFH44" s="10"/>
      <c r="TFI44" s="10"/>
      <c r="TFJ44" s="10"/>
      <c r="TFK44" s="10"/>
      <c r="TFL44" s="10"/>
      <c r="TFM44" s="10"/>
      <c r="TFN44" s="10"/>
      <c r="TFO44" s="10"/>
      <c r="TFP44" s="10"/>
      <c r="TFQ44" s="10"/>
      <c r="TFR44" s="10"/>
      <c r="TFS44" s="10"/>
      <c r="TFT44" s="10"/>
      <c r="TFU44" s="10"/>
      <c r="TFV44" s="10"/>
      <c r="TFW44" s="10"/>
      <c r="TFX44" s="10"/>
      <c r="TFY44" s="10"/>
      <c r="TFZ44" s="10"/>
      <c r="TGA44" s="10"/>
      <c r="TGB44" s="10"/>
      <c r="TGC44" s="10"/>
      <c r="TGD44" s="10"/>
      <c r="TGE44" s="10"/>
      <c r="TGF44" s="10"/>
      <c r="TGG44" s="10"/>
      <c r="TGH44" s="10"/>
      <c r="TGI44" s="10"/>
      <c r="TGJ44" s="10"/>
      <c r="TGK44" s="10"/>
      <c r="TGL44" s="10"/>
      <c r="TGM44" s="10"/>
      <c r="TGN44" s="10"/>
      <c r="TGO44" s="10"/>
      <c r="TGP44" s="10"/>
      <c r="TGQ44" s="10"/>
      <c r="TGR44" s="10"/>
      <c r="TGS44" s="10"/>
      <c r="TGT44" s="10"/>
      <c r="TGU44" s="10"/>
      <c r="TGV44" s="10"/>
      <c r="TGW44" s="10"/>
      <c r="TGX44" s="10"/>
      <c r="TGY44" s="10"/>
      <c r="TGZ44" s="10"/>
      <c r="THA44" s="10"/>
      <c r="THB44" s="10"/>
      <c r="THC44" s="10"/>
      <c r="THD44" s="10"/>
      <c r="THE44" s="10"/>
      <c r="THF44" s="10"/>
      <c r="THG44" s="10"/>
      <c r="THH44" s="10"/>
      <c r="THI44" s="10"/>
      <c r="THJ44" s="10"/>
      <c r="THK44" s="10"/>
      <c r="THL44" s="10"/>
      <c r="THM44" s="10"/>
      <c r="THN44" s="10"/>
      <c r="THO44" s="10"/>
      <c r="THP44" s="10"/>
      <c r="THQ44" s="10"/>
      <c r="THR44" s="10"/>
      <c r="THS44" s="10"/>
      <c r="THT44" s="10"/>
      <c r="THU44" s="10"/>
      <c r="THV44" s="10"/>
      <c r="THW44" s="10"/>
      <c r="THX44" s="10"/>
      <c r="THY44" s="10"/>
      <c r="THZ44" s="10"/>
      <c r="TIA44" s="10"/>
      <c r="TIB44" s="10"/>
      <c r="TIC44" s="10"/>
      <c r="TID44" s="10"/>
      <c r="TIE44" s="10"/>
      <c r="TIF44" s="10"/>
      <c r="TIG44" s="10"/>
      <c r="TIH44" s="10"/>
      <c r="TII44" s="10"/>
      <c r="TIJ44" s="10"/>
      <c r="TIK44" s="10"/>
      <c r="TIL44" s="10"/>
      <c r="TIM44" s="10"/>
      <c r="TIN44" s="10"/>
      <c r="TIO44" s="10"/>
      <c r="TIP44" s="10"/>
      <c r="TIQ44" s="10"/>
      <c r="TIR44" s="10"/>
      <c r="TIS44" s="10"/>
      <c r="TIT44" s="10"/>
      <c r="TIU44" s="10"/>
      <c r="TIV44" s="10"/>
      <c r="TIW44" s="10"/>
      <c r="TIX44" s="10"/>
      <c r="TIY44" s="10"/>
      <c r="TIZ44" s="10"/>
      <c r="TJA44" s="10"/>
      <c r="TJB44" s="10"/>
      <c r="TJC44" s="10"/>
      <c r="TJD44" s="10"/>
      <c r="TJE44" s="10"/>
      <c r="TJF44" s="10"/>
      <c r="TJG44" s="10"/>
      <c r="TJH44" s="10"/>
      <c r="TJI44" s="10"/>
      <c r="TJJ44" s="10"/>
      <c r="TJK44" s="10"/>
      <c r="TJL44" s="10"/>
      <c r="TJM44" s="10"/>
      <c r="TJN44" s="10"/>
      <c r="TJO44" s="10"/>
      <c r="TJP44" s="10"/>
      <c r="TJQ44" s="10"/>
      <c r="TJR44" s="10"/>
      <c r="TJS44" s="10"/>
      <c r="TJT44" s="10"/>
      <c r="TJU44" s="10"/>
      <c r="TJV44" s="10"/>
      <c r="TJW44" s="10"/>
      <c r="TJX44" s="10"/>
      <c r="TJY44" s="10"/>
      <c r="TJZ44" s="10"/>
      <c r="TKA44" s="10"/>
      <c r="TKB44" s="10"/>
      <c r="TKC44" s="10"/>
      <c r="TKD44" s="10"/>
      <c r="TKE44" s="10"/>
      <c r="TKF44" s="10"/>
      <c r="TKG44" s="10"/>
      <c r="TKH44" s="10"/>
      <c r="TKI44" s="10"/>
      <c r="TKJ44" s="10"/>
      <c r="TKK44" s="10"/>
      <c r="TKL44" s="10"/>
      <c r="TKM44" s="10"/>
      <c r="TKN44" s="10"/>
      <c r="TKO44" s="10"/>
      <c r="TKP44" s="10"/>
      <c r="TKQ44" s="10"/>
      <c r="TKR44" s="10"/>
      <c r="TKS44" s="10"/>
      <c r="TKT44" s="10"/>
      <c r="TKU44" s="10"/>
      <c r="TKV44" s="10"/>
      <c r="TKW44" s="10"/>
      <c r="TKX44" s="10"/>
      <c r="TKY44" s="10"/>
      <c r="TKZ44" s="10"/>
      <c r="TLA44" s="10"/>
      <c r="TLB44" s="10"/>
      <c r="TLC44" s="10"/>
      <c r="TLD44" s="10"/>
      <c r="TLE44" s="10"/>
      <c r="TLF44" s="10"/>
      <c r="TLG44" s="10"/>
      <c r="TLH44" s="10"/>
      <c r="TLI44" s="10"/>
      <c r="TLJ44" s="10"/>
      <c r="TLK44" s="10"/>
      <c r="TLL44" s="10"/>
      <c r="TLM44" s="10"/>
      <c r="TLN44" s="10"/>
      <c r="TLO44" s="10"/>
      <c r="TLP44" s="10"/>
      <c r="TLQ44" s="10"/>
      <c r="TLR44" s="10"/>
      <c r="TLS44" s="10"/>
      <c r="TLT44" s="10"/>
      <c r="TLU44" s="10"/>
      <c r="TLV44" s="10"/>
      <c r="TLW44" s="10"/>
      <c r="TLX44" s="10"/>
      <c r="TLY44" s="10"/>
      <c r="TLZ44" s="10"/>
      <c r="TMA44" s="10"/>
      <c r="TMB44" s="10"/>
      <c r="TMC44" s="10"/>
      <c r="TMD44" s="10"/>
      <c r="TME44" s="10"/>
      <c r="TMF44" s="10"/>
      <c r="TMG44" s="10"/>
      <c r="TMH44" s="10"/>
      <c r="TMI44" s="10"/>
      <c r="TMJ44" s="10"/>
      <c r="TMK44" s="10"/>
      <c r="TML44" s="10"/>
      <c r="TMM44" s="10"/>
      <c r="TMN44" s="10"/>
      <c r="TMO44" s="10"/>
      <c r="TMP44" s="10"/>
      <c r="TMQ44" s="10"/>
      <c r="TMR44" s="10"/>
      <c r="TMS44" s="10"/>
      <c r="TMT44" s="10"/>
      <c r="TMU44" s="10"/>
      <c r="TMV44" s="10"/>
      <c r="TMW44" s="10"/>
      <c r="TMX44" s="10"/>
      <c r="TMY44" s="10"/>
      <c r="TMZ44" s="10"/>
      <c r="TNA44" s="10"/>
      <c r="TNB44" s="10"/>
      <c r="TNC44" s="10"/>
      <c r="TND44" s="10"/>
      <c r="TNE44" s="10"/>
      <c r="TNF44" s="10"/>
      <c r="TNG44" s="10"/>
      <c r="TNH44" s="10"/>
      <c r="TNI44" s="10"/>
      <c r="TNJ44" s="10"/>
      <c r="TNK44" s="10"/>
      <c r="TNL44" s="10"/>
      <c r="TNM44" s="10"/>
      <c r="TNN44" s="10"/>
      <c r="TNO44" s="10"/>
      <c r="TNP44" s="10"/>
      <c r="TNQ44" s="10"/>
      <c r="TNR44" s="10"/>
      <c r="TNS44" s="10"/>
      <c r="TNT44" s="10"/>
      <c r="TNU44" s="10"/>
      <c r="TNV44" s="10"/>
      <c r="TNW44" s="10"/>
      <c r="TNX44" s="10"/>
      <c r="TNY44" s="10"/>
      <c r="TNZ44" s="10"/>
      <c r="TOA44" s="10"/>
      <c r="TOB44" s="10"/>
      <c r="TOC44" s="10"/>
      <c r="TOD44" s="10"/>
      <c r="TOE44" s="10"/>
      <c r="TOF44" s="10"/>
      <c r="TOG44" s="10"/>
      <c r="TOH44" s="10"/>
      <c r="TOI44" s="10"/>
      <c r="TOJ44" s="10"/>
      <c r="TOK44" s="10"/>
      <c r="TOL44" s="10"/>
      <c r="TOM44" s="10"/>
      <c r="TON44" s="10"/>
      <c r="TOO44" s="10"/>
      <c r="TOP44" s="10"/>
      <c r="TOQ44" s="10"/>
      <c r="TOR44" s="10"/>
      <c r="TOS44" s="10"/>
      <c r="TOT44" s="10"/>
      <c r="TOU44" s="10"/>
      <c r="TOV44" s="10"/>
      <c r="TOW44" s="10"/>
      <c r="TOX44" s="10"/>
      <c r="TOY44" s="10"/>
      <c r="TOZ44" s="10"/>
      <c r="TPA44" s="10"/>
      <c r="TPB44" s="10"/>
      <c r="TPC44" s="10"/>
      <c r="TPD44" s="10"/>
      <c r="TPE44" s="10"/>
      <c r="TPF44" s="10"/>
      <c r="TPG44" s="10"/>
      <c r="TPH44" s="10"/>
      <c r="TPI44" s="10"/>
      <c r="TPJ44" s="10"/>
      <c r="TPK44" s="10"/>
      <c r="TPL44" s="10"/>
      <c r="TPM44" s="10"/>
      <c r="TPN44" s="10"/>
      <c r="TPO44" s="10"/>
      <c r="TPP44" s="10"/>
      <c r="TPQ44" s="10"/>
      <c r="TPR44" s="10"/>
      <c r="TPS44" s="10"/>
      <c r="TPT44" s="10"/>
      <c r="TPU44" s="10"/>
      <c r="TPV44" s="10"/>
      <c r="TPW44" s="10"/>
      <c r="TPX44" s="10"/>
      <c r="TPY44" s="10"/>
      <c r="TPZ44" s="10"/>
      <c r="TQA44" s="10"/>
      <c r="TQB44" s="10"/>
      <c r="TQC44" s="10"/>
      <c r="TQD44" s="10"/>
      <c r="TQE44" s="10"/>
      <c r="TQF44" s="10"/>
      <c r="TQG44" s="10"/>
      <c r="TQH44" s="10"/>
      <c r="TQI44" s="10"/>
      <c r="TQJ44" s="10"/>
      <c r="TQK44" s="10"/>
      <c r="TQL44" s="10"/>
      <c r="TQM44" s="10"/>
      <c r="TQN44" s="10"/>
      <c r="TQO44" s="10"/>
      <c r="TQP44" s="10"/>
      <c r="TQQ44" s="10"/>
      <c r="TQR44" s="10"/>
      <c r="TQS44" s="10"/>
      <c r="TQT44" s="10"/>
      <c r="TQU44" s="10"/>
      <c r="TQV44" s="10"/>
      <c r="TQW44" s="10"/>
      <c r="TQX44" s="10"/>
      <c r="TQY44" s="10"/>
      <c r="TQZ44" s="10"/>
      <c r="TRA44" s="10"/>
      <c r="TRB44" s="10"/>
      <c r="TRC44" s="10"/>
      <c r="TRD44" s="10"/>
      <c r="TRE44" s="10"/>
      <c r="TRF44" s="10"/>
      <c r="TRG44" s="10"/>
      <c r="TRH44" s="10"/>
      <c r="TRI44" s="10"/>
      <c r="TRJ44" s="10"/>
      <c r="TRK44" s="10"/>
      <c r="TRL44" s="10"/>
      <c r="TRM44" s="10"/>
      <c r="TRN44" s="10"/>
      <c r="TRO44" s="10"/>
      <c r="TRP44" s="10"/>
      <c r="TRQ44" s="10"/>
      <c r="TRR44" s="10"/>
      <c r="TRS44" s="10"/>
      <c r="TRT44" s="10"/>
      <c r="TRU44" s="10"/>
      <c r="TRV44" s="10"/>
      <c r="TRW44" s="10"/>
      <c r="TRX44" s="10"/>
      <c r="TRY44" s="10"/>
      <c r="TRZ44" s="10"/>
      <c r="TSA44" s="10"/>
      <c r="TSB44" s="10"/>
      <c r="TSC44" s="10"/>
      <c r="TSD44" s="10"/>
      <c r="TSE44" s="10"/>
      <c r="TSF44" s="10"/>
      <c r="TSG44" s="10"/>
      <c r="TSH44" s="10"/>
      <c r="TSI44" s="10"/>
      <c r="TSJ44" s="10"/>
      <c r="TSK44" s="10"/>
      <c r="TSL44" s="10"/>
      <c r="TSM44" s="10"/>
      <c r="TSN44" s="10"/>
      <c r="TSO44" s="10"/>
      <c r="TSP44" s="10"/>
      <c r="TSQ44" s="10"/>
      <c r="TSR44" s="10"/>
      <c r="TSS44" s="10"/>
      <c r="TST44" s="10"/>
      <c r="TSU44" s="10"/>
      <c r="TSV44" s="10"/>
      <c r="TSW44" s="10"/>
      <c r="TSX44" s="10"/>
      <c r="TSY44" s="10"/>
      <c r="TSZ44" s="10"/>
      <c r="TTA44" s="10"/>
      <c r="TTB44" s="10"/>
      <c r="TTC44" s="10"/>
      <c r="TTD44" s="10"/>
      <c r="TTE44" s="10"/>
      <c r="TTF44" s="10"/>
      <c r="TTG44" s="10"/>
      <c r="TTH44" s="10"/>
      <c r="TTI44" s="10"/>
      <c r="TTJ44" s="10"/>
      <c r="TTK44" s="10"/>
      <c r="TTL44" s="10"/>
      <c r="TTM44" s="10"/>
      <c r="TTN44" s="10"/>
      <c r="TTO44" s="10"/>
      <c r="TTP44" s="10"/>
      <c r="TTQ44" s="10"/>
      <c r="TTR44" s="10"/>
      <c r="TTS44" s="10"/>
      <c r="TTT44" s="10"/>
      <c r="TTU44" s="10"/>
      <c r="TTV44" s="10"/>
      <c r="TTW44" s="10"/>
      <c r="TTX44" s="10"/>
      <c r="TTY44" s="10"/>
      <c r="TTZ44" s="10"/>
      <c r="TUA44" s="10"/>
      <c r="TUB44" s="10"/>
      <c r="TUC44" s="10"/>
      <c r="TUD44" s="10"/>
      <c r="TUE44" s="10"/>
      <c r="TUF44" s="10"/>
      <c r="TUG44" s="10"/>
      <c r="TUH44" s="10"/>
      <c r="TUI44" s="10"/>
      <c r="TUJ44" s="10"/>
      <c r="TUK44" s="10"/>
      <c r="TUL44" s="10"/>
      <c r="TUM44" s="10"/>
      <c r="TUN44" s="10"/>
      <c r="TUO44" s="10"/>
      <c r="TUP44" s="10"/>
      <c r="TUQ44" s="10"/>
      <c r="TUR44" s="10"/>
      <c r="TUS44" s="10"/>
      <c r="TUT44" s="10"/>
      <c r="TUU44" s="10"/>
      <c r="TUV44" s="10"/>
      <c r="TUW44" s="10"/>
      <c r="TUX44" s="10"/>
      <c r="TUY44" s="10"/>
      <c r="TUZ44" s="10"/>
      <c r="TVA44" s="10"/>
      <c r="TVB44" s="10"/>
      <c r="TVC44" s="10"/>
      <c r="TVD44" s="10"/>
      <c r="TVE44" s="10"/>
      <c r="TVF44" s="10"/>
      <c r="TVG44" s="10"/>
      <c r="TVH44" s="10"/>
      <c r="TVI44" s="10"/>
      <c r="TVJ44" s="10"/>
      <c r="TVK44" s="10"/>
      <c r="TVL44" s="10"/>
      <c r="TVM44" s="10"/>
      <c r="TVN44" s="10"/>
      <c r="TVO44" s="10"/>
      <c r="TVP44" s="10"/>
      <c r="TVQ44" s="10"/>
      <c r="TVR44" s="10"/>
      <c r="TVS44" s="10"/>
      <c r="TVT44" s="10"/>
      <c r="TVU44" s="10"/>
      <c r="TVV44" s="10"/>
      <c r="TVW44" s="10"/>
      <c r="TVX44" s="10"/>
      <c r="TVY44" s="10"/>
      <c r="TVZ44" s="10"/>
      <c r="TWA44" s="10"/>
      <c r="TWB44" s="10"/>
      <c r="TWC44" s="10"/>
      <c r="TWD44" s="10"/>
      <c r="TWE44" s="10"/>
      <c r="TWF44" s="10"/>
      <c r="TWG44" s="10"/>
      <c r="TWH44" s="10"/>
      <c r="TWI44" s="10"/>
      <c r="TWJ44" s="10"/>
      <c r="TWK44" s="10"/>
      <c r="TWL44" s="10"/>
      <c r="TWM44" s="10"/>
      <c r="TWN44" s="10"/>
      <c r="TWO44" s="10"/>
      <c r="TWP44" s="10"/>
      <c r="TWQ44" s="10"/>
      <c r="TWR44" s="10"/>
      <c r="TWS44" s="10"/>
      <c r="TWT44" s="10"/>
      <c r="TWU44" s="10"/>
      <c r="TWV44" s="10"/>
      <c r="TWW44" s="10"/>
      <c r="TWX44" s="10"/>
      <c r="TWY44" s="10"/>
      <c r="TWZ44" s="10"/>
      <c r="TXA44" s="10"/>
      <c r="TXB44" s="10"/>
      <c r="TXC44" s="10"/>
      <c r="TXD44" s="10"/>
      <c r="TXE44" s="10"/>
      <c r="TXF44" s="10"/>
      <c r="TXG44" s="10"/>
      <c r="TXH44" s="10"/>
      <c r="TXI44" s="10"/>
      <c r="TXJ44" s="10"/>
      <c r="TXK44" s="10"/>
      <c r="TXL44" s="10"/>
      <c r="TXM44" s="10"/>
      <c r="TXN44" s="10"/>
      <c r="TXO44" s="10"/>
      <c r="TXP44" s="10"/>
      <c r="TXQ44" s="10"/>
      <c r="TXR44" s="10"/>
      <c r="TXS44" s="10"/>
      <c r="TXT44" s="10"/>
      <c r="TXU44" s="10"/>
      <c r="TXV44" s="10"/>
      <c r="TXW44" s="10"/>
      <c r="TXX44" s="10"/>
      <c r="TXY44" s="10"/>
      <c r="TXZ44" s="10"/>
      <c r="TYA44" s="10"/>
      <c r="TYB44" s="10"/>
      <c r="TYC44" s="10"/>
      <c r="TYD44" s="10"/>
      <c r="TYE44" s="10"/>
      <c r="TYF44" s="10"/>
      <c r="TYG44" s="10"/>
      <c r="TYH44" s="10"/>
      <c r="TYI44" s="10"/>
      <c r="TYJ44" s="10"/>
      <c r="TYK44" s="10"/>
      <c r="TYL44" s="10"/>
      <c r="TYM44" s="10"/>
      <c r="TYN44" s="10"/>
      <c r="TYO44" s="10"/>
      <c r="TYP44" s="10"/>
      <c r="TYQ44" s="10"/>
      <c r="TYR44" s="10"/>
      <c r="TYS44" s="10"/>
      <c r="TYT44" s="10"/>
      <c r="TYU44" s="10"/>
      <c r="TYV44" s="10"/>
      <c r="TYW44" s="10"/>
      <c r="TYX44" s="10"/>
      <c r="TYY44" s="10"/>
      <c r="TYZ44" s="10"/>
      <c r="TZA44" s="10"/>
      <c r="TZB44" s="10"/>
      <c r="TZC44" s="10"/>
      <c r="TZD44" s="10"/>
      <c r="TZE44" s="10"/>
      <c r="TZF44" s="10"/>
      <c r="TZG44" s="10"/>
      <c r="TZH44" s="10"/>
      <c r="TZI44" s="10"/>
      <c r="TZJ44" s="10"/>
      <c r="TZK44" s="10"/>
      <c r="TZL44" s="10"/>
      <c r="TZM44" s="10"/>
      <c r="TZN44" s="10"/>
      <c r="TZO44" s="10"/>
      <c r="TZP44" s="10"/>
      <c r="TZQ44" s="10"/>
      <c r="TZR44" s="10"/>
      <c r="TZS44" s="10"/>
      <c r="TZT44" s="10"/>
      <c r="TZU44" s="10"/>
      <c r="TZV44" s="10"/>
      <c r="TZW44" s="10"/>
      <c r="TZX44" s="10"/>
      <c r="TZY44" s="10"/>
      <c r="TZZ44" s="10"/>
      <c r="UAA44" s="10"/>
      <c r="UAB44" s="10"/>
      <c r="UAC44" s="10"/>
      <c r="UAD44" s="10"/>
      <c r="UAE44" s="10"/>
      <c r="UAF44" s="10"/>
      <c r="UAG44" s="10"/>
      <c r="UAH44" s="10"/>
      <c r="UAI44" s="10"/>
      <c r="UAJ44" s="10"/>
      <c r="UAK44" s="10"/>
      <c r="UAL44" s="10"/>
      <c r="UAM44" s="10"/>
      <c r="UAN44" s="10"/>
      <c r="UAO44" s="10"/>
      <c r="UAP44" s="10"/>
      <c r="UAQ44" s="10"/>
      <c r="UAR44" s="10"/>
      <c r="UAS44" s="10"/>
      <c r="UAT44" s="10"/>
      <c r="UAU44" s="10"/>
      <c r="UAV44" s="10"/>
      <c r="UAW44" s="10"/>
      <c r="UAX44" s="10"/>
      <c r="UAY44" s="10"/>
      <c r="UAZ44" s="10"/>
      <c r="UBA44" s="10"/>
      <c r="UBB44" s="10"/>
      <c r="UBC44" s="10"/>
      <c r="UBD44" s="10"/>
      <c r="UBE44" s="10"/>
      <c r="UBF44" s="10"/>
      <c r="UBG44" s="10"/>
      <c r="UBH44" s="10"/>
      <c r="UBI44" s="10"/>
      <c r="UBJ44" s="10"/>
      <c r="UBK44" s="10"/>
      <c r="UBL44" s="10"/>
      <c r="UBM44" s="10"/>
      <c r="UBN44" s="10"/>
      <c r="UBO44" s="10"/>
      <c r="UBP44" s="10"/>
      <c r="UBQ44" s="10"/>
      <c r="UBR44" s="10"/>
      <c r="UBS44" s="10"/>
      <c r="UBT44" s="10"/>
      <c r="UBU44" s="10"/>
      <c r="UBV44" s="10"/>
      <c r="UBW44" s="10"/>
      <c r="UBX44" s="10"/>
      <c r="UBY44" s="10"/>
      <c r="UBZ44" s="10"/>
      <c r="UCA44" s="10"/>
      <c r="UCB44" s="10"/>
      <c r="UCC44" s="10"/>
      <c r="UCD44" s="10"/>
      <c r="UCE44" s="10"/>
      <c r="UCF44" s="10"/>
      <c r="UCG44" s="10"/>
      <c r="UCH44" s="10"/>
      <c r="UCI44" s="10"/>
      <c r="UCJ44" s="10"/>
      <c r="UCK44" s="10"/>
      <c r="UCL44" s="10"/>
      <c r="UCM44" s="10"/>
      <c r="UCN44" s="10"/>
      <c r="UCO44" s="10"/>
      <c r="UCP44" s="10"/>
      <c r="UCQ44" s="10"/>
      <c r="UCR44" s="10"/>
      <c r="UCS44" s="10"/>
      <c r="UCT44" s="10"/>
      <c r="UCU44" s="10"/>
      <c r="UCV44" s="10"/>
      <c r="UCW44" s="10"/>
      <c r="UCX44" s="10"/>
      <c r="UCY44" s="10"/>
      <c r="UCZ44" s="10"/>
      <c r="UDA44" s="10"/>
      <c r="UDB44" s="10"/>
      <c r="UDC44" s="10"/>
      <c r="UDD44" s="10"/>
      <c r="UDE44" s="10"/>
      <c r="UDF44" s="10"/>
      <c r="UDG44" s="10"/>
      <c r="UDH44" s="10"/>
      <c r="UDI44" s="10"/>
      <c r="UDJ44" s="10"/>
      <c r="UDK44" s="10"/>
      <c r="UDL44" s="10"/>
      <c r="UDM44" s="10"/>
      <c r="UDN44" s="10"/>
      <c r="UDO44" s="10"/>
      <c r="UDP44" s="10"/>
      <c r="UDQ44" s="10"/>
      <c r="UDR44" s="10"/>
      <c r="UDS44" s="10"/>
      <c r="UDT44" s="10"/>
      <c r="UDU44" s="10"/>
      <c r="UDV44" s="10"/>
      <c r="UDW44" s="10"/>
      <c r="UDX44" s="10"/>
      <c r="UDY44" s="10"/>
      <c r="UDZ44" s="10"/>
      <c r="UEA44" s="10"/>
      <c r="UEB44" s="10"/>
      <c r="UEC44" s="10"/>
      <c r="UED44" s="10"/>
      <c r="UEE44" s="10"/>
      <c r="UEF44" s="10"/>
      <c r="UEG44" s="10"/>
      <c r="UEH44" s="10"/>
      <c r="UEI44" s="10"/>
      <c r="UEJ44" s="10"/>
      <c r="UEK44" s="10"/>
      <c r="UEL44" s="10"/>
      <c r="UEM44" s="10"/>
      <c r="UEN44" s="10"/>
      <c r="UEO44" s="10"/>
      <c r="UEP44" s="10"/>
      <c r="UEQ44" s="10"/>
      <c r="UER44" s="10"/>
      <c r="UES44" s="10"/>
      <c r="UET44" s="10"/>
      <c r="UEU44" s="10"/>
      <c r="UEV44" s="10"/>
      <c r="UEW44" s="10"/>
      <c r="UEX44" s="10"/>
      <c r="UEY44" s="10"/>
      <c r="UEZ44" s="10"/>
      <c r="UFA44" s="10"/>
      <c r="UFB44" s="10"/>
      <c r="UFC44" s="10"/>
      <c r="UFD44" s="10"/>
      <c r="UFE44" s="10"/>
      <c r="UFF44" s="10"/>
      <c r="UFG44" s="10"/>
      <c r="UFH44" s="10"/>
      <c r="UFI44" s="10"/>
      <c r="UFJ44" s="10"/>
      <c r="UFK44" s="10"/>
      <c r="UFL44" s="10"/>
      <c r="UFM44" s="10"/>
      <c r="UFN44" s="10"/>
      <c r="UFO44" s="10"/>
      <c r="UFP44" s="10"/>
      <c r="UFQ44" s="10"/>
      <c r="UFR44" s="10"/>
      <c r="UFS44" s="10"/>
      <c r="UFT44" s="10"/>
      <c r="UFU44" s="10"/>
      <c r="UFV44" s="10"/>
      <c r="UFW44" s="10"/>
      <c r="UFX44" s="10"/>
      <c r="UFY44" s="10"/>
      <c r="UFZ44" s="10"/>
      <c r="UGA44" s="10"/>
      <c r="UGB44" s="10"/>
      <c r="UGC44" s="10"/>
      <c r="UGD44" s="10"/>
      <c r="UGE44" s="10"/>
      <c r="UGF44" s="10"/>
      <c r="UGG44" s="10"/>
      <c r="UGH44" s="10"/>
      <c r="UGI44" s="10"/>
      <c r="UGJ44" s="10"/>
      <c r="UGK44" s="10"/>
      <c r="UGL44" s="10"/>
      <c r="UGM44" s="10"/>
      <c r="UGN44" s="10"/>
      <c r="UGO44" s="10"/>
      <c r="UGP44" s="10"/>
      <c r="UGQ44" s="10"/>
      <c r="UGR44" s="10"/>
      <c r="UGS44" s="10"/>
      <c r="UGT44" s="10"/>
      <c r="UGU44" s="10"/>
      <c r="UGV44" s="10"/>
      <c r="UGW44" s="10"/>
      <c r="UGX44" s="10"/>
      <c r="UGY44" s="10"/>
      <c r="UGZ44" s="10"/>
      <c r="UHA44" s="10"/>
      <c r="UHB44" s="10"/>
      <c r="UHC44" s="10"/>
      <c r="UHD44" s="10"/>
      <c r="UHE44" s="10"/>
      <c r="UHF44" s="10"/>
      <c r="UHG44" s="10"/>
      <c r="UHH44" s="10"/>
      <c r="UHI44" s="10"/>
      <c r="UHJ44" s="10"/>
      <c r="UHK44" s="10"/>
      <c r="UHL44" s="10"/>
      <c r="UHM44" s="10"/>
      <c r="UHN44" s="10"/>
      <c r="UHO44" s="10"/>
      <c r="UHP44" s="10"/>
      <c r="UHQ44" s="10"/>
      <c r="UHR44" s="10"/>
      <c r="UHS44" s="10"/>
      <c r="UHT44" s="10"/>
      <c r="UHU44" s="10"/>
      <c r="UHV44" s="10"/>
      <c r="UHW44" s="10"/>
      <c r="UHX44" s="10"/>
      <c r="UHY44" s="10"/>
      <c r="UHZ44" s="10"/>
      <c r="UIA44" s="10"/>
      <c r="UIB44" s="10"/>
      <c r="UIC44" s="10"/>
      <c r="UID44" s="10"/>
      <c r="UIE44" s="10"/>
      <c r="UIF44" s="10"/>
      <c r="UIG44" s="10"/>
      <c r="UIH44" s="10"/>
      <c r="UII44" s="10"/>
      <c r="UIJ44" s="10"/>
      <c r="UIK44" s="10"/>
      <c r="UIL44" s="10"/>
      <c r="UIM44" s="10"/>
      <c r="UIN44" s="10"/>
      <c r="UIO44" s="10"/>
      <c r="UIP44" s="10"/>
      <c r="UIQ44" s="10"/>
      <c r="UIR44" s="10"/>
      <c r="UIS44" s="10"/>
      <c r="UIT44" s="10"/>
      <c r="UIU44" s="10"/>
      <c r="UIV44" s="10"/>
      <c r="UIW44" s="10"/>
      <c r="UIX44" s="10"/>
      <c r="UIY44" s="10"/>
      <c r="UIZ44" s="10"/>
      <c r="UJA44" s="10"/>
      <c r="UJB44" s="10"/>
      <c r="UJC44" s="10"/>
      <c r="UJD44" s="10"/>
      <c r="UJE44" s="10"/>
      <c r="UJF44" s="10"/>
      <c r="UJG44" s="10"/>
      <c r="UJH44" s="10"/>
      <c r="UJI44" s="10"/>
      <c r="UJJ44" s="10"/>
      <c r="UJK44" s="10"/>
      <c r="UJL44" s="10"/>
      <c r="UJM44" s="10"/>
      <c r="UJN44" s="10"/>
      <c r="UJO44" s="10"/>
      <c r="UJP44" s="10"/>
      <c r="UJQ44" s="10"/>
      <c r="UJR44" s="10"/>
      <c r="UJS44" s="10"/>
      <c r="UJT44" s="10"/>
      <c r="UJU44" s="10"/>
      <c r="UJV44" s="10"/>
      <c r="UJW44" s="10"/>
      <c r="UJX44" s="10"/>
      <c r="UJY44" s="10"/>
      <c r="UJZ44" s="10"/>
      <c r="UKA44" s="10"/>
      <c r="UKB44" s="10"/>
      <c r="UKC44" s="10"/>
      <c r="UKD44" s="10"/>
      <c r="UKE44" s="10"/>
      <c r="UKF44" s="10"/>
      <c r="UKG44" s="10"/>
      <c r="UKH44" s="10"/>
      <c r="UKI44" s="10"/>
      <c r="UKJ44" s="10"/>
      <c r="UKK44" s="10"/>
      <c r="UKL44" s="10"/>
      <c r="UKM44" s="10"/>
      <c r="UKN44" s="10"/>
      <c r="UKO44" s="10"/>
      <c r="UKP44" s="10"/>
      <c r="UKQ44" s="10"/>
      <c r="UKR44" s="10"/>
      <c r="UKS44" s="10"/>
      <c r="UKT44" s="10"/>
      <c r="UKU44" s="10"/>
      <c r="UKV44" s="10"/>
      <c r="UKW44" s="10"/>
      <c r="UKX44" s="10"/>
      <c r="UKY44" s="10"/>
      <c r="UKZ44" s="10"/>
      <c r="ULA44" s="10"/>
      <c r="ULB44" s="10"/>
      <c r="ULC44" s="10"/>
      <c r="ULD44" s="10"/>
      <c r="ULE44" s="10"/>
      <c r="ULF44" s="10"/>
      <c r="ULG44" s="10"/>
      <c r="ULH44" s="10"/>
      <c r="ULI44" s="10"/>
      <c r="ULJ44" s="10"/>
      <c r="ULK44" s="10"/>
      <c r="ULL44" s="10"/>
      <c r="ULM44" s="10"/>
      <c r="ULN44" s="10"/>
      <c r="ULO44" s="10"/>
      <c r="ULP44" s="10"/>
      <c r="ULQ44" s="10"/>
      <c r="ULR44" s="10"/>
      <c r="ULS44" s="10"/>
      <c r="ULT44" s="10"/>
      <c r="ULU44" s="10"/>
      <c r="ULV44" s="10"/>
      <c r="ULW44" s="10"/>
      <c r="ULX44" s="10"/>
      <c r="ULY44" s="10"/>
      <c r="ULZ44" s="10"/>
      <c r="UMA44" s="10"/>
      <c r="UMB44" s="10"/>
      <c r="UMC44" s="10"/>
      <c r="UMD44" s="10"/>
      <c r="UME44" s="10"/>
      <c r="UMF44" s="10"/>
      <c r="UMG44" s="10"/>
      <c r="UMH44" s="10"/>
      <c r="UMI44" s="10"/>
      <c r="UMJ44" s="10"/>
      <c r="UMK44" s="10"/>
      <c r="UML44" s="10"/>
      <c r="UMM44" s="10"/>
      <c r="UMN44" s="10"/>
      <c r="UMO44" s="10"/>
      <c r="UMP44" s="10"/>
      <c r="UMQ44" s="10"/>
      <c r="UMR44" s="10"/>
      <c r="UMS44" s="10"/>
      <c r="UMT44" s="10"/>
      <c r="UMU44" s="10"/>
      <c r="UMV44" s="10"/>
      <c r="UMW44" s="10"/>
      <c r="UMX44" s="10"/>
      <c r="UMY44" s="10"/>
      <c r="UMZ44" s="10"/>
      <c r="UNA44" s="10"/>
      <c r="UNB44" s="10"/>
      <c r="UNC44" s="10"/>
      <c r="UND44" s="10"/>
      <c r="UNE44" s="10"/>
      <c r="UNF44" s="10"/>
      <c r="UNG44" s="10"/>
      <c r="UNH44" s="10"/>
      <c r="UNI44" s="10"/>
      <c r="UNJ44" s="10"/>
      <c r="UNK44" s="10"/>
      <c r="UNL44" s="10"/>
      <c r="UNM44" s="10"/>
      <c r="UNN44" s="10"/>
      <c r="UNO44" s="10"/>
      <c r="UNP44" s="10"/>
      <c r="UNQ44" s="10"/>
      <c r="UNR44" s="10"/>
      <c r="UNS44" s="10"/>
      <c r="UNT44" s="10"/>
      <c r="UNU44" s="10"/>
      <c r="UNV44" s="10"/>
      <c r="UNW44" s="10"/>
      <c r="UNX44" s="10"/>
      <c r="UNY44" s="10"/>
      <c r="UNZ44" s="10"/>
      <c r="UOA44" s="10"/>
      <c r="UOB44" s="10"/>
      <c r="UOC44" s="10"/>
      <c r="UOD44" s="10"/>
      <c r="UOE44" s="10"/>
      <c r="UOF44" s="10"/>
      <c r="UOG44" s="10"/>
      <c r="UOH44" s="10"/>
      <c r="UOI44" s="10"/>
      <c r="UOJ44" s="10"/>
      <c r="UOK44" s="10"/>
      <c r="UOL44" s="10"/>
      <c r="UOM44" s="10"/>
      <c r="UON44" s="10"/>
      <c r="UOO44" s="10"/>
      <c r="UOP44" s="10"/>
      <c r="UOQ44" s="10"/>
      <c r="UOR44" s="10"/>
      <c r="UOS44" s="10"/>
      <c r="UOT44" s="10"/>
      <c r="UOU44" s="10"/>
      <c r="UOV44" s="10"/>
      <c r="UOW44" s="10"/>
      <c r="UOX44" s="10"/>
      <c r="UOY44" s="10"/>
      <c r="UOZ44" s="10"/>
      <c r="UPA44" s="10"/>
      <c r="UPB44" s="10"/>
      <c r="UPC44" s="10"/>
      <c r="UPD44" s="10"/>
      <c r="UPE44" s="10"/>
      <c r="UPF44" s="10"/>
      <c r="UPG44" s="10"/>
      <c r="UPH44" s="10"/>
      <c r="UPI44" s="10"/>
      <c r="UPJ44" s="10"/>
      <c r="UPK44" s="10"/>
      <c r="UPL44" s="10"/>
      <c r="UPM44" s="10"/>
      <c r="UPN44" s="10"/>
      <c r="UPO44" s="10"/>
      <c r="UPP44" s="10"/>
      <c r="UPQ44" s="10"/>
      <c r="UPR44" s="10"/>
      <c r="UPS44" s="10"/>
      <c r="UPT44" s="10"/>
      <c r="UPU44" s="10"/>
      <c r="UPV44" s="10"/>
      <c r="UPW44" s="10"/>
      <c r="UPX44" s="10"/>
      <c r="UPY44" s="10"/>
      <c r="UPZ44" s="10"/>
      <c r="UQA44" s="10"/>
      <c r="UQB44" s="10"/>
      <c r="UQC44" s="10"/>
      <c r="UQD44" s="10"/>
      <c r="UQE44" s="10"/>
      <c r="UQF44" s="10"/>
      <c r="UQG44" s="10"/>
      <c r="UQH44" s="10"/>
      <c r="UQI44" s="10"/>
      <c r="UQJ44" s="10"/>
      <c r="UQK44" s="10"/>
      <c r="UQL44" s="10"/>
      <c r="UQM44" s="10"/>
      <c r="UQN44" s="10"/>
      <c r="UQO44" s="10"/>
      <c r="UQP44" s="10"/>
      <c r="UQQ44" s="10"/>
      <c r="UQR44" s="10"/>
      <c r="UQS44" s="10"/>
      <c r="UQT44" s="10"/>
      <c r="UQU44" s="10"/>
      <c r="UQV44" s="10"/>
      <c r="UQW44" s="10"/>
      <c r="UQX44" s="10"/>
      <c r="UQY44" s="10"/>
      <c r="UQZ44" s="10"/>
      <c r="URA44" s="10"/>
      <c r="URB44" s="10"/>
      <c r="URC44" s="10"/>
      <c r="URD44" s="10"/>
      <c r="URE44" s="10"/>
      <c r="URF44" s="10"/>
      <c r="URG44" s="10"/>
      <c r="URH44" s="10"/>
      <c r="URI44" s="10"/>
      <c r="URJ44" s="10"/>
      <c r="URK44" s="10"/>
      <c r="URL44" s="10"/>
      <c r="URM44" s="10"/>
      <c r="URN44" s="10"/>
      <c r="URO44" s="10"/>
      <c r="URP44" s="10"/>
      <c r="URQ44" s="10"/>
      <c r="URR44" s="10"/>
      <c r="URS44" s="10"/>
      <c r="URT44" s="10"/>
      <c r="URU44" s="10"/>
      <c r="URV44" s="10"/>
      <c r="URW44" s="10"/>
      <c r="URX44" s="10"/>
      <c r="URY44" s="10"/>
      <c r="URZ44" s="10"/>
      <c r="USA44" s="10"/>
      <c r="USB44" s="10"/>
      <c r="USC44" s="10"/>
      <c r="USD44" s="10"/>
      <c r="USE44" s="10"/>
      <c r="USF44" s="10"/>
      <c r="USG44" s="10"/>
      <c r="USH44" s="10"/>
      <c r="USI44" s="10"/>
      <c r="USJ44" s="10"/>
      <c r="USK44" s="10"/>
      <c r="USL44" s="10"/>
      <c r="USM44" s="10"/>
      <c r="USN44" s="10"/>
      <c r="USO44" s="10"/>
      <c r="USP44" s="10"/>
      <c r="USQ44" s="10"/>
      <c r="USR44" s="10"/>
      <c r="USS44" s="10"/>
      <c r="UST44" s="10"/>
      <c r="USU44" s="10"/>
      <c r="USV44" s="10"/>
      <c r="USW44" s="10"/>
      <c r="USX44" s="10"/>
      <c r="USY44" s="10"/>
      <c r="USZ44" s="10"/>
      <c r="UTA44" s="10"/>
      <c r="UTB44" s="10"/>
      <c r="UTC44" s="10"/>
      <c r="UTD44" s="10"/>
      <c r="UTE44" s="10"/>
      <c r="UTF44" s="10"/>
      <c r="UTG44" s="10"/>
      <c r="UTH44" s="10"/>
      <c r="UTI44" s="10"/>
      <c r="UTJ44" s="10"/>
      <c r="UTK44" s="10"/>
      <c r="UTL44" s="10"/>
      <c r="UTM44" s="10"/>
      <c r="UTN44" s="10"/>
      <c r="UTO44" s="10"/>
      <c r="UTP44" s="10"/>
      <c r="UTQ44" s="10"/>
      <c r="UTR44" s="10"/>
      <c r="UTS44" s="10"/>
      <c r="UTT44" s="10"/>
      <c r="UTU44" s="10"/>
      <c r="UTV44" s="10"/>
      <c r="UTW44" s="10"/>
      <c r="UTX44" s="10"/>
      <c r="UTY44" s="10"/>
      <c r="UTZ44" s="10"/>
      <c r="UUA44" s="10"/>
      <c r="UUB44" s="10"/>
      <c r="UUC44" s="10"/>
      <c r="UUD44" s="10"/>
      <c r="UUE44" s="10"/>
      <c r="UUF44" s="10"/>
      <c r="UUG44" s="10"/>
      <c r="UUH44" s="10"/>
      <c r="UUI44" s="10"/>
      <c r="UUJ44" s="10"/>
      <c r="UUK44" s="10"/>
      <c r="UUL44" s="10"/>
      <c r="UUM44" s="10"/>
      <c r="UUN44" s="10"/>
      <c r="UUO44" s="10"/>
      <c r="UUP44" s="10"/>
      <c r="UUQ44" s="10"/>
      <c r="UUR44" s="10"/>
      <c r="UUS44" s="10"/>
      <c r="UUT44" s="10"/>
      <c r="UUU44" s="10"/>
      <c r="UUV44" s="10"/>
      <c r="UUW44" s="10"/>
      <c r="UUX44" s="10"/>
      <c r="UUY44" s="10"/>
      <c r="UUZ44" s="10"/>
      <c r="UVA44" s="10"/>
      <c r="UVB44" s="10"/>
      <c r="UVC44" s="10"/>
      <c r="UVD44" s="10"/>
      <c r="UVE44" s="10"/>
      <c r="UVF44" s="10"/>
      <c r="UVG44" s="10"/>
      <c r="UVH44" s="10"/>
      <c r="UVI44" s="10"/>
      <c r="UVJ44" s="10"/>
      <c r="UVK44" s="10"/>
      <c r="UVL44" s="10"/>
      <c r="UVM44" s="10"/>
      <c r="UVN44" s="10"/>
      <c r="UVO44" s="10"/>
      <c r="UVP44" s="10"/>
      <c r="UVQ44" s="10"/>
      <c r="UVR44" s="10"/>
      <c r="UVS44" s="10"/>
      <c r="UVT44" s="10"/>
      <c r="UVU44" s="10"/>
      <c r="UVV44" s="10"/>
      <c r="UVW44" s="10"/>
      <c r="UVX44" s="10"/>
      <c r="UVY44" s="10"/>
      <c r="UVZ44" s="10"/>
      <c r="UWA44" s="10"/>
      <c r="UWB44" s="10"/>
      <c r="UWC44" s="10"/>
      <c r="UWD44" s="10"/>
      <c r="UWE44" s="10"/>
      <c r="UWF44" s="10"/>
      <c r="UWG44" s="10"/>
      <c r="UWH44" s="10"/>
      <c r="UWI44" s="10"/>
      <c r="UWJ44" s="10"/>
      <c r="UWK44" s="10"/>
      <c r="UWL44" s="10"/>
      <c r="UWM44" s="10"/>
      <c r="UWN44" s="10"/>
      <c r="UWO44" s="10"/>
      <c r="UWP44" s="10"/>
      <c r="UWQ44" s="10"/>
      <c r="UWR44" s="10"/>
      <c r="UWS44" s="10"/>
      <c r="UWT44" s="10"/>
      <c r="UWU44" s="10"/>
      <c r="UWV44" s="10"/>
      <c r="UWW44" s="10"/>
      <c r="UWX44" s="10"/>
      <c r="UWY44" s="10"/>
      <c r="UWZ44" s="10"/>
      <c r="UXA44" s="10"/>
      <c r="UXB44" s="10"/>
      <c r="UXC44" s="10"/>
      <c r="UXD44" s="10"/>
      <c r="UXE44" s="10"/>
      <c r="UXF44" s="10"/>
      <c r="UXG44" s="10"/>
      <c r="UXH44" s="10"/>
      <c r="UXI44" s="10"/>
      <c r="UXJ44" s="10"/>
      <c r="UXK44" s="10"/>
      <c r="UXL44" s="10"/>
      <c r="UXM44" s="10"/>
      <c r="UXN44" s="10"/>
      <c r="UXO44" s="10"/>
      <c r="UXP44" s="10"/>
      <c r="UXQ44" s="10"/>
      <c r="UXR44" s="10"/>
      <c r="UXS44" s="10"/>
      <c r="UXT44" s="10"/>
      <c r="UXU44" s="10"/>
      <c r="UXV44" s="10"/>
      <c r="UXW44" s="10"/>
      <c r="UXX44" s="10"/>
      <c r="UXY44" s="10"/>
      <c r="UXZ44" s="10"/>
      <c r="UYA44" s="10"/>
      <c r="UYB44" s="10"/>
      <c r="UYC44" s="10"/>
      <c r="UYD44" s="10"/>
      <c r="UYE44" s="10"/>
      <c r="UYF44" s="10"/>
      <c r="UYG44" s="10"/>
      <c r="UYH44" s="10"/>
      <c r="UYI44" s="10"/>
      <c r="UYJ44" s="10"/>
      <c r="UYK44" s="10"/>
      <c r="UYL44" s="10"/>
      <c r="UYM44" s="10"/>
      <c r="UYN44" s="10"/>
      <c r="UYO44" s="10"/>
      <c r="UYP44" s="10"/>
      <c r="UYQ44" s="10"/>
      <c r="UYR44" s="10"/>
      <c r="UYS44" s="10"/>
      <c r="UYT44" s="10"/>
      <c r="UYU44" s="10"/>
      <c r="UYV44" s="10"/>
      <c r="UYW44" s="10"/>
      <c r="UYX44" s="10"/>
      <c r="UYY44" s="10"/>
      <c r="UYZ44" s="10"/>
      <c r="UZA44" s="10"/>
      <c r="UZB44" s="10"/>
      <c r="UZC44" s="10"/>
      <c r="UZD44" s="10"/>
      <c r="UZE44" s="10"/>
      <c r="UZF44" s="10"/>
      <c r="UZG44" s="10"/>
      <c r="UZH44" s="10"/>
      <c r="UZI44" s="10"/>
      <c r="UZJ44" s="10"/>
      <c r="UZK44" s="10"/>
      <c r="UZL44" s="10"/>
      <c r="UZM44" s="10"/>
      <c r="UZN44" s="10"/>
      <c r="UZO44" s="10"/>
      <c r="UZP44" s="10"/>
      <c r="UZQ44" s="10"/>
      <c r="UZR44" s="10"/>
      <c r="UZS44" s="10"/>
      <c r="UZT44" s="10"/>
      <c r="UZU44" s="10"/>
      <c r="UZV44" s="10"/>
      <c r="UZW44" s="10"/>
      <c r="UZX44" s="10"/>
      <c r="UZY44" s="10"/>
      <c r="UZZ44" s="10"/>
      <c r="VAA44" s="10"/>
      <c r="VAB44" s="10"/>
      <c r="VAC44" s="10"/>
      <c r="VAD44" s="10"/>
      <c r="VAE44" s="10"/>
      <c r="VAF44" s="10"/>
      <c r="VAG44" s="10"/>
      <c r="VAH44" s="10"/>
      <c r="VAI44" s="10"/>
      <c r="VAJ44" s="10"/>
      <c r="VAK44" s="10"/>
      <c r="VAL44" s="10"/>
      <c r="VAM44" s="10"/>
      <c r="VAN44" s="10"/>
      <c r="VAO44" s="10"/>
      <c r="VAP44" s="10"/>
      <c r="VAQ44" s="10"/>
      <c r="VAR44" s="10"/>
      <c r="VAS44" s="10"/>
      <c r="VAT44" s="10"/>
      <c r="VAU44" s="10"/>
      <c r="VAV44" s="10"/>
      <c r="VAW44" s="10"/>
      <c r="VAX44" s="10"/>
      <c r="VAY44" s="10"/>
      <c r="VAZ44" s="10"/>
      <c r="VBA44" s="10"/>
      <c r="VBB44" s="10"/>
      <c r="VBC44" s="10"/>
      <c r="VBD44" s="10"/>
      <c r="VBE44" s="10"/>
      <c r="VBF44" s="10"/>
      <c r="VBG44" s="10"/>
      <c r="VBH44" s="10"/>
      <c r="VBI44" s="10"/>
      <c r="VBJ44" s="10"/>
      <c r="VBK44" s="10"/>
      <c r="VBL44" s="10"/>
      <c r="VBM44" s="10"/>
      <c r="VBN44" s="10"/>
      <c r="VBO44" s="10"/>
      <c r="VBP44" s="10"/>
      <c r="VBQ44" s="10"/>
      <c r="VBR44" s="10"/>
      <c r="VBS44" s="10"/>
      <c r="VBT44" s="10"/>
      <c r="VBU44" s="10"/>
      <c r="VBV44" s="10"/>
      <c r="VBW44" s="10"/>
      <c r="VBX44" s="10"/>
      <c r="VBY44" s="10"/>
      <c r="VBZ44" s="10"/>
      <c r="VCA44" s="10"/>
      <c r="VCB44" s="10"/>
      <c r="VCC44" s="10"/>
      <c r="VCD44" s="10"/>
      <c r="VCE44" s="10"/>
      <c r="VCF44" s="10"/>
      <c r="VCG44" s="10"/>
      <c r="VCH44" s="10"/>
      <c r="VCI44" s="10"/>
      <c r="VCJ44" s="10"/>
      <c r="VCK44" s="10"/>
      <c r="VCL44" s="10"/>
      <c r="VCM44" s="10"/>
      <c r="VCN44" s="10"/>
      <c r="VCO44" s="10"/>
      <c r="VCP44" s="10"/>
      <c r="VCQ44" s="10"/>
      <c r="VCR44" s="10"/>
      <c r="VCS44" s="10"/>
      <c r="VCT44" s="10"/>
      <c r="VCU44" s="10"/>
      <c r="VCV44" s="10"/>
      <c r="VCW44" s="10"/>
      <c r="VCX44" s="10"/>
      <c r="VCY44" s="10"/>
      <c r="VCZ44" s="10"/>
      <c r="VDA44" s="10"/>
      <c r="VDB44" s="10"/>
      <c r="VDC44" s="10"/>
      <c r="VDD44" s="10"/>
      <c r="VDE44" s="10"/>
      <c r="VDF44" s="10"/>
      <c r="VDG44" s="10"/>
      <c r="VDH44" s="10"/>
      <c r="VDI44" s="10"/>
      <c r="VDJ44" s="10"/>
      <c r="VDK44" s="10"/>
      <c r="VDL44" s="10"/>
      <c r="VDM44" s="10"/>
      <c r="VDN44" s="10"/>
      <c r="VDO44" s="10"/>
      <c r="VDP44" s="10"/>
      <c r="VDQ44" s="10"/>
      <c r="VDR44" s="10"/>
      <c r="VDS44" s="10"/>
      <c r="VDT44" s="10"/>
      <c r="VDU44" s="10"/>
      <c r="VDV44" s="10"/>
      <c r="VDW44" s="10"/>
      <c r="VDX44" s="10"/>
      <c r="VDY44" s="10"/>
      <c r="VDZ44" s="10"/>
      <c r="VEA44" s="10"/>
      <c r="VEB44" s="10"/>
      <c r="VEC44" s="10"/>
      <c r="VED44" s="10"/>
      <c r="VEE44" s="10"/>
      <c r="VEF44" s="10"/>
      <c r="VEG44" s="10"/>
      <c r="VEH44" s="10"/>
      <c r="VEI44" s="10"/>
      <c r="VEJ44" s="10"/>
      <c r="VEK44" s="10"/>
      <c r="VEL44" s="10"/>
      <c r="VEM44" s="10"/>
      <c r="VEN44" s="10"/>
      <c r="VEO44" s="10"/>
      <c r="VEP44" s="10"/>
      <c r="VEQ44" s="10"/>
      <c r="VER44" s="10"/>
      <c r="VES44" s="10"/>
      <c r="VET44" s="10"/>
      <c r="VEU44" s="10"/>
      <c r="VEV44" s="10"/>
      <c r="VEW44" s="10"/>
      <c r="VEX44" s="10"/>
      <c r="VEY44" s="10"/>
      <c r="VEZ44" s="10"/>
      <c r="VFA44" s="10"/>
      <c r="VFB44" s="10"/>
      <c r="VFC44" s="10"/>
      <c r="VFD44" s="10"/>
      <c r="VFE44" s="10"/>
      <c r="VFF44" s="10"/>
      <c r="VFG44" s="10"/>
      <c r="VFH44" s="10"/>
      <c r="VFI44" s="10"/>
      <c r="VFJ44" s="10"/>
      <c r="VFK44" s="10"/>
      <c r="VFL44" s="10"/>
      <c r="VFM44" s="10"/>
      <c r="VFN44" s="10"/>
      <c r="VFO44" s="10"/>
      <c r="VFP44" s="10"/>
      <c r="VFQ44" s="10"/>
      <c r="VFR44" s="10"/>
      <c r="VFS44" s="10"/>
      <c r="VFT44" s="10"/>
      <c r="VFU44" s="10"/>
      <c r="VFV44" s="10"/>
      <c r="VFW44" s="10"/>
      <c r="VFX44" s="10"/>
      <c r="VFY44" s="10"/>
      <c r="VFZ44" s="10"/>
      <c r="VGA44" s="10"/>
      <c r="VGB44" s="10"/>
      <c r="VGC44" s="10"/>
      <c r="VGD44" s="10"/>
      <c r="VGE44" s="10"/>
      <c r="VGF44" s="10"/>
      <c r="VGG44" s="10"/>
      <c r="VGH44" s="10"/>
      <c r="VGI44" s="10"/>
      <c r="VGJ44" s="10"/>
      <c r="VGK44" s="10"/>
      <c r="VGL44" s="10"/>
      <c r="VGM44" s="10"/>
      <c r="VGN44" s="10"/>
      <c r="VGO44" s="10"/>
      <c r="VGP44" s="10"/>
      <c r="VGQ44" s="10"/>
      <c r="VGR44" s="10"/>
      <c r="VGS44" s="10"/>
      <c r="VGT44" s="10"/>
      <c r="VGU44" s="10"/>
      <c r="VGV44" s="10"/>
      <c r="VGW44" s="10"/>
      <c r="VGX44" s="10"/>
      <c r="VGY44" s="10"/>
      <c r="VGZ44" s="10"/>
      <c r="VHA44" s="10"/>
      <c r="VHB44" s="10"/>
      <c r="VHC44" s="10"/>
      <c r="VHD44" s="10"/>
      <c r="VHE44" s="10"/>
      <c r="VHF44" s="10"/>
      <c r="VHG44" s="10"/>
      <c r="VHH44" s="10"/>
      <c r="VHI44" s="10"/>
      <c r="VHJ44" s="10"/>
      <c r="VHK44" s="10"/>
      <c r="VHL44" s="10"/>
      <c r="VHM44" s="10"/>
      <c r="VHN44" s="10"/>
      <c r="VHO44" s="10"/>
      <c r="VHP44" s="10"/>
      <c r="VHQ44" s="10"/>
      <c r="VHR44" s="10"/>
      <c r="VHS44" s="10"/>
      <c r="VHT44" s="10"/>
      <c r="VHU44" s="10"/>
      <c r="VHV44" s="10"/>
      <c r="VHW44" s="10"/>
      <c r="VHX44" s="10"/>
      <c r="VHY44" s="10"/>
      <c r="VHZ44" s="10"/>
      <c r="VIA44" s="10"/>
      <c r="VIB44" s="10"/>
      <c r="VIC44" s="10"/>
      <c r="VID44" s="10"/>
      <c r="VIE44" s="10"/>
      <c r="VIF44" s="10"/>
      <c r="VIG44" s="10"/>
      <c r="VIH44" s="10"/>
      <c r="VII44" s="10"/>
      <c r="VIJ44" s="10"/>
      <c r="VIK44" s="10"/>
      <c r="VIL44" s="10"/>
      <c r="VIM44" s="10"/>
      <c r="VIN44" s="10"/>
      <c r="VIO44" s="10"/>
      <c r="VIP44" s="10"/>
      <c r="VIQ44" s="10"/>
      <c r="VIR44" s="10"/>
      <c r="VIS44" s="10"/>
      <c r="VIT44" s="10"/>
      <c r="VIU44" s="10"/>
      <c r="VIV44" s="10"/>
      <c r="VIW44" s="10"/>
      <c r="VIX44" s="10"/>
      <c r="VIY44" s="10"/>
      <c r="VIZ44" s="10"/>
      <c r="VJA44" s="10"/>
      <c r="VJB44" s="10"/>
      <c r="VJC44" s="10"/>
      <c r="VJD44" s="10"/>
      <c r="VJE44" s="10"/>
      <c r="VJF44" s="10"/>
      <c r="VJG44" s="10"/>
      <c r="VJH44" s="10"/>
      <c r="VJI44" s="10"/>
      <c r="VJJ44" s="10"/>
      <c r="VJK44" s="10"/>
      <c r="VJL44" s="10"/>
      <c r="VJM44" s="10"/>
      <c r="VJN44" s="10"/>
      <c r="VJO44" s="10"/>
      <c r="VJP44" s="10"/>
      <c r="VJQ44" s="10"/>
      <c r="VJR44" s="10"/>
      <c r="VJS44" s="10"/>
      <c r="VJT44" s="10"/>
      <c r="VJU44" s="10"/>
      <c r="VJV44" s="10"/>
      <c r="VJW44" s="10"/>
      <c r="VJX44" s="10"/>
      <c r="VJY44" s="10"/>
      <c r="VJZ44" s="10"/>
      <c r="VKA44" s="10"/>
      <c r="VKB44" s="10"/>
      <c r="VKC44" s="10"/>
      <c r="VKD44" s="10"/>
      <c r="VKE44" s="10"/>
      <c r="VKF44" s="10"/>
      <c r="VKG44" s="10"/>
      <c r="VKH44" s="10"/>
      <c r="VKI44" s="10"/>
      <c r="VKJ44" s="10"/>
      <c r="VKK44" s="10"/>
      <c r="VKL44" s="10"/>
      <c r="VKM44" s="10"/>
      <c r="VKN44" s="10"/>
      <c r="VKO44" s="10"/>
      <c r="VKP44" s="10"/>
      <c r="VKQ44" s="10"/>
      <c r="VKR44" s="10"/>
      <c r="VKS44" s="10"/>
      <c r="VKT44" s="10"/>
      <c r="VKU44" s="10"/>
      <c r="VKV44" s="10"/>
      <c r="VKW44" s="10"/>
      <c r="VKX44" s="10"/>
      <c r="VKY44" s="10"/>
      <c r="VKZ44" s="10"/>
      <c r="VLA44" s="10"/>
      <c r="VLB44" s="10"/>
      <c r="VLC44" s="10"/>
      <c r="VLD44" s="10"/>
      <c r="VLE44" s="10"/>
      <c r="VLF44" s="10"/>
      <c r="VLG44" s="10"/>
      <c r="VLH44" s="10"/>
      <c r="VLI44" s="10"/>
      <c r="VLJ44" s="10"/>
      <c r="VLK44" s="10"/>
      <c r="VLL44" s="10"/>
      <c r="VLM44" s="10"/>
      <c r="VLN44" s="10"/>
      <c r="VLO44" s="10"/>
      <c r="VLP44" s="10"/>
      <c r="VLQ44" s="10"/>
      <c r="VLR44" s="10"/>
      <c r="VLS44" s="10"/>
      <c r="VLT44" s="10"/>
      <c r="VLU44" s="10"/>
      <c r="VLV44" s="10"/>
      <c r="VLW44" s="10"/>
      <c r="VLX44" s="10"/>
      <c r="VLY44" s="10"/>
      <c r="VLZ44" s="10"/>
      <c r="VMA44" s="10"/>
      <c r="VMB44" s="10"/>
      <c r="VMC44" s="10"/>
      <c r="VMD44" s="10"/>
      <c r="VME44" s="10"/>
      <c r="VMF44" s="10"/>
      <c r="VMG44" s="10"/>
      <c r="VMH44" s="10"/>
      <c r="VMI44" s="10"/>
      <c r="VMJ44" s="10"/>
      <c r="VMK44" s="10"/>
      <c r="VML44" s="10"/>
      <c r="VMM44" s="10"/>
      <c r="VMN44" s="10"/>
      <c r="VMO44" s="10"/>
      <c r="VMP44" s="10"/>
      <c r="VMQ44" s="10"/>
      <c r="VMR44" s="10"/>
      <c r="VMS44" s="10"/>
      <c r="VMT44" s="10"/>
      <c r="VMU44" s="10"/>
      <c r="VMV44" s="10"/>
      <c r="VMW44" s="10"/>
      <c r="VMX44" s="10"/>
      <c r="VMY44" s="10"/>
      <c r="VMZ44" s="10"/>
      <c r="VNA44" s="10"/>
      <c r="VNB44" s="10"/>
      <c r="VNC44" s="10"/>
      <c r="VND44" s="10"/>
      <c r="VNE44" s="10"/>
      <c r="VNF44" s="10"/>
      <c r="VNG44" s="10"/>
      <c r="VNH44" s="10"/>
      <c r="VNI44" s="10"/>
      <c r="VNJ44" s="10"/>
      <c r="VNK44" s="10"/>
      <c r="VNL44" s="10"/>
      <c r="VNM44" s="10"/>
      <c r="VNN44" s="10"/>
      <c r="VNO44" s="10"/>
      <c r="VNP44" s="10"/>
      <c r="VNQ44" s="10"/>
      <c r="VNR44" s="10"/>
      <c r="VNS44" s="10"/>
      <c r="VNT44" s="10"/>
      <c r="VNU44" s="10"/>
      <c r="VNV44" s="10"/>
      <c r="VNW44" s="10"/>
      <c r="VNX44" s="10"/>
      <c r="VNY44" s="10"/>
      <c r="VNZ44" s="10"/>
      <c r="VOA44" s="10"/>
      <c r="VOB44" s="10"/>
      <c r="VOC44" s="10"/>
      <c r="VOD44" s="10"/>
      <c r="VOE44" s="10"/>
      <c r="VOF44" s="10"/>
      <c r="VOG44" s="10"/>
      <c r="VOH44" s="10"/>
      <c r="VOI44" s="10"/>
      <c r="VOJ44" s="10"/>
      <c r="VOK44" s="10"/>
      <c r="VOL44" s="10"/>
      <c r="VOM44" s="10"/>
      <c r="VON44" s="10"/>
      <c r="VOO44" s="10"/>
      <c r="VOP44" s="10"/>
      <c r="VOQ44" s="10"/>
      <c r="VOR44" s="10"/>
      <c r="VOS44" s="10"/>
      <c r="VOT44" s="10"/>
      <c r="VOU44" s="10"/>
      <c r="VOV44" s="10"/>
      <c r="VOW44" s="10"/>
      <c r="VOX44" s="10"/>
      <c r="VOY44" s="10"/>
      <c r="VOZ44" s="10"/>
      <c r="VPA44" s="10"/>
      <c r="VPB44" s="10"/>
      <c r="VPC44" s="10"/>
      <c r="VPD44" s="10"/>
      <c r="VPE44" s="10"/>
      <c r="VPF44" s="10"/>
      <c r="VPG44" s="10"/>
      <c r="VPH44" s="10"/>
      <c r="VPI44" s="10"/>
      <c r="VPJ44" s="10"/>
      <c r="VPK44" s="10"/>
      <c r="VPL44" s="10"/>
      <c r="VPM44" s="10"/>
      <c r="VPN44" s="10"/>
      <c r="VPO44" s="10"/>
      <c r="VPP44" s="10"/>
      <c r="VPQ44" s="10"/>
      <c r="VPR44" s="10"/>
      <c r="VPS44" s="10"/>
      <c r="VPT44" s="10"/>
      <c r="VPU44" s="10"/>
      <c r="VPV44" s="10"/>
      <c r="VPW44" s="10"/>
      <c r="VPX44" s="10"/>
      <c r="VPY44" s="10"/>
      <c r="VPZ44" s="10"/>
      <c r="VQA44" s="10"/>
      <c r="VQB44" s="10"/>
      <c r="VQC44" s="10"/>
      <c r="VQD44" s="10"/>
      <c r="VQE44" s="10"/>
      <c r="VQF44" s="10"/>
      <c r="VQG44" s="10"/>
      <c r="VQH44" s="10"/>
      <c r="VQI44" s="10"/>
      <c r="VQJ44" s="10"/>
      <c r="VQK44" s="10"/>
      <c r="VQL44" s="10"/>
      <c r="VQM44" s="10"/>
      <c r="VQN44" s="10"/>
      <c r="VQO44" s="10"/>
      <c r="VQP44" s="10"/>
      <c r="VQQ44" s="10"/>
      <c r="VQR44" s="10"/>
      <c r="VQS44" s="10"/>
      <c r="VQT44" s="10"/>
      <c r="VQU44" s="10"/>
      <c r="VQV44" s="10"/>
      <c r="VQW44" s="10"/>
      <c r="VQX44" s="10"/>
      <c r="VQY44" s="10"/>
      <c r="VQZ44" s="10"/>
      <c r="VRA44" s="10"/>
      <c r="VRB44" s="10"/>
      <c r="VRC44" s="10"/>
      <c r="VRD44" s="10"/>
      <c r="VRE44" s="10"/>
      <c r="VRF44" s="10"/>
      <c r="VRG44" s="10"/>
      <c r="VRH44" s="10"/>
      <c r="VRI44" s="10"/>
      <c r="VRJ44" s="10"/>
      <c r="VRK44" s="10"/>
      <c r="VRL44" s="10"/>
      <c r="VRM44" s="10"/>
      <c r="VRN44" s="10"/>
      <c r="VRO44" s="10"/>
      <c r="VRP44" s="10"/>
      <c r="VRQ44" s="10"/>
      <c r="VRR44" s="10"/>
      <c r="VRS44" s="10"/>
      <c r="VRT44" s="10"/>
      <c r="VRU44" s="10"/>
      <c r="VRV44" s="10"/>
      <c r="VRW44" s="10"/>
      <c r="VRX44" s="10"/>
      <c r="VRY44" s="10"/>
      <c r="VRZ44" s="10"/>
      <c r="VSA44" s="10"/>
      <c r="VSB44" s="10"/>
      <c r="VSC44" s="10"/>
      <c r="VSD44" s="10"/>
      <c r="VSE44" s="10"/>
      <c r="VSF44" s="10"/>
      <c r="VSG44" s="10"/>
      <c r="VSH44" s="10"/>
      <c r="VSI44" s="10"/>
      <c r="VSJ44" s="10"/>
      <c r="VSK44" s="10"/>
      <c r="VSL44" s="10"/>
      <c r="VSM44" s="10"/>
      <c r="VSN44" s="10"/>
      <c r="VSO44" s="10"/>
      <c r="VSP44" s="10"/>
      <c r="VSQ44" s="10"/>
      <c r="VSR44" s="10"/>
      <c r="VSS44" s="10"/>
      <c r="VST44" s="10"/>
      <c r="VSU44" s="10"/>
      <c r="VSV44" s="10"/>
      <c r="VSW44" s="10"/>
      <c r="VSX44" s="10"/>
      <c r="VSY44" s="10"/>
      <c r="VSZ44" s="10"/>
      <c r="VTA44" s="10"/>
      <c r="VTB44" s="10"/>
      <c r="VTC44" s="10"/>
      <c r="VTD44" s="10"/>
      <c r="VTE44" s="10"/>
      <c r="VTF44" s="10"/>
      <c r="VTG44" s="10"/>
      <c r="VTH44" s="10"/>
      <c r="VTI44" s="10"/>
      <c r="VTJ44" s="10"/>
      <c r="VTK44" s="10"/>
      <c r="VTL44" s="10"/>
      <c r="VTM44" s="10"/>
      <c r="VTN44" s="10"/>
      <c r="VTO44" s="10"/>
      <c r="VTP44" s="10"/>
      <c r="VTQ44" s="10"/>
      <c r="VTR44" s="10"/>
      <c r="VTS44" s="10"/>
      <c r="VTT44" s="10"/>
      <c r="VTU44" s="10"/>
      <c r="VTV44" s="10"/>
      <c r="VTW44" s="10"/>
      <c r="VTX44" s="10"/>
      <c r="VTY44" s="10"/>
      <c r="VTZ44" s="10"/>
      <c r="VUA44" s="10"/>
      <c r="VUB44" s="10"/>
      <c r="VUC44" s="10"/>
      <c r="VUD44" s="10"/>
      <c r="VUE44" s="10"/>
      <c r="VUF44" s="10"/>
      <c r="VUG44" s="10"/>
      <c r="VUH44" s="10"/>
      <c r="VUI44" s="10"/>
      <c r="VUJ44" s="10"/>
      <c r="VUK44" s="10"/>
      <c r="VUL44" s="10"/>
      <c r="VUM44" s="10"/>
      <c r="VUN44" s="10"/>
      <c r="VUO44" s="10"/>
      <c r="VUP44" s="10"/>
      <c r="VUQ44" s="10"/>
      <c r="VUR44" s="10"/>
      <c r="VUS44" s="10"/>
      <c r="VUT44" s="10"/>
      <c r="VUU44" s="10"/>
      <c r="VUV44" s="10"/>
      <c r="VUW44" s="10"/>
      <c r="VUX44" s="10"/>
      <c r="VUY44" s="10"/>
      <c r="VUZ44" s="10"/>
      <c r="VVA44" s="10"/>
      <c r="VVB44" s="10"/>
      <c r="VVC44" s="10"/>
      <c r="VVD44" s="10"/>
      <c r="VVE44" s="10"/>
      <c r="VVF44" s="10"/>
      <c r="VVG44" s="10"/>
      <c r="VVH44" s="10"/>
      <c r="VVI44" s="10"/>
      <c r="VVJ44" s="10"/>
      <c r="VVK44" s="10"/>
      <c r="VVL44" s="10"/>
      <c r="VVM44" s="10"/>
      <c r="VVN44" s="10"/>
      <c r="VVO44" s="10"/>
      <c r="VVP44" s="10"/>
      <c r="VVQ44" s="10"/>
      <c r="VVR44" s="10"/>
      <c r="VVS44" s="10"/>
      <c r="VVT44" s="10"/>
      <c r="VVU44" s="10"/>
      <c r="VVV44" s="10"/>
      <c r="VVW44" s="10"/>
      <c r="VVX44" s="10"/>
      <c r="VVY44" s="10"/>
      <c r="VVZ44" s="10"/>
      <c r="VWA44" s="10"/>
      <c r="VWB44" s="10"/>
      <c r="VWC44" s="10"/>
      <c r="VWD44" s="10"/>
      <c r="VWE44" s="10"/>
      <c r="VWF44" s="10"/>
      <c r="VWG44" s="10"/>
      <c r="VWH44" s="10"/>
      <c r="VWI44" s="10"/>
      <c r="VWJ44" s="10"/>
      <c r="VWK44" s="10"/>
      <c r="VWL44" s="10"/>
      <c r="VWM44" s="10"/>
      <c r="VWN44" s="10"/>
      <c r="VWO44" s="10"/>
      <c r="VWP44" s="10"/>
      <c r="VWQ44" s="10"/>
      <c r="VWR44" s="10"/>
      <c r="VWS44" s="10"/>
      <c r="VWT44" s="10"/>
      <c r="VWU44" s="10"/>
      <c r="VWV44" s="10"/>
      <c r="VWW44" s="10"/>
      <c r="VWX44" s="10"/>
      <c r="VWY44" s="10"/>
      <c r="VWZ44" s="10"/>
      <c r="VXA44" s="10"/>
      <c r="VXB44" s="10"/>
      <c r="VXC44" s="10"/>
      <c r="VXD44" s="10"/>
      <c r="VXE44" s="10"/>
      <c r="VXF44" s="10"/>
      <c r="VXG44" s="10"/>
      <c r="VXH44" s="10"/>
      <c r="VXI44" s="10"/>
      <c r="VXJ44" s="10"/>
      <c r="VXK44" s="10"/>
      <c r="VXL44" s="10"/>
      <c r="VXM44" s="10"/>
      <c r="VXN44" s="10"/>
      <c r="VXO44" s="10"/>
      <c r="VXP44" s="10"/>
      <c r="VXQ44" s="10"/>
      <c r="VXR44" s="10"/>
      <c r="VXS44" s="10"/>
      <c r="VXT44" s="10"/>
      <c r="VXU44" s="10"/>
      <c r="VXV44" s="10"/>
      <c r="VXW44" s="10"/>
      <c r="VXX44" s="10"/>
      <c r="VXY44" s="10"/>
      <c r="VXZ44" s="10"/>
      <c r="VYA44" s="10"/>
      <c r="VYB44" s="10"/>
      <c r="VYC44" s="10"/>
      <c r="VYD44" s="10"/>
      <c r="VYE44" s="10"/>
      <c r="VYF44" s="10"/>
      <c r="VYG44" s="10"/>
      <c r="VYH44" s="10"/>
      <c r="VYI44" s="10"/>
      <c r="VYJ44" s="10"/>
      <c r="VYK44" s="10"/>
      <c r="VYL44" s="10"/>
      <c r="VYM44" s="10"/>
      <c r="VYN44" s="10"/>
      <c r="VYO44" s="10"/>
      <c r="VYP44" s="10"/>
      <c r="VYQ44" s="10"/>
      <c r="VYR44" s="10"/>
      <c r="VYS44" s="10"/>
      <c r="VYT44" s="10"/>
      <c r="VYU44" s="10"/>
      <c r="VYV44" s="10"/>
      <c r="VYW44" s="10"/>
      <c r="VYX44" s="10"/>
      <c r="VYY44" s="10"/>
      <c r="VYZ44" s="10"/>
      <c r="VZA44" s="10"/>
      <c r="VZB44" s="10"/>
      <c r="VZC44" s="10"/>
      <c r="VZD44" s="10"/>
      <c r="VZE44" s="10"/>
      <c r="VZF44" s="10"/>
      <c r="VZG44" s="10"/>
      <c r="VZH44" s="10"/>
      <c r="VZI44" s="10"/>
      <c r="VZJ44" s="10"/>
      <c r="VZK44" s="10"/>
      <c r="VZL44" s="10"/>
      <c r="VZM44" s="10"/>
      <c r="VZN44" s="10"/>
      <c r="VZO44" s="10"/>
      <c r="VZP44" s="10"/>
      <c r="VZQ44" s="10"/>
      <c r="VZR44" s="10"/>
      <c r="VZS44" s="10"/>
      <c r="VZT44" s="10"/>
      <c r="VZU44" s="10"/>
      <c r="VZV44" s="10"/>
      <c r="VZW44" s="10"/>
      <c r="VZX44" s="10"/>
      <c r="VZY44" s="10"/>
      <c r="VZZ44" s="10"/>
      <c r="WAA44" s="10"/>
      <c r="WAB44" s="10"/>
      <c r="WAC44" s="10"/>
      <c r="WAD44" s="10"/>
      <c r="WAE44" s="10"/>
      <c r="WAF44" s="10"/>
      <c r="WAG44" s="10"/>
      <c r="WAH44" s="10"/>
      <c r="WAI44" s="10"/>
      <c r="WAJ44" s="10"/>
      <c r="WAK44" s="10"/>
      <c r="WAL44" s="10"/>
      <c r="WAM44" s="10"/>
      <c r="WAN44" s="10"/>
      <c r="WAO44" s="10"/>
      <c r="WAP44" s="10"/>
      <c r="WAQ44" s="10"/>
      <c r="WAR44" s="10"/>
      <c r="WAS44" s="10"/>
      <c r="WAT44" s="10"/>
      <c r="WAU44" s="10"/>
      <c r="WAV44" s="10"/>
      <c r="WAW44" s="10"/>
      <c r="WAX44" s="10"/>
      <c r="WAY44" s="10"/>
      <c r="WAZ44" s="10"/>
      <c r="WBA44" s="10"/>
      <c r="WBB44" s="10"/>
      <c r="WBC44" s="10"/>
      <c r="WBD44" s="10"/>
      <c r="WBE44" s="10"/>
      <c r="WBF44" s="10"/>
      <c r="WBG44" s="10"/>
      <c r="WBH44" s="10"/>
      <c r="WBI44" s="10"/>
      <c r="WBJ44" s="10"/>
      <c r="WBK44" s="10"/>
      <c r="WBL44" s="10"/>
      <c r="WBM44" s="10"/>
      <c r="WBN44" s="10"/>
      <c r="WBO44" s="10"/>
      <c r="WBP44" s="10"/>
      <c r="WBQ44" s="10"/>
      <c r="WBR44" s="10"/>
      <c r="WBS44" s="10"/>
      <c r="WBT44" s="10"/>
      <c r="WBU44" s="10"/>
      <c r="WBV44" s="10"/>
      <c r="WBW44" s="10"/>
      <c r="WBX44" s="10"/>
      <c r="WBY44" s="10"/>
      <c r="WBZ44" s="10"/>
      <c r="WCA44" s="10"/>
      <c r="WCB44" s="10"/>
      <c r="WCC44" s="10"/>
      <c r="WCD44" s="10"/>
      <c r="WCE44" s="10"/>
      <c r="WCF44" s="10"/>
      <c r="WCG44" s="10"/>
      <c r="WCH44" s="10"/>
      <c r="WCI44" s="10"/>
      <c r="WCJ44" s="10"/>
      <c r="WCK44" s="10"/>
      <c r="WCL44" s="10"/>
      <c r="WCM44" s="10"/>
      <c r="WCN44" s="10"/>
      <c r="WCO44" s="10"/>
      <c r="WCP44" s="10"/>
      <c r="WCQ44" s="10"/>
      <c r="WCR44" s="10"/>
      <c r="WCS44" s="10"/>
      <c r="WCT44" s="10"/>
      <c r="WCU44" s="10"/>
      <c r="WCV44" s="10"/>
      <c r="WCW44" s="10"/>
      <c r="WCX44" s="10"/>
      <c r="WCY44" s="10"/>
      <c r="WCZ44" s="10"/>
      <c r="WDA44" s="10"/>
      <c r="WDB44" s="10"/>
      <c r="WDC44" s="10"/>
      <c r="WDD44" s="10"/>
      <c r="WDE44" s="10"/>
      <c r="WDF44" s="10"/>
      <c r="WDG44" s="10"/>
      <c r="WDH44" s="10"/>
      <c r="WDI44" s="10"/>
      <c r="WDJ44" s="10"/>
      <c r="WDK44" s="10"/>
      <c r="WDL44" s="10"/>
      <c r="WDM44" s="10"/>
      <c r="WDN44" s="10"/>
      <c r="WDO44" s="10"/>
      <c r="WDP44" s="10"/>
      <c r="WDQ44" s="10"/>
      <c r="WDR44" s="10"/>
      <c r="WDS44" s="10"/>
      <c r="WDT44" s="10"/>
      <c r="WDU44" s="10"/>
      <c r="WDV44" s="10"/>
      <c r="WDW44" s="10"/>
      <c r="WDX44" s="10"/>
      <c r="WDY44" s="10"/>
      <c r="WDZ44" s="10"/>
      <c r="WEA44" s="10"/>
      <c r="WEB44" s="10"/>
      <c r="WEC44" s="10"/>
      <c r="WED44" s="10"/>
      <c r="WEE44" s="10"/>
      <c r="WEF44" s="10"/>
      <c r="WEG44" s="10"/>
      <c r="WEH44" s="10"/>
      <c r="WEI44" s="10"/>
      <c r="WEJ44" s="10"/>
      <c r="WEK44" s="10"/>
      <c r="WEL44" s="10"/>
      <c r="WEM44" s="10"/>
      <c r="WEN44" s="10"/>
      <c r="WEO44" s="10"/>
      <c r="WEP44" s="10"/>
      <c r="WEQ44" s="10"/>
      <c r="WER44" s="10"/>
      <c r="WES44" s="10"/>
      <c r="WET44" s="10"/>
      <c r="WEU44" s="10"/>
      <c r="WEV44" s="10"/>
      <c r="WEW44" s="10"/>
      <c r="WEX44" s="10"/>
      <c r="WEY44" s="10"/>
      <c r="WEZ44" s="10"/>
      <c r="WFA44" s="10"/>
      <c r="WFB44" s="10"/>
      <c r="WFC44" s="10"/>
      <c r="WFD44" s="10"/>
      <c r="WFE44" s="10"/>
      <c r="WFF44" s="10"/>
      <c r="WFG44" s="10"/>
      <c r="WFH44" s="10"/>
      <c r="WFI44" s="10"/>
      <c r="WFJ44" s="10"/>
      <c r="WFK44" s="10"/>
      <c r="WFL44" s="10"/>
      <c r="WFM44" s="10"/>
      <c r="WFN44" s="10"/>
      <c r="WFO44" s="10"/>
      <c r="WFP44" s="10"/>
      <c r="WFQ44" s="10"/>
      <c r="WFR44" s="10"/>
      <c r="WFS44" s="10"/>
      <c r="WFT44" s="10"/>
      <c r="WFU44" s="10"/>
      <c r="WFV44" s="10"/>
      <c r="WFW44" s="10"/>
      <c r="WFX44" s="10"/>
      <c r="WFY44" s="10"/>
      <c r="WFZ44" s="10"/>
      <c r="WGA44" s="10"/>
      <c r="WGB44" s="10"/>
      <c r="WGC44" s="10"/>
      <c r="WGD44" s="10"/>
      <c r="WGE44" s="10"/>
      <c r="WGF44" s="10"/>
      <c r="WGG44" s="10"/>
      <c r="WGH44" s="10"/>
      <c r="WGI44" s="10"/>
      <c r="WGJ44" s="10"/>
      <c r="WGK44" s="10"/>
      <c r="WGL44" s="10"/>
      <c r="WGM44" s="10"/>
      <c r="WGN44" s="10"/>
      <c r="WGO44" s="10"/>
      <c r="WGP44" s="10"/>
      <c r="WGQ44" s="10"/>
      <c r="WGR44" s="10"/>
      <c r="WGS44" s="10"/>
      <c r="WGT44" s="10"/>
      <c r="WGU44" s="10"/>
      <c r="WGV44" s="10"/>
      <c r="WGW44" s="10"/>
      <c r="WGX44" s="10"/>
      <c r="WGY44" s="10"/>
      <c r="WGZ44" s="10"/>
      <c r="WHA44" s="10"/>
      <c r="WHB44" s="10"/>
      <c r="WHC44" s="10"/>
      <c r="WHD44" s="10"/>
      <c r="WHE44" s="10"/>
      <c r="WHF44" s="10"/>
      <c r="WHG44" s="10"/>
      <c r="WHH44" s="10"/>
      <c r="WHI44" s="10"/>
      <c r="WHJ44" s="10"/>
      <c r="WHK44" s="10"/>
      <c r="WHL44" s="10"/>
      <c r="WHM44" s="10"/>
      <c r="WHN44" s="10"/>
      <c r="WHO44" s="10"/>
      <c r="WHP44" s="10"/>
      <c r="WHQ44" s="10"/>
      <c r="WHR44" s="10"/>
      <c r="WHS44" s="10"/>
      <c r="WHT44" s="10"/>
      <c r="WHU44" s="10"/>
      <c r="WHV44" s="10"/>
      <c r="WHW44" s="10"/>
      <c r="WHX44" s="10"/>
      <c r="WHY44" s="10"/>
      <c r="WHZ44" s="10"/>
      <c r="WIA44" s="10"/>
      <c r="WIB44" s="10"/>
      <c r="WIC44" s="10"/>
      <c r="WID44" s="10"/>
      <c r="WIE44" s="10"/>
      <c r="WIF44" s="10"/>
      <c r="WIG44" s="10"/>
      <c r="WIH44" s="10"/>
      <c r="WII44" s="10"/>
      <c r="WIJ44" s="10"/>
      <c r="WIK44" s="10"/>
      <c r="WIL44" s="10"/>
      <c r="WIM44" s="10"/>
      <c r="WIN44" s="10"/>
      <c r="WIO44" s="10"/>
      <c r="WIP44" s="10"/>
      <c r="WIQ44" s="10"/>
      <c r="WIR44" s="10"/>
      <c r="WIS44" s="10"/>
      <c r="WIT44" s="10"/>
      <c r="WIU44" s="10"/>
      <c r="WIV44" s="10"/>
      <c r="WIW44" s="10"/>
      <c r="WIX44" s="10"/>
      <c r="WIY44" s="10"/>
      <c r="WIZ44" s="10"/>
      <c r="WJA44" s="10"/>
      <c r="WJB44" s="10"/>
      <c r="WJC44" s="10"/>
      <c r="WJD44" s="10"/>
      <c r="WJE44" s="10"/>
      <c r="WJF44" s="10"/>
      <c r="WJG44" s="10"/>
      <c r="WJH44" s="10"/>
      <c r="WJI44" s="10"/>
      <c r="WJJ44" s="10"/>
      <c r="WJK44" s="10"/>
      <c r="WJL44" s="10"/>
      <c r="WJM44" s="10"/>
      <c r="WJN44" s="10"/>
      <c r="WJO44" s="10"/>
      <c r="WJP44" s="10"/>
      <c r="WJQ44" s="10"/>
      <c r="WJR44" s="10"/>
      <c r="WJS44" s="10"/>
      <c r="WJT44" s="10"/>
      <c r="WJU44" s="10"/>
      <c r="WJV44" s="10"/>
      <c r="WJW44" s="10"/>
      <c r="WJX44" s="10"/>
      <c r="WJY44" s="10"/>
      <c r="WJZ44" s="10"/>
      <c r="WKA44" s="10"/>
      <c r="WKB44" s="10"/>
      <c r="WKC44" s="10"/>
      <c r="WKD44" s="10"/>
      <c r="WKE44" s="10"/>
      <c r="WKF44" s="10"/>
      <c r="WKG44" s="10"/>
      <c r="WKH44" s="10"/>
      <c r="WKI44" s="10"/>
      <c r="WKJ44" s="10"/>
      <c r="WKK44" s="10"/>
      <c r="WKL44" s="10"/>
      <c r="WKM44" s="10"/>
      <c r="WKN44" s="10"/>
      <c r="WKO44" s="10"/>
      <c r="WKP44" s="10"/>
      <c r="WKQ44" s="10"/>
      <c r="WKR44" s="10"/>
      <c r="WKS44" s="10"/>
      <c r="WKT44" s="10"/>
      <c r="WKU44" s="10"/>
      <c r="WKV44" s="10"/>
      <c r="WKW44" s="10"/>
      <c r="WKX44" s="10"/>
      <c r="WKY44" s="10"/>
      <c r="WKZ44" s="10"/>
      <c r="WLA44" s="10"/>
      <c r="WLB44" s="10"/>
      <c r="WLC44" s="10"/>
      <c r="WLD44" s="10"/>
      <c r="WLE44" s="10"/>
      <c r="WLF44" s="10"/>
      <c r="WLG44" s="10"/>
      <c r="WLH44" s="10"/>
      <c r="WLI44" s="10"/>
      <c r="WLJ44" s="10"/>
      <c r="WLK44" s="10"/>
      <c r="WLL44" s="10"/>
      <c r="WLM44" s="10"/>
      <c r="WLN44" s="10"/>
      <c r="WLO44" s="10"/>
      <c r="WLP44" s="10"/>
      <c r="WLQ44" s="10"/>
      <c r="WLR44" s="10"/>
      <c r="WLS44" s="10"/>
      <c r="WLT44" s="10"/>
      <c r="WLU44" s="10"/>
      <c r="WLV44" s="10"/>
      <c r="WLW44" s="10"/>
      <c r="WLX44" s="10"/>
      <c r="WLY44" s="10"/>
      <c r="WLZ44" s="10"/>
      <c r="WMA44" s="10"/>
      <c r="WMB44" s="10"/>
      <c r="WMC44" s="10"/>
      <c r="WMD44" s="10"/>
      <c r="WME44" s="10"/>
      <c r="WMF44" s="10"/>
      <c r="WMG44" s="10"/>
      <c r="WMH44" s="10"/>
      <c r="WMI44" s="10"/>
      <c r="WMJ44" s="10"/>
      <c r="WMK44" s="10"/>
      <c r="WML44" s="10"/>
      <c r="WMM44" s="10"/>
      <c r="WMN44" s="10"/>
      <c r="WMO44" s="10"/>
      <c r="WMP44" s="10"/>
      <c r="WMQ44" s="10"/>
      <c r="WMR44" s="10"/>
      <c r="WMS44" s="10"/>
      <c r="WMT44" s="10"/>
      <c r="WMU44" s="10"/>
      <c r="WMV44" s="10"/>
      <c r="WMW44" s="10"/>
      <c r="WMX44" s="10"/>
      <c r="WMY44" s="10"/>
      <c r="WMZ44" s="10"/>
      <c r="WNA44" s="10"/>
      <c r="WNB44" s="10"/>
      <c r="WNC44" s="10"/>
      <c r="WND44" s="10"/>
      <c r="WNE44" s="10"/>
      <c r="WNF44" s="10"/>
      <c r="WNG44" s="10"/>
      <c r="WNH44" s="10"/>
      <c r="WNI44" s="10"/>
      <c r="WNJ44" s="10"/>
      <c r="WNK44" s="10"/>
      <c r="WNL44" s="10"/>
      <c r="WNM44" s="10"/>
      <c r="WNN44" s="10"/>
      <c r="WNO44" s="10"/>
      <c r="WNP44" s="10"/>
      <c r="WNQ44" s="10"/>
      <c r="WNR44" s="10"/>
      <c r="WNS44" s="10"/>
      <c r="WNT44" s="10"/>
      <c r="WNU44" s="10"/>
      <c r="WNV44" s="10"/>
      <c r="WNW44" s="10"/>
      <c r="WNX44" s="10"/>
      <c r="WNY44" s="10"/>
      <c r="WNZ44" s="10"/>
      <c r="WOA44" s="10"/>
      <c r="WOB44" s="10"/>
      <c r="WOC44" s="10"/>
      <c r="WOD44" s="10"/>
      <c r="WOE44" s="10"/>
      <c r="WOF44" s="10"/>
      <c r="WOG44" s="10"/>
      <c r="WOH44" s="10"/>
      <c r="WOI44" s="10"/>
      <c r="WOJ44" s="10"/>
      <c r="WOK44" s="10"/>
      <c r="WOL44" s="10"/>
      <c r="WOM44" s="10"/>
      <c r="WON44" s="10"/>
      <c r="WOO44" s="10"/>
      <c r="WOP44" s="10"/>
      <c r="WOQ44" s="10"/>
      <c r="WOR44" s="10"/>
      <c r="WOS44" s="10"/>
      <c r="WOT44" s="10"/>
      <c r="WOU44" s="10"/>
      <c r="WOV44" s="10"/>
      <c r="WOW44" s="10"/>
      <c r="WOX44" s="10"/>
      <c r="WOY44" s="10"/>
      <c r="WOZ44" s="10"/>
      <c r="WPA44" s="10"/>
      <c r="WPB44" s="10"/>
      <c r="WPC44" s="10"/>
      <c r="WPD44" s="10"/>
      <c r="WPE44" s="10"/>
      <c r="WPF44" s="10"/>
      <c r="WPG44" s="10"/>
      <c r="WPH44" s="10"/>
      <c r="WPI44" s="10"/>
      <c r="WPJ44" s="10"/>
      <c r="WPK44" s="10"/>
      <c r="WPL44" s="10"/>
      <c r="WPM44" s="10"/>
      <c r="WPN44" s="10"/>
      <c r="WPO44" s="10"/>
      <c r="WPP44" s="10"/>
      <c r="WPQ44" s="10"/>
      <c r="WPR44" s="10"/>
      <c r="WPS44" s="10"/>
      <c r="WPT44" s="10"/>
      <c r="WPU44" s="10"/>
      <c r="WPV44" s="10"/>
      <c r="WPW44" s="10"/>
      <c r="WPX44" s="10"/>
      <c r="WPY44" s="10"/>
      <c r="WPZ44" s="10"/>
      <c r="WQA44" s="10"/>
      <c r="WQB44" s="10"/>
      <c r="WQC44" s="10"/>
      <c r="WQD44" s="10"/>
      <c r="WQE44" s="10"/>
      <c r="WQF44" s="10"/>
      <c r="WQG44" s="10"/>
      <c r="WQH44" s="10"/>
      <c r="WQI44" s="10"/>
      <c r="WQJ44" s="10"/>
      <c r="WQK44" s="10"/>
      <c r="WQL44" s="10"/>
      <c r="WQM44" s="10"/>
      <c r="WQN44" s="10"/>
      <c r="WQO44" s="10"/>
      <c r="WQP44" s="10"/>
      <c r="WQQ44" s="10"/>
      <c r="WQR44" s="10"/>
      <c r="WQS44" s="10"/>
      <c r="WQT44" s="10"/>
      <c r="WQU44" s="10"/>
      <c r="WQV44" s="10"/>
      <c r="WQW44" s="10"/>
      <c r="WQX44" s="10"/>
      <c r="WQY44" s="10"/>
      <c r="WQZ44" s="10"/>
      <c r="WRA44" s="10"/>
      <c r="WRB44" s="10"/>
      <c r="WRC44" s="10"/>
      <c r="WRD44" s="10"/>
      <c r="WRE44" s="10"/>
      <c r="WRF44" s="10"/>
      <c r="WRG44" s="10"/>
      <c r="WRH44" s="10"/>
      <c r="WRI44" s="10"/>
      <c r="WRJ44" s="10"/>
      <c r="WRK44" s="10"/>
      <c r="WRL44" s="10"/>
      <c r="WRM44" s="10"/>
      <c r="WRN44" s="10"/>
      <c r="WRO44" s="10"/>
      <c r="WRP44" s="10"/>
      <c r="WRQ44" s="10"/>
      <c r="WRR44" s="10"/>
      <c r="WRS44" s="10"/>
      <c r="WRT44" s="10"/>
      <c r="WRU44" s="10"/>
      <c r="WRV44" s="10"/>
      <c r="WRW44" s="10"/>
      <c r="WRX44" s="10"/>
      <c r="WRY44" s="10"/>
      <c r="WRZ44" s="10"/>
      <c r="WSA44" s="10"/>
      <c r="WSB44" s="10"/>
      <c r="WSC44" s="10"/>
      <c r="WSD44" s="10"/>
      <c r="WSE44" s="10"/>
      <c r="WSF44" s="10"/>
      <c r="WSG44" s="10"/>
      <c r="WSH44" s="10"/>
      <c r="WSI44" s="10"/>
      <c r="WSJ44" s="10"/>
      <c r="WSK44" s="10"/>
      <c r="WSL44" s="10"/>
      <c r="WSM44" s="10"/>
      <c r="WSN44" s="10"/>
      <c r="WSO44" s="10"/>
      <c r="WSP44" s="10"/>
      <c r="WSQ44" s="10"/>
      <c r="WSR44" s="10"/>
      <c r="WSS44" s="10"/>
      <c r="WST44" s="10"/>
      <c r="WSU44" s="10"/>
      <c r="WSV44" s="10"/>
      <c r="WSW44" s="10"/>
      <c r="WSX44" s="10"/>
      <c r="WSY44" s="10"/>
      <c r="WSZ44" s="10"/>
      <c r="WTA44" s="10"/>
      <c r="WTB44" s="10"/>
      <c r="WTC44" s="10"/>
      <c r="WTD44" s="10"/>
      <c r="WTE44" s="10"/>
      <c r="WTF44" s="10"/>
      <c r="WTG44" s="10"/>
      <c r="WTH44" s="10"/>
      <c r="WTI44" s="10"/>
      <c r="WTJ44" s="10"/>
      <c r="WTK44" s="10"/>
      <c r="WTL44" s="10"/>
      <c r="WTM44" s="10"/>
      <c r="WTN44" s="10"/>
      <c r="WTO44" s="10"/>
      <c r="WTP44" s="10"/>
      <c r="WTQ44" s="10"/>
      <c r="WTR44" s="10"/>
      <c r="WTS44" s="10"/>
      <c r="WTT44" s="10"/>
      <c r="WTU44" s="10"/>
      <c r="WTV44" s="10"/>
      <c r="WTW44" s="10"/>
      <c r="WTX44" s="10"/>
      <c r="WTY44" s="10"/>
      <c r="WTZ44" s="10"/>
      <c r="WUA44" s="10"/>
      <c r="WUB44" s="10"/>
      <c r="WUC44" s="10"/>
      <c r="WUD44" s="10"/>
      <c r="WUE44" s="10"/>
      <c r="WUF44" s="10"/>
      <c r="WUG44" s="10"/>
      <c r="WUH44" s="10"/>
      <c r="WUI44" s="10"/>
      <c r="WUJ44" s="10"/>
    </row>
    <row r="45" spans="1:16104" ht="15.75" customHeight="1" x14ac:dyDescent="0.2">
      <c r="A45" s="22">
        <v>210015</v>
      </c>
      <c r="B45" s="22" t="s">
        <v>77</v>
      </c>
      <c r="C45" s="118">
        <f>VLOOKUP(A45,'[5]FY24 Revenue Split'!$A$4:$F$57,4,FALSE)</f>
        <v>656876654.69516695</v>
      </c>
      <c r="D45" s="71">
        <f>IFERROR(VLOOKUP($A45,'PAU Performance'!$A:$F,6,FALSE),"")</f>
        <v>17.872342189588093</v>
      </c>
      <c r="E45" s="51">
        <f>IFERROR(D45/$D$53*Savings!$C$8*Savings!$C$16,"")</f>
        <v>-2.435483683485274E-3</v>
      </c>
      <c r="F45" s="88">
        <f t="shared" si="11"/>
        <v>-1599812.3745724696</v>
      </c>
      <c r="G45" s="53">
        <f>IFERROR(F45*Savings!$C$9*Savings!$C$16/$F$53,"")</f>
        <v>-1201527.5692490002</v>
      </c>
      <c r="H45" s="20">
        <f>IFERROR(VLOOKUP(A45,'PAU Performance'!A:C,3,FALSE),"")</f>
        <v>7.1417700000000001E-2</v>
      </c>
      <c r="I45" s="21">
        <f>H45/$H$53*Savings!$C$8*Savings!$C$17</f>
        <v>-2.7058526808787491E-3</v>
      </c>
      <c r="J45" s="88">
        <f t="shared" si="1"/>
        <v>-1777411.4571135819</v>
      </c>
      <c r="K45" s="53">
        <f>IFERROR(J45*Savings!$C$9*Savings!$C$17/$J$53,"")</f>
        <v>-1794192.8697020044</v>
      </c>
      <c r="L45" s="88">
        <f t="shared" si="2"/>
        <v>-2995720.4389510043</v>
      </c>
      <c r="M45" s="70">
        <f t="shared" si="10"/>
        <v>-4.5605524530951879E-3</v>
      </c>
      <c r="N45" s="128">
        <f t="shared" si="12"/>
        <v>-7.6055245309518795E-4</v>
      </c>
      <c r="O45" s="129">
        <f t="shared" si="13"/>
        <v>-499589.15110936994</v>
      </c>
      <c r="P45" s="129">
        <f t="shared" si="9"/>
        <v>-457780.11132100574</v>
      </c>
      <c r="Q45" s="130">
        <f t="shared" si="6"/>
        <v>-6.969042179363874E-4</v>
      </c>
      <c r="R45" s="129">
        <f t="shared" si="7"/>
        <v>2537940.3276299983</v>
      </c>
      <c r="S45" s="128">
        <f t="shared" si="8"/>
        <v>3.8636482351588003E-3</v>
      </c>
      <c r="T45" s="121"/>
    </row>
    <row r="46" spans="1:16104" ht="15.75" customHeight="1" x14ac:dyDescent="0.2">
      <c r="A46" s="22">
        <v>210024</v>
      </c>
      <c r="B46" s="22" t="s">
        <v>83</v>
      </c>
      <c r="C46" s="118">
        <f>VLOOKUP(A46,'[5]FY24 Revenue Split'!$A$4:$F$57,4,FALSE)</f>
        <v>483741861.21753514</v>
      </c>
      <c r="D46" s="71">
        <f>IFERROR(VLOOKUP($A46,'PAU Performance'!$A:$F,6,FALSE),"")</f>
        <v>20.407909933269302</v>
      </c>
      <c r="E46" s="51">
        <f>IFERROR(D46/$D$53*Savings!$C$8*Savings!$C$16,"")</f>
        <v>-2.7810082824773819E-3</v>
      </c>
      <c r="F46" s="88">
        <f t="shared" si="11"/>
        <v>-1345290.1226269894</v>
      </c>
      <c r="G46" s="53">
        <f>IFERROR(F46*Savings!$C$9*Savings!$C$16/$F$53,"")</f>
        <v>-1010370.4638530879</v>
      </c>
      <c r="H46" s="20">
        <f>IFERROR(VLOOKUP(A46,'PAU Performance'!A:C,3,FALSE),"")</f>
        <v>6.8376999999999993E-2</v>
      </c>
      <c r="I46" s="21">
        <f>H46/$H$53*Savings!$C$8*Savings!$C$17</f>
        <v>-2.5906475392017138E-3</v>
      </c>
      <c r="J46" s="88">
        <f t="shared" si="1"/>
        <v>-1253204.6623720643</v>
      </c>
      <c r="K46" s="53">
        <f>IFERROR(J46*Savings!$C$9*Savings!$C$17/$J$53,"")</f>
        <v>-1265036.7817234003</v>
      </c>
      <c r="L46" s="88">
        <f t="shared" si="2"/>
        <v>-2275407.2455764883</v>
      </c>
      <c r="M46" s="70">
        <f t="shared" si="10"/>
        <v>-4.7037633663737331E-3</v>
      </c>
      <c r="N46" s="128">
        <f t="shared" si="12"/>
        <v>-9.0376336637373314E-4</v>
      </c>
      <c r="O46" s="129">
        <f t="shared" si="13"/>
        <v>-437188.17294985475</v>
      </c>
      <c r="P46" s="129">
        <f t="shared" si="9"/>
        <v>-405432.00811280753</v>
      </c>
      <c r="Q46" s="130">
        <f t="shared" si="6"/>
        <v>-8.381164431218983E-4</v>
      </c>
      <c r="R46" s="129">
        <f t="shared" si="7"/>
        <v>1869975.2374636808</v>
      </c>
      <c r="S46" s="128">
        <f t="shared" si="8"/>
        <v>3.8656469232518347E-3</v>
      </c>
      <c r="T46" s="121"/>
    </row>
    <row r="47" spans="1:16104" ht="15.75" customHeight="1" x14ac:dyDescent="0.2">
      <c r="A47" s="22">
        <v>210038</v>
      </c>
      <c r="B47" s="22" t="s">
        <v>92</v>
      </c>
      <c r="C47" s="118">
        <f>VLOOKUP(A47,'[5]FY24 Revenue Split'!$A$4:$F$57,4,FALSE)</f>
        <v>268984437.69158345</v>
      </c>
      <c r="D47" s="71">
        <f>IFERROR(VLOOKUP($A47,'PAU Performance'!$A:$F,6,FALSE),"")</f>
        <v>26.031431307375065</v>
      </c>
      <c r="E47" s="51">
        <f>IFERROR(D47/$D$53*Savings!$C$8*Savings!$C$16,"")</f>
        <v>-3.5473317114426218E-3</v>
      </c>
      <c r="F47" s="88">
        <f t="shared" si="11"/>
        <v>-954177.02570791601</v>
      </c>
      <c r="G47" s="53">
        <f>IFERROR(F47*Savings!$C$9*Savings!$C$16/$F$53,"")</f>
        <v>-716627.78745442163</v>
      </c>
      <c r="H47" s="20">
        <f>IFERROR(VLOOKUP(A47,'PAU Performance'!A:C,3,FALSE),"")</f>
        <v>5.4401699999999997E-2</v>
      </c>
      <c r="I47" s="21">
        <f>H47/$H$53*Savings!$C$8*Savings!$C$17</f>
        <v>-2.0611555089195179E-3</v>
      </c>
      <c r="J47" s="88">
        <f t="shared" si="1"/>
        <v>-554418.75556162605</v>
      </c>
      <c r="K47" s="53">
        <f>IFERROR(J47*Savings!$C$9*Savings!$C$17/$J$53,"")</f>
        <v>-559653.2947262089</v>
      </c>
      <c r="L47" s="88">
        <f t="shared" si="2"/>
        <v>-1276281.0821806304</v>
      </c>
      <c r="M47" s="70">
        <f t="shared" si="10"/>
        <v>-4.7448138380556037E-3</v>
      </c>
      <c r="N47" s="128">
        <f t="shared" si="12"/>
        <v>-9.4481383805560372E-4</v>
      </c>
      <c r="O47" s="129">
        <f t="shared" si="13"/>
        <v>-254140.21895261336</v>
      </c>
      <c r="P47" s="129">
        <f t="shared" si="9"/>
        <v>-236328.11410723891</v>
      </c>
      <c r="Q47" s="130">
        <f t="shared" si="6"/>
        <v>-8.7859400393346121E-4</v>
      </c>
      <c r="R47" s="129">
        <f t="shared" si="7"/>
        <v>1039952.9680733915</v>
      </c>
      <c r="S47" s="128">
        <f t="shared" si="8"/>
        <v>3.8662198341221426E-3</v>
      </c>
      <c r="T47" s="121"/>
    </row>
    <row r="48" spans="1:16104" ht="15.75" customHeight="1" x14ac:dyDescent="0.2">
      <c r="A48" s="22">
        <v>210040</v>
      </c>
      <c r="B48" s="22" t="s">
        <v>94</v>
      </c>
      <c r="C48" s="118">
        <f>VLOOKUP(A48,'[5]FY24 Revenue Split'!$A$4:$F$57,4,FALSE)</f>
        <v>301542118.3628397</v>
      </c>
      <c r="D48" s="71">
        <f>IFERROR(VLOOKUP($A48,'PAU Performance'!$A:$F,6,FALSE),"")</f>
        <v>15.601546847868759</v>
      </c>
      <c r="E48" s="51">
        <f>IFERROR(D48/$D$53*Savings!$C$8*Savings!$C$16,"")</f>
        <v>-2.1260399102727341E-3</v>
      </c>
      <c r="F48" s="88">
        <f t="shared" si="11"/>
        <v>-641090.57826758188</v>
      </c>
      <c r="G48" s="53">
        <f>IFERROR(F48*Savings!$C$9*Savings!$C$16/$F$53,"")</f>
        <v>-481486.46454877796</v>
      </c>
      <c r="H48" s="20">
        <f>IFERROR(VLOOKUP(A48,'PAU Performance'!A:C,3,FALSE),"")</f>
        <v>8.2384299999999994E-2</v>
      </c>
      <c r="I48" s="21">
        <f>H48/$H$53*Savings!$C$8*Savings!$C$17</f>
        <v>-3.1213519760132169E-3</v>
      </c>
      <c r="J48" s="88">
        <f t="shared" si="1"/>
        <v>-941219.08700306108</v>
      </c>
      <c r="K48" s="53">
        <f>IFERROR(J48*Savings!$C$9*Savings!$C$17/$J$53,"")</f>
        <v>-950105.59764857416</v>
      </c>
      <c r="L48" s="88">
        <f t="shared" si="2"/>
        <v>-1431592.0621973521</v>
      </c>
      <c r="M48" s="70">
        <f t="shared" si="10"/>
        <v>-4.7475691620456999E-3</v>
      </c>
      <c r="N48" s="128">
        <f t="shared" si="12"/>
        <v>-9.4756916204569988E-4</v>
      </c>
      <c r="O48" s="129">
        <f t="shared" si="13"/>
        <v>-285732.01241856127</v>
      </c>
      <c r="P48" s="129">
        <f t="shared" si="9"/>
        <v>-265752.34785744688</v>
      </c>
      <c r="Q48" s="130">
        <f t="shared" si="6"/>
        <v>-8.8131087391802524E-4</v>
      </c>
      <c r="R48" s="129">
        <f t="shared" si="7"/>
        <v>1165839.7143399052</v>
      </c>
      <c r="S48" s="128">
        <f t="shared" si="8"/>
        <v>3.8662582881276745E-3</v>
      </c>
      <c r="T48" s="121"/>
    </row>
    <row r="49" spans="1:21" ht="15.75" customHeight="1" x14ac:dyDescent="0.2">
      <c r="A49" s="22">
        <v>210056</v>
      </c>
      <c r="B49" s="22" t="s">
        <v>101</v>
      </c>
      <c r="C49" s="118">
        <f>VLOOKUP(A49,'[5]FY24 Revenue Split'!$A$4:$F$57,4,FALSE)</f>
        <v>310989150.36451924</v>
      </c>
      <c r="D49" s="71">
        <f>IFERROR(VLOOKUP($A49,'PAU Performance'!$A:$F,6,FALSE),"")</f>
        <v>20.508778734526828</v>
      </c>
      <c r="E49" s="51">
        <f>IFERROR(D49/$D$53*Savings!$C$8*Savings!$C$16,"")</f>
        <v>-2.7947537847193065E-3</v>
      </c>
      <c r="F49" s="88">
        <f t="shared" si="11"/>
        <v>-869138.10498788161</v>
      </c>
      <c r="G49" s="53">
        <f>IFERROR(F49*Savings!$C$9*Savings!$C$16/$F$53,"")</f>
        <v>-652759.91811655194</v>
      </c>
      <c r="H49" s="20">
        <f>IFERROR(VLOOKUP(A49,'PAU Performance'!A:C,3,FALSE),"")</f>
        <v>7.8798000000000007E-2</v>
      </c>
      <c r="I49" s="21">
        <f>H49/$H$53*Savings!$C$8*Savings!$C$17</f>
        <v>-2.9854753030114901E-3</v>
      </c>
      <c r="J49" s="88">
        <f t="shared" si="1"/>
        <v>-928450.42791779886</v>
      </c>
      <c r="K49" s="53">
        <f>IFERROR(J49*Savings!$C$9*Savings!$C$17/$J$53,"")</f>
        <v>-937216.38339559687</v>
      </c>
      <c r="L49" s="88">
        <f t="shared" si="2"/>
        <v>-1589976.3015121487</v>
      </c>
      <c r="M49" s="70">
        <f t="shared" si="10"/>
        <v>-5.1126423531126152E-3</v>
      </c>
      <c r="N49" s="128">
        <f t="shared" si="12"/>
        <v>-1.3126423531126153E-3</v>
      </c>
      <c r="O49" s="129">
        <f t="shared" si="13"/>
        <v>-408217.53012697544</v>
      </c>
      <c r="P49" s="129">
        <f t="shared" si="9"/>
        <v>-386027.41465820529</v>
      </c>
      <c r="Q49" s="130">
        <f t="shared" si="6"/>
        <v>-1.2412890102620352E-3</v>
      </c>
      <c r="R49" s="129">
        <f t="shared" si="7"/>
        <v>1203948.8868539433</v>
      </c>
      <c r="S49" s="128">
        <f t="shared" si="8"/>
        <v>3.8713533428505801E-3</v>
      </c>
      <c r="T49" s="121"/>
    </row>
    <row r="50" spans="1:21" s="11" customFormat="1" ht="15.75" customHeight="1" x14ac:dyDescent="0.2">
      <c r="A50" s="22">
        <v>210034</v>
      </c>
      <c r="B50" s="22" t="s">
        <v>89</v>
      </c>
      <c r="C50" s="118">
        <f>VLOOKUP(A50,'[5]FY24 Revenue Split'!$A$4:$F$57,4,FALSE)</f>
        <v>214859167.96876401</v>
      </c>
      <c r="D50" s="71">
        <f>IFERROR(VLOOKUP($A50,'PAU Performance'!$A:$F,6,FALSE),"")</f>
        <v>22.533044446073792</v>
      </c>
      <c r="E50" s="51">
        <f>IFERROR(D50/$D$53*Savings!$C$8*Savings!$C$16,"")</f>
        <v>-3.0706026946838577E-3</v>
      </c>
      <c r="F50" s="88">
        <f t="shared" si="11"/>
        <v>-659747.14014241833</v>
      </c>
      <c r="G50" s="53">
        <f>IFERROR(F50*Savings!$C$9*Savings!$C$16/$F$53,"")</f>
        <v>-495498.34106398886</v>
      </c>
      <c r="H50" s="20">
        <f>IFERROR(VLOOKUP(A50,'PAU Performance'!A:C,3,FALSE),"")</f>
        <v>7.8478900000000004E-2</v>
      </c>
      <c r="I50" s="21">
        <f>H50/$H$53*Savings!$C$8*Savings!$C$17</f>
        <v>-2.9733853366520524E-3</v>
      </c>
      <c r="J50" s="88">
        <f t="shared" si="1"/>
        <v>-638859.09948358324</v>
      </c>
      <c r="K50" s="53">
        <f>IFERROR(J50*Savings!$C$9*Savings!$C$17/$J$53,"")</f>
        <v>-644890.88131518697</v>
      </c>
      <c r="L50" s="88">
        <f t="shared" si="2"/>
        <v>-1140389.2223791759</v>
      </c>
      <c r="M50" s="70">
        <f t="shared" si="10"/>
        <v>-5.3076125778582766E-3</v>
      </c>
      <c r="N50" s="128">
        <f t="shared" si="12"/>
        <v>-1.5076125778582766E-3</v>
      </c>
      <c r="O50" s="129">
        <f t="shared" si="13"/>
        <v>-323924.38409787277</v>
      </c>
      <c r="P50" s="129">
        <f t="shared" si="9"/>
        <v>-308008.82076534501</v>
      </c>
      <c r="Q50" s="130">
        <f t="shared" si="6"/>
        <v>-1.4335381807404326E-3</v>
      </c>
      <c r="R50" s="129">
        <f t="shared" si="7"/>
        <v>832380.40161383094</v>
      </c>
      <c r="S50" s="128">
        <f t="shared" si="8"/>
        <v>3.8740743971178437E-3</v>
      </c>
      <c r="T50" s="121"/>
      <c r="U50" s="9"/>
    </row>
    <row r="51" spans="1:21" ht="15.75" customHeight="1" x14ac:dyDescent="0.2">
      <c r="A51" s="22">
        <v>210006</v>
      </c>
      <c r="B51" s="22" t="s">
        <v>70</v>
      </c>
      <c r="C51" s="118">
        <v>31270105</v>
      </c>
      <c r="D51" s="71">
        <f>IFERROR(VLOOKUP($A51,'PAU Performance'!$A:$F,6,FALSE),"")</f>
        <v>14.967529443407889</v>
      </c>
      <c r="E51" s="51">
        <f>IFERROR(D51/$D$53*Savings!$C$8*Savings!$C$16,"")</f>
        <v>-2.0396416627889934E-3</v>
      </c>
      <c r="F51" s="88">
        <f t="shared" si="11"/>
        <v>-63779.808957786416</v>
      </c>
      <c r="G51" s="53">
        <f>IFERROR(F51*Savings!$C$9*Savings!$C$16/$F$53,"")</f>
        <v>-47901.366461610232</v>
      </c>
      <c r="H51" s="20">
        <f>IFERROR(VLOOKUP(A51,'PAU Performance'!A:C,3,FALSE),"")</f>
        <v>9.9804400000000001E-2</v>
      </c>
      <c r="I51" s="21">
        <f>H51/$H$53*Savings!$C$8*Savings!$C$17</f>
        <v>-3.7813595691753594E-3</v>
      </c>
      <c r="J51" s="88">
        <f t="shared" si="1"/>
        <v>-118243.51077086825</v>
      </c>
      <c r="K51" s="53">
        <f>IFERROR(J51*Savings!$C$9*Savings!$C$17/$J$53,"")</f>
        <v>-119359.90570137685</v>
      </c>
      <c r="L51" s="88">
        <f t="shared" si="2"/>
        <v>-167261.27216298709</v>
      </c>
      <c r="M51" s="70">
        <f t="shared" si="10"/>
        <v>-5.3489194284121241E-3</v>
      </c>
      <c r="N51" s="128">
        <f t="shared" si="12"/>
        <v>-1.5489194284121241E-3</v>
      </c>
      <c r="O51" s="129">
        <f t="shared" si="13"/>
        <v>-48434.873162987104</v>
      </c>
      <c r="P51" s="129">
        <f t="shared" si="9"/>
        <v>-46100.532117010378</v>
      </c>
      <c r="Q51" s="130">
        <f t="shared" si="6"/>
        <v>-1.4742685423349356E-3</v>
      </c>
      <c r="R51" s="129">
        <f t="shared" si="7"/>
        <v>121160.74004597671</v>
      </c>
      <c r="S51" s="128">
        <f t="shared" si="8"/>
        <v>3.8746508860771885E-3</v>
      </c>
      <c r="T51" s="121"/>
    </row>
    <row r="52" spans="1:21" ht="12" customHeight="1" x14ac:dyDescent="0.2">
      <c r="A52" s="115"/>
      <c r="B52" s="115"/>
      <c r="C52" s="118"/>
      <c r="D52" s="71"/>
      <c r="E52" s="23"/>
      <c r="F52" s="89"/>
      <c r="G52" s="28"/>
      <c r="H52" s="20"/>
      <c r="I52" s="21"/>
      <c r="J52" s="24"/>
      <c r="K52" s="48"/>
      <c r="L52" s="15"/>
      <c r="M52" s="70"/>
      <c r="N52" s="128"/>
      <c r="O52" s="129"/>
      <c r="P52" s="129"/>
      <c r="Q52" s="130"/>
      <c r="R52" s="129"/>
      <c r="S52" s="128"/>
      <c r="T52" s="121"/>
    </row>
    <row r="53" spans="1:21" s="69" customFormat="1" ht="18.75" customHeight="1" x14ac:dyDescent="0.25">
      <c r="A53" s="77" t="s">
        <v>152</v>
      </c>
      <c r="B53" s="77" t="s">
        <v>152</v>
      </c>
      <c r="C53" s="134">
        <f>VLOOKUP(A53,'[5]FY24 Revenue Split'!$A$4:$F$57,4,FALSE)</f>
        <v>20534253026.534958</v>
      </c>
      <c r="D53" s="82">
        <f>IFERROR(VLOOKUP($A53,'PAU Performance'!$A:$F,6,FALSE),"")</f>
        <v>11.73619430297108</v>
      </c>
      <c r="E53" s="83">
        <f>IFERROR($D53/$D53*Savings!$C$8*Savings!$C$16,"")</f>
        <v>-1.5993040770980035E-3</v>
      </c>
      <c r="F53" s="85">
        <f>SUM(F4:F51)</f>
        <v>-43726555.233391948</v>
      </c>
      <c r="G53" s="85">
        <f>SUM(G4:G51)</f>
        <v>-32840514.585499372</v>
      </c>
      <c r="H53" s="86">
        <f>IFERROR(VLOOKUP(A53,'PAU Performance'!A:C,3,FALSE),"")</f>
        <v>5.8084700000000003E-2</v>
      </c>
      <c r="I53" s="83">
        <f>H53/$H$53*Savings!$C$8*Savings!$C$17</f>
        <v>-2.2006959229019965E-3</v>
      </c>
      <c r="J53" s="78">
        <f>SUM(J4:J51)</f>
        <v>-44766979.919818483</v>
      </c>
      <c r="K53" s="79">
        <f>SUM(K4:K51)</f>
        <v>-45189646.915333457</v>
      </c>
      <c r="L53" s="78">
        <f>SUM(L4:L51)</f>
        <v>-78030161.500832841</v>
      </c>
      <c r="M53" s="80">
        <f>L53/C53</f>
        <v>-3.8E-3</v>
      </c>
      <c r="N53" s="126"/>
      <c r="O53" s="127">
        <f>SUM(O4:O51)</f>
        <v>-1089008.8689394423</v>
      </c>
      <c r="P53" s="127">
        <f>SUM(P4:P51)</f>
        <v>-5038928.7096169908</v>
      </c>
      <c r="Q53" s="133">
        <f>IFERROR(P53/C53,0)</f>
        <v>-2.4539138107948418E-4</v>
      </c>
      <c r="R53" s="127">
        <f>SUM(R4:R51)</f>
        <v>72991232.791215867</v>
      </c>
      <c r="S53" s="126">
        <f>ABS(M53-Q53)</f>
        <v>3.5546086189205159E-3</v>
      </c>
    </row>
    <row r="54" spans="1:21" ht="21.75" customHeight="1" x14ac:dyDescent="0.2">
      <c r="C54" s="119"/>
      <c r="D54" s="12"/>
      <c r="E54" s="16"/>
      <c r="F54" s="16"/>
      <c r="G54" s="93"/>
      <c r="H54" s="16"/>
      <c r="I54" s="16"/>
      <c r="J54" s="16"/>
      <c r="K54" s="49"/>
      <c r="L54" s="15"/>
    </row>
    <row r="55" spans="1:21" x14ac:dyDescent="0.2">
      <c r="A55" s="110" t="s">
        <v>199</v>
      </c>
      <c r="C55" s="12"/>
      <c r="D55" s="18"/>
      <c r="E55" s="16"/>
      <c r="F55" s="16"/>
      <c r="G55" s="18"/>
      <c r="H55" s="16"/>
      <c r="I55" s="16"/>
      <c r="J55" s="16"/>
      <c r="K55" s="68"/>
    </row>
    <row r="56" spans="1:21" x14ac:dyDescent="0.2">
      <c r="A56" s="13" t="s">
        <v>190</v>
      </c>
      <c r="C56" s="12"/>
      <c r="D56" s="18"/>
      <c r="E56" s="16"/>
      <c r="F56" s="16"/>
      <c r="G56" s="18"/>
      <c r="H56" s="16"/>
      <c r="I56" s="16"/>
      <c r="J56" s="16"/>
      <c r="K56" s="68"/>
    </row>
    <row r="57" spans="1:21" x14ac:dyDescent="0.2">
      <c r="A57" s="6" t="s">
        <v>111</v>
      </c>
      <c r="C57" s="12"/>
      <c r="D57" s="12"/>
      <c r="E57" s="16"/>
      <c r="F57" s="16"/>
      <c r="G57" s="18"/>
      <c r="H57" s="16"/>
      <c r="I57" s="16"/>
      <c r="J57" s="16"/>
      <c r="K57" s="49"/>
    </row>
    <row r="58" spans="1:21" x14ac:dyDescent="0.2">
      <c r="A58" s="7" t="s">
        <v>59</v>
      </c>
      <c r="G58" s="15"/>
    </row>
    <row r="59" spans="1:21" x14ac:dyDescent="0.2">
      <c r="A59" s="7" t="s">
        <v>201</v>
      </c>
      <c r="G59" s="15"/>
    </row>
    <row r="60" spans="1:21" s="69" customFormat="1" x14ac:dyDescent="0.2">
      <c r="A60" s="6" t="s">
        <v>224</v>
      </c>
      <c r="B60" s="9"/>
      <c r="C60" s="9"/>
      <c r="D60" s="9"/>
      <c r="K60" s="81"/>
    </row>
    <row r="61" spans="1:21" x14ac:dyDescent="0.2">
      <c r="G61" s="15"/>
      <c r="J61" s="46"/>
    </row>
  </sheetData>
  <autoFilter ref="A3:WUJ3" xr:uid="{E959C1BF-0EC0-4FA8-BF57-85B817F1B1F5}">
    <sortState xmlns:xlrd2="http://schemas.microsoft.com/office/spreadsheetml/2017/richdata2" ref="A4:WUJ53">
      <sortCondition descending="1" ref="Q3"/>
    </sortState>
  </autoFilter>
  <conditionalFormatting sqref="P4:P52">
    <cfRule type="cellIs" dxfId="0" priority="1" operator="lessThan">
      <formula>0</formula>
    </cfRule>
  </conditionalFormatting>
  <pageMargins left="0.25" right="0.25" top="0.5" bottom="0.5" header="0.3" footer="0.3"/>
  <pageSetup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D50"/>
  <sheetViews>
    <sheetView workbookViewId="0">
      <selection activeCell="D20" sqref="D20"/>
    </sheetView>
  </sheetViews>
  <sheetFormatPr defaultColWidth="8.85546875" defaultRowHeight="15" x14ac:dyDescent="0.25"/>
  <sheetData>
    <row r="1" spans="1:4" x14ac:dyDescent="0.25">
      <c r="A1" t="s">
        <v>123</v>
      </c>
      <c r="B1" t="s">
        <v>0</v>
      </c>
      <c r="C1" t="s">
        <v>124</v>
      </c>
      <c r="D1" t="s">
        <v>125</v>
      </c>
    </row>
    <row r="2" spans="1:4" x14ac:dyDescent="0.25">
      <c r="A2" s="1">
        <v>210001</v>
      </c>
      <c r="B2" s="2" t="s">
        <v>2</v>
      </c>
      <c r="C2">
        <f>VLOOKUP(A2,[6]Sheet2!$A:$J,10,FALSE)</f>
        <v>18.96677973468735</v>
      </c>
      <c r="D2">
        <f>VLOOKUP(A2,[6]Sheet2!$A:$I,9,FALSE)</f>
        <v>17.970282908782881</v>
      </c>
    </row>
    <row r="3" spans="1:4" x14ac:dyDescent="0.25">
      <c r="A3" s="1">
        <v>210002</v>
      </c>
      <c r="B3" s="2" t="s">
        <v>3</v>
      </c>
      <c r="C3">
        <f>VLOOKUP(A3,[6]Sheet2!$A:$J,10,FALSE)</f>
        <v>23.179755966181013</v>
      </c>
      <c r="D3">
        <f>VLOOKUP(A3,[6]Sheet2!$A:$I,9,FALSE)</f>
        <v>24.079025018006444</v>
      </c>
    </row>
    <row r="4" spans="1:4" x14ac:dyDescent="0.25">
      <c r="A4" s="1">
        <v>210003</v>
      </c>
      <c r="B4" s="2" t="s">
        <v>4</v>
      </c>
      <c r="C4">
        <f>VLOOKUP(A4,[6]Sheet2!$A:$J,10,FALSE)</f>
        <v>15.306754810803417</v>
      </c>
      <c r="D4">
        <f>VLOOKUP(A4,[6]Sheet2!$A:$I,9,FALSE)</f>
        <v>14.388784729339887</v>
      </c>
    </row>
    <row r="5" spans="1:4" x14ac:dyDescent="0.25">
      <c r="A5" s="1">
        <v>210004</v>
      </c>
      <c r="B5" s="2" t="s">
        <v>5</v>
      </c>
      <c r="C5">
        <f>VLOOKUP(A5,[6]Sheet2!$A:$J,10,FALSE)</f>
        <v>6.4356847642630184</v>
      </c>
      <c r="D5">
        <f>VLOOKUP(A5,[6]Sheet2!$A:$I,9,FALSE)</f>
        <v>6.5696781120644285</v>
      </c>
    </row>
    <row r="6" spans="1:4" x14ac:dyDescent="0.25">
      <c r="A6" s="1">
        <v>210005</v>
      </c>
      <c r="B6" s="2" t="s">
        <v>6</v>
      </c>
      <c r="C6">
        <f>VLOOKUP(A6,[6]Sheet2!$A:$J,10,FALSE)</f>
        <v>10.648007522040173</v>
      </c>
      <c r="D6">
        <f>VLOOKUP(A6,[6]Sheet2!$A:$I,9,FALSE)</f>
        <v>11.803571519189685</v>
      </c>
    </row>
    <row r="7" spans="1:4" x14ac:dyDescent="0.25">
      <c r="A7" s="1">
        <v>210006</v>
      </c>
      <c r="B7" s="2" t="s">
        <v>7</v>
      </c>
      <c r="C7">
        <f>VLOOKUP(A7,[6]Sheet2!$A:$J,10,FALSE)</f>
        <v>14.078247740968541</v>
      </c>
      <c r="D7">
        <f>VLOOKUP(A7,[6]Sheet2!$A:$I,9,FALSE)</f>
        <v>14.697946768506055</v>
      </c>
    </row>
    <row r="8" spans="1:4" x14ac:dyDescent="0.25">
      <c r="A8" s="1">
        <v>210008</v>
      </c>
      <c r="B8" s="2" t="s">
        <v>8</v>
      </c>
      <c r="C8">
        <f>VLOOKUP(A8,[6]Sheet2!$A:$J,10,FALSE)</f>
        <v>21.015656340025313</v>
      </c>
      <c r="D8">
        <f>VLOOKUP(A8,[6]Sheet2!$A:$I,9,FALSE)</f>
        <v>20.993625889650875</v>
      </c>
    </row>
    <row r="9" spans="1:4" x14ac:dyDescent="0.25">
      <c r="A9" s="1">
        <v>210009</v>
      </c>
      <c r="B9" s="2" t="s">
        <v>9</v>
      </c>
      <c r="C9">
        <f>VLOOKUP(A9,[6]Sheet2!$A:$J,10,FALSE)</f>
        <v>32.381991160488077</v>
      </c>
      <c r="D9">
        <f>VLOOKUP(A9,[6]Sheet2!$A:$I,9,FALSE)</f>
        <v>30.000417772167999</v>
      </c>
    </row>
    <row r="10" spans="1:4" x14ac:dyDescent="0.25">
      <c r="A10" s="1">
        <v>210010</v>
      </c>
      <c r="B10" s="2" t="s">
        <v>10</v>
      </c>
      <c r="C10" t="e">
        <f>VLOOKUP(A10,[6]Sheet2!$A:$J,10,FALSE)</f>
        <v>#DIV/0!</v>
      </c>
      <c r="D10" t="e">
        <f>VLOOKUP(A10,[6]Sheet2!$A:$I,9,FALSE)</f>
        <v>#DIV/0!</v>
      </c>
    </row>
    <row r="11" spans="1:4" x14ac:dyDescent="0.25">
      <c r="A11" s="1">
        <v>210011</v>
      </c>
      <c r="B11" s="2" t="s">
        <v>11</v>
      </c>
      <c r="C11">
        <f>VLOOKUP(A11,[6]Sheet2!$A:$J,10,FALSE)</f>
        <v>17.10430357297783</v>
      </c>
      <c r="D11">
        <f>VLOOKUP(A11,[6]Sheet2!$A:$I,9,FALSE)</f>
        <v>17.001159290675616</v>
      </c>
    </row>
    <row r="12" spans="1:4" x14ac:dyDescent="0.25">
      <c r="A12" s="1">
        <v>210012</v>
      </c>
      <c r="B12" s="2" t="s">
        <v>12</v>
      </c>
      <c r="C12">
        <f>VLOOKUP(A12,[6]Sheet2!$A:$J,10,FALSE)</f>
        <v>28.946436139500737</v>
      </c>
      <c r="D12">
        <f>VLOOKUP(A12,[6]Sheet2!$A:$I,9,FALSE)</f>
        <v>28.968174843180819</v>
      </c>
    </row>
    <row r="13" spans="1:4" x14ac:dyDescent="0.25">
      <c r="A13" s="1">
        <v>210013</v>
      </c>
      <c r="B13" s="2" t="s">
        <v>13</v>
      </c>
      <c r="C13">
        <f>VLOOKUP(A13,[6]Sheet2!$A:$J,10,FALSE)</f>
        <v>26.137533640252322</v>
      </c>
      <c r="D13">
        <f>VLOOKUP(A13,[6]Sheet2!$A:$I,9,FALSE)</f>
        <v>27.585313087376623</v>
      </c>
    </row>
    <row r="14" spans="1:4" x14ac:dyDescent="0.25">
      <c r="A14" s="1">
        <v>210015</v>
      </c>
      <c r="B14" s="2" t="s">
        <v>14</v>
      </c>
      <c r="C14">
        <f>VLOOKUP(A14,[6]Sheet2!$A:$J,10,FALSE)</f>
        <v>30.288834341477649</v>
      </c>
      <c r="D14">
        <f>VLOOKUP(A14,[6]Sheet2!$A:$I,9,FALSE)</f>
        <v>32.84062267882932</v>
      </c>
    </row>
    <row r="15" spans="1:4" x14ac:dyDescent="0.25">
      <c r="A15" s="1">
        <v>210016</v>
      </c>
      <c r="B15" s="2" t="s">
        <v>15</v>
      </c>
      <c r="C15">
        <f>VLOOKUP(A15,[6]Sheet2!$A:$J,10,FALSE)</f>
        <v>7.7872117704039328</v>
      </c>
      <c r="D15">
        <f>VLOOKUP(A15,[6]Sheet2!$A:$I,9,FALSE)</f>
        <v>7.8846518333025672</v>
      </c>
    </row>
    <row r="16" spans="1:4" x14ac:dyDescent="0.25">
      <c r="A16" s="1">
        <v>210017</v>
      </c>
      <c r="B16" s="2" t="s">
        <v>16</v>
      </c>
      <c r="C16">
        <f>VLOOKUP(A16,[6]Sheet2!$A:$J,10,FALSE)</f>
        <v>10.869565217391305</v>
      </c>
      <c r="D16">
        <f>VLOOKUP(A16,[6]Sheet2!$A:$I,9,FALSE)</f>
        <v>11.349104859335037</v>
      </c>
    </row>
    <row r="17" spans="1:4" x14ac:dyDescent="0.25">
      <c r="A17" s="1">
        <v>210018</v>
      </c>
      <c r="B17" s="2" t="s">
        <v>17</v>
      </c>
      <c r="C17">
        <f>VLOOKUP(A17,[6]Sheet2!$A:$J,10,FALSE)</f>
        <v>21.773721831883709</v>
      </c>
      <c r="D17">
        <f>VLOOKUP(A17,[6]Sheet2!$A:$I,9,FALSE)</f>
        <v>20.082012517245495</v>
      </c>
    </row>
    <row r="18" spans="1:4" x14ac:dyDescent="0.25">
      <c r="A18" s="1">
        <v>210019</v>
      </c>
      <c r="B18" s="2" t="s">
        <v>18</v>
      </c>
      <c r="C18">
        <f>VLOOKUP(A18,[6]Sheet2!$A:$J,10,FALSE)</f>
        <v>18.615749725918555</v>
      </c>
      <c r="D18">
        <f>VLOOKUP(A18,[6]Sheet2!$A:$I,9,FALSE)</f>
        <v>18.828584538182781</v>
      </c>
    </row>
    <row r="19" spans="1:4" x14ac:dyDescent="0.25">
      <c r="A19" s="1">
        <v>210022</v>
      </c>
      <c r="B19" s="2" t="s">
        <v>19</v>
      </c>
      <c r="C19">
        <f>VLOOKUP(A19,[6]Sheet2!$A:$J,10,FALSE)</f>
        <v>8.723309458342472</v>
      </c>
      <c r="D19">
        <f>VLOOKUP(A19,[6]Sheet2!$A:$I,9,FALSE)</f>
        <v>7.8451128465786315</v>
      </c>
    </row>
    <row r="20" spans="1:4" x14ac:dyDescent="0.25">
      <c r="A20" s="1">
        <v>210023</v>
      </c>
      <c r="B20" s="2" t="s">
        <v>20</v>
      </c>
      <c r="C20">
        <f>VLOOKUP(A20,[6]Sheet2!$A:$J,10,FALSE)</f>
        <v>10.382816741883316</v>
      </c>
      <c r="D20">
        <f>VLOOKUP(A20,[6]Sheet2!$A:$I,9,FALSE)</f>
        <v>9.5549470758919455</v>
      </c>
    </row>
    <row r="21" spans="1:4" x14ac:dyDescent="0.25">
      <c r="A21" s="1">
        <v>210024</v>
      </c>
      <c r="B21" s="2" t="s">
        <v>21</v>
      </c>
      <c r="C21">
        <f>VLOOKUP(A21,[6]Sheet2!$A:$J,10,FALSE)</f>
        <v>29.815434833366961</v>
      </c>
      <c r="D21">
        <f>VLOOKUP(A21,[6]Sheet2!$A:$I,9,FALSE)</f>
        <v>28.406826287068995</v>
      </c>
    </row>
    <row r="22" spans="1:4" x14ac:dyDescent="0.25">
      <c r="A22" s="1">
        <v>210027</v>
      </c>
      <c r="B22" s="2" t="s">
        <v>22</v>
      </c>
      <c r="C22">
        <f>VLOOKUP(A22,[6]Sheet2!$A:$J,10,FALSE)</f>
        <v>18.161851847824906</v>
      </c>
      <c r="D22">
        <f>VLOOKUP(A22,[6]Sheet2!$A:$I,9,FALSE)</f>
        <v>18.037902427886447</v>
      </c>
    </row>
    <row r="23" spans="1:4" x14ac:dyDescent="0.25">
      <c r="A23" s="1">
        <v>210028</v>
      </c>
      <c r="B23" s="2" t="s">
        <v>23</v>
      </c>
      <c r="C23">
        <f>VLOOKUP(A23,[6]Sheet2!$A:$J,10,FALSE)</f>
        <v>20.352703434777023</v>
      </c>
      <c r="D23">
        <f>VLOOKUP(A23,[6]Sheet2!$A:$I,9,FALSE)</f>
        <v>19.859680302544973</v>
      </c>
    </row>
    <row r="24" spans="1:4" x14ac:dyDescent="0.25">
      <c r="A24" s="1">
        <v>210029</v>
      </c>
      <c r="B24" s="2" t="s">
        <v>24</v>
      </c>
      <c r="C24">
        <f>VLOOKUP(A24,[6]Sheet2!$A:$J,10,FALSE)</f>
        <v>34.015247133526593</v>
      </c>
      <c r="D24">
        <f>VLOOKUP(A24,[6]Sheet2!$A:$I,9,FALSE)</f>
        <v>35.563771832457022</v>
      </c>
    </row>
    <row r="25" spans="1:4" x14ac:dyDescent="0.25">
      <c r="A25" s="1">
        <v>210030</v>
      </c>
      <c r="B25" s="2" t="s">
        <v>25</v>
      </c>
      <c r="C25">
        <f>VLOOKUP(A25,[6]Sheet2!$A:$J,10,FALSE)</f>
        <v>7.6545732688301937</v>
      </c>
      <c r="D25">
        <f>VLOOKUP(A25,[6]Sheet2!$A:$I,9,FALSE)</f>
        <v>6.006243331884459</v>
      </c>
    </row>
    <row r="26" spans="1:4" x14ac:dyDescent="0.25">
      <c r="A26" s="1">
        <v>210032</v>
      </c>
      <c r="B26" s="2" t="s">
        <v>26</v>
      </c>
      <c r="C26">
        <f>VLOOKUP(A26,[6]Sheet2!$A:$J,10,FALSE)</f>
        <v>10.853943868126665</v>
      </c>
      <c r="D26">
        <f>VLOOKUP(A26,[6]Sheet2!$A:$I,9,FALSE)</f>
        <v>10.222965988380635</v>
      </c>
    </row>
    <row r="27" spans="1:4" x14ac:dyDescent="0.25">
      <c r="A27" s="1">
        <v>210033</v>
      </c>
      <c r="B27" s="2" t="s">
        <v>27</v>
      </c>
      <c r="C27">
        <f>VLOOKUP(A27,[6]Sheet2!$A:$J,10,FALSE)</f>
        <v>17.162183926558225</v>
      </c>
      <c r="D27">
        <f>VLOOKUP(A27,[6]Sheet2!$A:$I,9,FALSE)</f>
        <v>19.07553551296505</v>
      </c>
    </row>
    <row r="28" spans="1:4" x14ac:dyDescent="0.25">
      <c r="A28" s="1">
        <v>210034</v>
      </c>
      <c r="B28" s="2" t="s">
        <v>28</v>
      </c>
      <c r="C28">
        <f>VLOOKUP(A28,[6]Sheet2!$A:$J,10,FALSE)</f>
        <v>34.375786157711154</v>
      </c>
      <c r="D28">
        <f>VLOOKUP(A28,[6]Sheet2!$A:$I,9,FALSE)</f>
        <v>33.08628770882887</v>
      </c>
    </row>
    <row r="29" spans="1:4" x14ac:dyDescent="0.25">
      <c r="A29" s="1">
        <v>210035</v>
      </c>
      <c r="B29" s="2" t="s">
        <v>29</v>
      </c>
      <c r="C29">
        <f>VLOOKUP(A29,[6]Sheet2!$A:$J,10,FALSE)</f>
        <v>9.1191294945362937</v>
      </c>
      <c r="D29">
        <f>VLOOKUP(A29,[6]Sheet2!$A:$I,9,FALSE)</f>
        <v>8.1036978307166105</v>
      </c>
    </row>
    <row r="30" spans="1:4" x14ac:dyDescent="0.25">
      <c r="A30" s="1">
        <v>210037</v>
      </c>
      <c r="B30" s="2" t="s">
        <v>30</v>
      </c>
      <c r="C30">
        <f>VLOOKUP(A30,[6]Sheet2!$A:$J,10,FALSE)</f>
        <v>12.227772227772228</v>
      </c>
      <c r="D30">
        <f>VLOOKUP(A30,[6]Sheet2!$A:$I,9,FALSE)</f>
        <v>10.256410256410257</v>
      </c>
    </row>
    <row r="31" spans="1:4" x14ac:dyDescent="0.25">
      <c r="A31" s="1">
        <v>210038</v>
      </c>
      <c r="B31" s="2" t="s">
        <v>31</v>
      </c>
      <c r="C31">
        <f>VLOOKUP(A31,[6]Sheet2!$A:$J,10,FALSE)</f>
        <v>29.452026624001231</v>
      </c>
      <c r="D31">
        <f>VLOOKUP(A31,[6]Sheet2!$A:$I,9,FALSE)</f>
        <v>28.874106396961359</v>
      </c>
    </row>
    <row r="32" spans="1:4" x14ac:dyDescent="0.25">
      <c r="A32" s="1">
        <v>210039</v>
      </c>
      <c r="B32" s="2" t="s">
        <v>32</v>
      </c>
      <c r="C32">
        <f>VLOOKUP(A32,[6]Sheet2!$A:$J,10,FALSE)</f>
        <v>8.469349317194931</v>
      </c>
      <c r="D32">
        <f>VLOOKUP(A32,[6]Sheet2!$A:$I,9,FALSE)</f>
        <v>8.2727246385210513</v>
      </c>
    </row>
    <row r="33" spans="1:4" x14ac:dyDescent="0.25">
      <c r="A33" s="1">
        <v>210040</v>
      </c>
      <c r="B33" s="2" t="s">
        <v>33</v>
      </c>
      <c r="C33">
        <f>VLOOKUP(A33,[6]Sheet2!$A:$J,10,FALSE)</f>
        <v>19.370590958334585</v>
      </c>
      <c r="D33">
        <f>VLOOKUP(A33,[6]Sheet2!$A:$I,9,FALSE)</f>
        <v>22.007595270210935</v>
      </c>
    </row>
    <row r="34" spans="1:4" x14ac:dyDescent="0.25">
      <c r="A34" s="1">
        <v>210043</v>
      </c>
      <c r="B34" s="2" t="s">
        <v>34</v>
      </c>
      <c r="C34">
        <f>VLOOKUP(A34,[6]Sheet2!$A:$J,10,FALSE)</f>
        <v>12.035189618635016</v>
      </c>
      <c r="D34">
        <f>VLOOKUP(A34,[6]Sheet2!$A:$I,9,FALSE)</f>
        <v>11.853711939787146</v>
      </c>
    </row>
    <row r="35" spans="1:4" x14ac:dyDescent="0.25">
      <c r="A35" s="1">
        <v>210044</v>
      </c>
      <c r="B35" s="2" t="s">
        <v>35</v>
      </c>
      <c r="C35">
        <f>VLOOKUP(A35,[6]Sheet2!$A:$J,10,FALSE)</f>
        <v>10.917358873062915</v>
      </c>
      <c r="D35">
        <f>VLOOKUP(A35,[6]Sheet2!$A:$I,9,FALSE)</f>
        <v>11.232794326264177</v>
      </c>
    </row>
    <row r="36" spans="1:4" x14ac:dyDescent="0.25">
      <c r="A36" s="1">
        <v>210045</v>
      </c>
      <c r="B36" s="2" t="s">
        <v>36</v>
      </c>
      <c r="C36">
        <f>VLOOKUP(A36,[6]Sheet2!$A:$J,10,FALSE)</f>
        <v>12.69648724648691</v>
      </c>
      <c r="D36">
        <f>VLOOKUP(A36,[6]Sheet2!$A:$I,9,FALSE)</f>
        <v>13.562941864867112</v>
      </c>
    </row>
    <row r="37" spans="1:4" x14ac:dyDescent="0.25">
      <c r="A37" s="1">
        <v>210048</v>
      </c>
      <c r="B37" s="2" t="s">
        <v>37</v>
      </c>
      <c r="C37">
        <f>VLOOKUP(A37,[6]Sheet2!$A:$J,10,FALSE)</f>
        <v>8.2344499140545029</v>
      </c>
      <c r="D37">
        <f>VLOOKUP(A37,[6]Sheet2!$A:$I,9,FALSE)</f>
        <v>8.6972766425911061</v>
      </c>
    </row>
    <row r="38" spans="1:4" x14ac:dyDescent="0.25">
      <c r="A38" s="1">
        <v>210049</v>
      </c>
      <c r="B38" s="2" t="s">
        <v>38</v>
      </c>
      <c r="C38">
        <f>VLOOKUP(A38,[6]Sheet2!$A:$J,10,FALSE)</f>
        <v>13.159762676405023</v>
      </c>
      <c r="D38">
        <f>VLOOKUP(A38,[6]Sheet2!$A:$I,9,FALSE)</f>
        <v>13.302201322281926</v>
      </c>
    </row>
    <row r="39" spans="1:4" x14ac:dyDescent="0.25">
      <c r="A39" s="1">
        <v>210051</v>
      </c>
      <c r="B39" s="2" t="s">
        <v>39</v>
      </c>
      <c r="C39">
        <f>VLOOKUP(A39,[6]Sheet2!$A:$J,10,FALSE)</f>
        <v>13.020872299570788</v>
      </c>
      <c r="D39">
        <f>VLOOKUP(A39,[6]Sheet2!$A:$I,9,FALSE)</f>
        <v>12.660860186207415</v>
      </c>
    </row>
    <row r="40" spans="1:4" x14ac:dyDescent="0.25">
      <c r="A40" s="1">
        <v>210055</v>
      </c>
      <c r="B40" s="2" t="s">
        <v>40</v>
      </c>
      <c r="C40" t="e">
        <f>VLOOKUP(A40,[6]Sheet2!$A:$J,10,FALSE)</f>
        <v>#DIV/0!</v>
      </c>
      <c r="D40" t="e">
        <f>VLOOKUP(A40,[6]Sheet2!$A:$I,9,FALSE)</f>
        <v>#DIV/0!</v>
      </c>
    </row>
    <row r="41" spans="1:4" x14ac:dyDescent="0.25">
      <c r="A41" s="1">
        <v>210056</v>
      </c>
      <c r="B41" s="2" t="s">
        <v>41</v>
      </c>
      <c r="C41">
        <f>VLOOKUP(A41,[6]Sheet2!$A:$J,10,FALSE)</f>
        <v>30.418579319332476</v>
      </c>
      <c r="D41">
        <f>VLOOKUP(A41,[6]Sheet2!$A:$I,9,FALSE)</f>
        <v>30.168931342212019</v>
      </c>
    </row>
    <row r="42" spans="1:4" x14ac:dyDescent="0.25">
      <c r="A42" s="1">
        <v>210057</v>
      </c>
      <c r="B42" s="2" t="s">
        <v>42</v>
      </c>
      <c r="C42">
        <f>VLOOKUP(A42,[6]Sheet2!$A:$J,10,FALSE)</f>
        <v>6.8205658799388518</v>
      </c>
      <c r="D42">
        <f>VLOOKUP(A42,[6]Sheet2!$A:$I,9,FALSE)</f>
        <v>6.4102595843798893</v>
      </c>
    </row>
    <row r="43" spans="1:4" x14ac:dyDescent="0.25">
      <c r="A43" s="1">
        <v>210058</v>
      </c>
      <c r="B43" s="2" t="s">
        <v>43</v>
      </c>
      <c r="C43" t="e">
        <f>VLOOKUP(A43,[6]Sheet2!$A:$J,10,FALSE)</f>
        <v>#DIV/0!</v>
      </c>
      <c r="D43" t="e">
        <f>VLOOKUP(A43,[6]Sheet2!$A:$I,9,FALSE)</f>
        <v>#DIV/0!</v>
      </c>
    </row>
    <row r="44" spans="1:4" x14ac:dyDescent="0.25">
      <c r="A44" s="1">
        <v>210060</v>
      </c>
      <c r="B44" s="2" t="s">
        <v>44</v>
      </c>
      <c r="C44">
        <f>VLOOKUP(A44,[6]Sheet2!$A:$J,10,FALSE)</f>
        <v>9.1216525124247045</v>
      </c>
      <c r="D44">
        <f>VLOOKUP(A44,[6]Sheet2!$A:$I,9,FALSE)</f>
        <v>8.872635043152334</v>
      </c>
    </row>
    <row r="45" spans="1:4" x14ac:dyDescent="0.25">
      <c r="A45" s="1">
        <v>210061</v>
      </c>
      <c r="B45" s="2" t="s">
        <v>45</v>
      </c>
      <c r="C45">
        <f>VLOOKUP(A45,[6]Sheet2!$A:$J,10,FALSE)</f>
        <v>13.780355142791933</v>
      </c>
      <c r="D45">
        <f>VLOOKUP(A45,[6]Sheet2!$A:$I,9,FALSE)</f>
        <v>11.703422668535717</v>
      </c>
    </row>
    <row r="46" spans="1:4" x14ac:dyDescent="0.25">
      <c r="A46" s="1">
        <v>210062</v>
      </c>
      <c r="B46" s="2" t="s">
        <v>46</v>
      </c>
      <c r="C46">
        <f>VLOOKUP(A46,[6]Sheet2!$A:$J,10,FALSE)</f>
        <v>16.120971448754094</v>
      </c>
      <c r="D46">
        <f>VLOOKUP(A46,[6]Sheet2!$A:$I,9,FALSE)</f>
        <v>16.488735326242608</v>
      </c>
    </row>
    <row r="47" spans="1:4" x14ac:dyDescent="0.25">
      <c r="A47" s="1">
        <v>210063</v>
      </c>
      <c r="B47" s="2" t="s">
        <v>47</v>
      </c>
      <c r="C47">
        <f>VLOOKUP(A47,[6]Sheet2!$A:$J,10,FALSE)</f>
        <v>13.317680634080176</v>
      </c>
      <c r="D47">
        <f>VLOOKUP(A47,[6]Sheet2!$A:$I,9,FALSE)</f>
        <v>12.717226000062062</v>
      </c>
    </row>
    <row r="48" spans="1:4" x14ac:dyDescent="0.25">
      <c r="A48" s="1">
        <v>210064</v>
      </c>
      <c r="B48" s="2" t="s">
        <v>48</v>
      </c>
      <c r="C48">
        <f>VLOOKUP(A48,[6]Sheet2!$A:$J,10,FALSE)</f>
        <v>14.391770672846812</v>
      </c>
      <c r="D48">
        <f>VLOOKUP(A48,[6]Sheet2!$A:$I,9,FALSE)</f>
        <v>15.144216644503524</v>
      </c>
    </row>
    <row r="49" spans="1:4" x14ac:dyDescent="0.25">
      <c r="A49" s="1">
        <v>210065</v>
      </c>
      <c r="B49" s="2" t="s">
        <v>49</v>
      </c>
      <c r="C49">
        <f>VLOOKUP(A49,[6]Sheet2!$A:$J,10,FALSE)</f>
        <v>6.0725825275728704</v>
      </c>
      <c r="D49">
        <f>VLOOKUP(A49,[6]Sheet2!$A:$I,9,FALSE)</f>
        <v>6.4021169660085153</v>
      </c>
    </row>
    <row r="50" spans="1:4" x14ac:dyDescent="0.25">
      <c r="A50" t="s">
        <v>66</v>
      </c>
      <c r="B50" s="3" t="s">
        <v>66</v>
      </c>
      <c r="C50">
        <f>VLOOKUP(A50,[6]Sheet2!$A:$J,10,FALSE)</f>
        <v>15.046267570155051</v>
      </c>
      <c r="D50">
        <f>VLOOKUP(A50,[6]Sheet2!$A:$I,9,FALSE)</f>
        <v>14.94106232725415</v>
      </c>
    </row>
  </sheetData>
  <autoFilter ref="A1:D1" xr:uid="{00000000-0009-0000-0000-000004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activeCell="C10" sqref="C10"/>
    </sheetView>
  </sheetViews>
  <sheetFormatPr defaultColWidth="8.85546875" defaultRowHeight="15" x14ac:dyDescent="0.25"/>
  <cols>
    <col min="1" max="1" width="30.42578125" customWidth="1"/>
    <col min="3" max="3" width="47.28515625" customWidth="1"/>
    <col min="4" max="4" width="43.42578125" customWidth="1"/>
  </cols>
  <sheetData>
    <row r="1" spans="1:4" x14ac:dyDescent="0.25">
      <c r="A1" s="33" t="s">
        <v>115</v>
      </c>
      <c r="B1" s="33" t="s">
        <v>114</v>
      </c>
      <c r="C1" s="33" t="s">
        <v>117</v>
      </c>
      <c r="D1" s="33" t="s">
        <v>118</v>
      </c>
    </row>
    <row r="2" spans="1:4" x14ac:dyDescent="0.25">
      <c r="A2" s="30" t="s">
        <v>112</v>
      </c>
      <c r="B2" s="32">
        <v>43564</v>
      </c>
      <c r="C2" s="30"/>
      <c r="D2" s="30"/>
    </row>
    <row r="3" spans="1:4" x14ac:dyDescent="0.25">
      <c r="A3" s="30" t="s">
        <v>113</v>
      </c>
      <c r="B3" s="32">
        <v>43636</v>
      </c>
      <c r="C3" s="30" t="s">
        <v>116</v>
      </c>
      <c r="D3" s="31"/>
    </row>
    <row r="4" spans="1:4" ht="39" x14ac:dyDescent="0.25">
      <c r="A4" s="136" t="s">
        <v>113</v>
      </c>
      <c r="B4" s="137">
        <v>43675</v>
      </c>
      <c r="C4" s="34" t="s">
        <v>120</v>
      </c>
      <c r="D4" s="34" t="s">
        <v>119</v>
      </c>
    </row>
    <row r="5" spans="1:4" ht="39" x14ac:dyDescent="0.25">
      <c r="A5" s="136"/>
      <c r="B5" s="137"/>
      <c r="C5" s="34" t="s">
        <v>122</v>
      </c>
      <c r="D5" s="34" t="s">
        <v>121</v>
      </c>
    </row>
  </sheetData>
  <mergeCells count="2">
    <mergeCell ref="A4:A5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65C490-BED2-4536-A040-9130B143893E}">
  <ds:schemaRefs>
    <ds:schemaRef ds:uri="http://schemas.openxmlformats.org/package/2006/metadata/core-properties"/>
    <ds:schemaRef ds:uri="d1b2894f-de82-4df1-a27e-6a7ee325bdc9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EEB0A5-713D-4655-B72D-8A2A127E37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9EF0B3-19D6-4579-84EF-11D0BF23F5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Savings</vt:lpstr>
      <vt:lpstr>Hospital PAU Savings</vt:lpstr>
      <vt:lpstr>PAU Performance</vt:lpstr>
      <vt:lpstr>Statewide PAU Revenue</vt:lpstr>
      <vt:lpstr>Hospital PAU Savings (NEW) $0</vt:lpstr>
      <vt:lpstr>Sheet1</vt:lpstr>
      <vt:lpstr>change log</vt:lpstr>
      <vt:lpstr>'Hospital PAU Savings'!Print_Area</vt:lpstr>
      <vt:lpstr>'Hospital PAU Savings (NEW) $0'!Print_Area</vt:lpstr>
      <vt:lpstr>'Hospital PAU Savings'!Print_Titles</vt:lpstr>
      <vt:lpstr>'Hospital PAU Savings (NEW) $0'!Print_Titles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Prudence Akindo;Laura Mandel</dc:creator>
  <cp:lastModifiedBy>Prudence Akindo</cp:lastModifiedBy>
  <cp:lastPrinted>2019-04-30T18:56:27Z</cp:lastPrinted>
  <dcterms:created xsi:type="dcterms:W3CDTF">2017-08-22T16:40:20Z</dcterms:created>
  <dcterms:modified xsi:type="dcterms:W3CDTF">2024-07-08T14:12:12Z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