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dhscrc-my.sharepoint.com/personal/ckonsowski_mdhscrc_onmicrosoft_com/Documents/Douments2/Documents/UCC Fund/Assessment Letters/FY 2026/"/>
    </mc:Choice>
  </mc:AlternateContent>
  <xr:revisionPtr revIDLastSave="0" documentId="8_{19E232FF-2E7E-4963-BFCB-122DCBC8A685}" xr6:coauthVersionLast="47" xr6:coauthVersionMax="47" xr10:uidLastSave="{00000000-0000-0000-0000-000000000000}"/>
  <bookViews>
    <workbookView xWindow="-96" yWindow="-96" windowWidth="23232" windowHeight="13872" xr2:uid="{777FA33D-78B1-4E8F-8CA1-C3CFCCC7A2AB}"/>
  </bookViews>
  <sheets>
    <sheet name="PayOut  PayIn FY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5" i="1" l="1"/>
  <c r="O50" i="1"/>
  <c r="O46" i="1"/>
  <c r="O42" i="1"/>
  <c r="O41" i="1"/>
  <c r="O40" i="1"/>
  <c r="O39" i="1"/>
  <c r="O38" i="1"/>
  <c r="O30" i="1"/>
  <c r="O28" i="1"/>
  <c r="O24" i="1"/>
  <c r="O22" i="1"/>
  <c r="O21" i="1"/>
  <c r="O16" i="1"/>
  <c r="O15" i="1"/>
  <c r="O14" i="1"/>
  <c r="O8" i="1"/>
  <c r="O7" i="1"/>
  <c r="O18" i="1" l="1"/>
  <c r="O49" i="1"/>
  <c r="O37" i="1"/>
  <c r="O31" i="1"/>
  <c r="O44" i="1"/>
  <c r="O32" i="1"/>
  <c r="O45" i="1"/>
  <c r="O51" i="1"/>
  <c r="O35" i="1"/>
  <c r="O25" i="1"/>
  <c r="O17" i="1"/>
  <c r="O48" i="1"/>
  <c r="O52" i="1"/>
  <c r="O54" i="1"/>
  <c r="O26" i="1"/>
  <c r="O13" i="1"/>
  <c r="O36" i="1"/>
  <c r="O20" i="1"/>
  <c r="O27" i="1"/>
  <c r="O47" i="1"/>
  <c r="O53" i="1"/>
  <c r="O34" i="1" l="1"/>
  <c r="O43" i="1"/>
  <c r="O33" i="1"/>
  <c r="O12" i="1"/>
  <c r="O29" i="1" l="1"/>
  <c r="O11" i="1"/>
  <c r="O19" i="1"/>
  <c r="O23" i="1"/>
  <c r="O10" i="1" l="1"/>
</calcChain>
</file>

<file path=xl/sharedStrings.xml><?xml version="1.0" encoding="utf-8"?>
<sst xmlns="http://schemas.openxmlformats.org/spreadsheetml/2006/main" count="88" uniqueCount="68">
  <si>
    <t>Original</t>
  </si>
  <si>
    <t>UNCOMPENSATED CARE FUND ADJUSTMENT</t>
  </si>
  <si>
    <t>PAYMENTS FROM FUND</t>
  </si>
  <si>
    <t>PAYMENTS INTO FUND</t>
  </si>
  <si>
    <t>NEW</t>
  </si>
  <si>
    <t xml:space="preserve">Total </t>
  </si>
  <si>
    <t>New</t>
  </si>
  <si>
    <t>ANNUAL</t>
  </si>
  <si>
    <t xml:space="preserve">Adjustments </t>
  </si>
  <si>
    <t>NET</t>
  </si>
  <si>
    <t>MONTHLY</t>
  </si>
  <si>
    <t>Payments Out</t>
  </si>
  <si>
    <t>Payments In</t>
  </si>
  <si>
    <t>PAYMENTS</t>
  </si>
  <si>
    <t>to Payments</t>
  </si>
  <si>
    <t>FROM FUND</t>
  </si>
  <si>
    <t>INTO FUND</t>
  </si>
  <si>
    <t>Hosp ID</t>
  </si>
  <si>
    <t>ADJUSTED PAYMENTS AT September 1, 2025</t>
  </si>
  <si>
    <t>Sept. 2025</t>
  </si>
  <si>
    <t>Based on July 2024</t>
  </si>
  <si>
    <t>to June 2026</t>
  </si>
  <si>
    <t>Statewide Total</t>
  </si>
  <si>
    <t>Meritus Medical Center</t>
  </si>
  <si>
    <t>University of Maryland Medical Center</t>
  </si>
  <si>
    <t>UM Capital Region Medical Center</t>
  </si>
  <si>
    <t>Holy Cross Hospital</t>
  </si>
  <si>
    <t>Frederick Health Hospital</t>
  </si>
  <si>
    <t>Mercy Medical Center</t>
  </si>
  <si>
    <t>Johns Hopkins Hospital</t>
  </si>
  <si>
    <t>Ascension St. Agnes Hospital</t>
  </si>
  <si>
    <t>Sinai Hospital</t>
  </si>
  <si>
    <t>MedStar Franklin Square Hospital Center</t>
  </si>
  <si>
    <t>Adventist White Oak</t>
  </si>
  <si>
    <t>Garrett County Memorial Hospital</t>
  </si>
  <si>
    <t>MedStar Montgomery Medical Center</t>
  </si>
  <si>
    <t>TidalHealth Peninsula Regional, Inc</t>
  </si>
  <si>
    <t>Suburban Hospital</t>
  </si>
  <si>
    <t>Anne Arundel Medical Center</t>
  </si>
  <si>
    <t>MedStar Union Memorial Hospital</t>
  </si>
  <si>
    <t>Western Maryland Regional Medical Center</t>
  </si>
  <si>
    <t>MedStar St. Mary's Hospital</t>
  </si>
  <si>
    <t>Johns Hopkins Bayview Medical Center</t>
  </si>
  <si>
    <t>University of Maryland Shore Medical Center at Chestertown</t>
  </si>
  <si>
    <t>ChristianaCare, Union</t>
  </si>
  <si>
    <t>Carroll Hospital Center</t>
  </si>
  <si>
    <t>MedStar Harbor Hospital Center</t>
  </si>
  <si>
    <t>University of Maryland Charles Regional Medical Center</t>
  </si>
  <si>
    <t>University of Maryland Shore Medical Center at Easton</t>
  </si>
  <si>
    <t>University of Maryland Medical Center Midtown Campus</t>
  </si>
  <si>
    <t>Calvert Memorial Hospital</t>
  </si>
  <si>
    <t>Northwest Hospital Center</t>
  </si>
  <si>
    <t>University of Maryland Baltimore Washington Medical Center</t>
  </si>
  <si>
    <t>Greater Baltimore Medical Center</t>
  </si>
  <si>
    <t>TidalHealth McCready Pavillion</t>
  </si>
  <si>
    <t>Howard County General Hospital</t>
  </si>
  <si>
    <t>Upper Chesapeake Medical Center</t>
  </si>
  <si>
    <t>Doctors Community Hospital</t>
  </si>
  <si>
    <t>MedStar Good Samaritan Hospital</t>
  </si>
  <si>
    <t>Shady Grove Adventist Hospital</t>
  </si>
  <si>
    <t>University of Maryland Rehabilitation &amp; Orthopaedic Institute</t>
  </si>
  <si>
    <t>Fort Washington Medical Center</t>
  </si>
  <si>
    <t>Atlantic General Hospital</t>
  </si>
  <si>
    <t>MedStar Southern Maryland Hospital Center</t>
  </si>
  <si>
    <t>University of Maryland St. Joseph Medical Center</t>
  </si>
  <si>
    <t>Levindale</t>
  </si>
  <si>
    <t>Holy Cross Hospital - Germantown</t>
  </si>
  <si>
    <t>University of Maryland - MIEMSS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</si>
</sst>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22"/>
      <name val="Arial"/>
      <family val="2"/>
    </font>
    <font>
      <b/>
      <sz val="18"/>
      <color indexed="8"/>
      <name val="SWISS"/>
    </font>
    <font>
      <sz val="12"/>
      <name val="SWISS"/>
    </font>
    <font>
      <b/>
      <sz val="14"/>
      <color indexed="8"/>
      <name val="SWISS"/>
    </font>
    <font>
      <b/>
      <sz val="12"/>
      <name val="SWISS"/>
    </font>
    <font>
      <b/>
      <sz val="12"/>
      <color indexed="8"/>
      <name val="SWISS"/>
    </font>
    <font>
      <i/>
      <u/>
      <sz val="12"/>
      <name val="Arial"/>
      <family val="2"/>
    </font>
    <font>
      <i/>
      <u/>
      <sz val="12"/>
      <name val="SWISS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164" fontId="2" fillId="0" borderId="0" xfId="1" applyNumberFormat="1" applyFont="1" applyAlignment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7" fillId="0" borderId="5" xfId="0" applyFont="1" applyBorder="1" applyAlignment="1">
      <alignment horizontal="centerContinuous"/>
    </xf>
    <xf numFmtId="0" fontId="2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quotePrefix="1" applyFont="1"/>
    <xf numFmtId="0" fontId="7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3" fontId="9" fillId="0" borderId="7" xfId="0" applyNumberFormat="1" applyFont="1" applyBorder="1"/>
    <xf numFmtId="3" fontId="9" fillId="0" borderId="0" xfId="0" applyNumberFormat="1" applyFont="1"/>
    <xf numFmtId="3" fontId="9" fillId="0" borderId="8" xfId="0" applyNumberFormat="1" applyFont="1" applyBorder="1"/>
    <xf numFmtId="3" fontId="9" fillId="0" borderId="6" xfId="0" applyNumberFormat="1" applyFont="1" applyBorder="1"/>
    <xf numFmtId="3" fontId="9" fillId="0" borderId="11" xfId="0" applyNumberFormat="1" applyFont="1" applyBorder="1"/>
    <xf numFmtId="0" fontId="9" fillId="0" borderId="6" xfId="0" applyFont="1" applyBorder="1"/>
    <xf numFmtId="164" fontId="9" fillId="0" borderId="0" xfId="1" applyNumberFormat="1" applyFont="1" applyAlignment="1"/>
    <xf numFmtId="3" fontId="5" fillId="0" borderId="7" xfId="0" applyNumberFormat="1" applyFont="1" applyBorder="1"/>
    <xf numFmtId="3" fontId="5" fillId="0" borderId="0" xfId="0" applyNumberFormat="1" applyFont="1"/>
    <xf numFmtId="3" fontId="5" fillId="0" borderId="8" xfId="0" applyNumberFormat="1" applyFont="1" applyBorder="1"/>
    <xf numFmtId="3" fontId="5" fillId="0" borderId="6" xfId="0" applyNumberFormat="1" applyFont="1" applyBorder="1"/>
    <xf numFmtId="3" fontId="7" fillId="0" borderId="0" xfId="0" applyNumberFormat="1" applyFont="1"/>
    <xf numFmtId="0" fontId="11" fillId="0" borderId="6" xfId="0" applyFont="1" applyBorder="1"/>
    <xf numFmtId="3" fontId="5" fillId="0" borderId="12" xfId="0" applyNumberFormat="1" applyFont="1" applyBorder="1"/>
    <xf numFmtId="3" fontId="5" fillId="0" borderId="13" xfId="0" applyNumberFormat="1" applyFont="1" applyBorder="1"/>
    <xf numFmtId="3" fontId="5" fillId="0" borderId="14" xfId="0" applyNumberFormat="1" applyFont="1" applyBorder="1"/>
    <xf numFmtId="3" fontId="5" fillId="0" borderId="15" xfId="0" applyNumberFormat="1" applyFont="1" applyBorder="1"/>
    <xf numFmtId="3" fontId="2" fillId="0" borderId="0" xfId="0" applyNumberFormat="1" applyFont="1"/>
  </cellXfs>
  <cellStyles count="3">
    <cellStyle name="Comma" xfId="1" builtinId="3"/>
    <cellStyle name="Normal" xfId="0" builtinId="0"/>
    <cellStyle name="Normal 2 3" xfId="2" xr:uid="{CAB20CD0-1FDA-48CF-8874-7C08478333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D03A1-EB12-41B6-9285-FA8CED873A48}">
  <sheetPr>
    <pageSetUpPr fitToPage="1"/>
  </sheetPr>
  <dimension ref="A1:AR59"/>
  <sheetViews>
    <sheetView showGridLines="0" tabSelected="1" topLeftCell="B1" zoomScale="80" zoomScaleNormal="80" workbookViewId="0">
      <pane xSplit="3" ySplit="10" topLeftCell="E11" activePane="bottomRight" state="frozen"/>
      <selection activeCell="B1" sqref="B1"/>
      <selection pane="topRight" activeCell="E1" sqref="E1"/>
      <selection pane="bottomLeft" activeCell="B11" sqref="B11"/>
      <selection pane="bottomRight" activeCell="B57" sqref="A57:XFD82"/>
    </sheetView>
  </sheetViews>
  <sheetFormatPr defaultColWidth="9.76953125" defaultRowHeight="15"/>
  <cols>
    <col min="1" max="1" width="2.76953125" style="1" hidden="1" customWidth="1"/>
    <col min="2" max="2" width="2.76953125" style="1" customWidth="1"/>
    <col min="3" max="3" width="7.76953125" style="1" customWidth="1"/>
    <col min="4" max="4" width="37.76953125" style="1" customWidth="1"/>
    <col min="5" max="5" width="13.76953125" style="1" customWidth="1"/>
    <col min="6" max="6" width="17.31640625" style="1" customWidth="1"/>
    <col min="7" max="9" width="13.76953125" style="1" customWidth="1"/>
    <col min="10" max="10" width="2.6796875" style="1" customWidth="1"/>
    <col min="11" max="11" width="13.76953125" style="1" customWidth="1"/>
    <col min="12" max="12" width="15.76953125" style="1" customWidth="1"/>
    <col min="13" max="14" width="13.76953125" style="1" customWidth="1"/>
    <col min="15" max="15" width="13.76953125" style="1" hidden="1" customWidth="1"/>
    <col min="16" max="16" width="5" style="1" customWidth="1"/>
    <col min="17" max="17" width="14.08984375" style="1" customWidth="1"/>
    <col min="18" max="18" width="12.76953125" style="1" customWidth="1"/>
    <col min="19" max="16384" width="9.76953125" style="1"/>
  </cols>
  <sheetData>
    <row r="1" spans="3:44" ht="32.5" customHeight="1">
      <c r="D1" s="2" t="s">
        <v>0</v>
      </c>
      <c r="E1" s="3" t="s">
        <v>1</v>
      </c>
      <c r="F1" s="4"/>
      <c r="G1" s="4"/>
      <c r="H1" s="5"/>
      <c r="I1" s="5"/>
      <c r="J1" s="5"/>
      <c r="K1" s="5"/>
      <c r="L1" s="5"/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</row>
    <row r="2" spans="3:44" ht="17.7">
      <c r="C2" s="6"/>
      <c r="D2" s="6"/>
      <c r="E2" s="8" t="s">
        <v>18</v>
      </c>
      <c r="F2" s="8"/>
      <c r="G2" s="8"/>
      <c r="H2" s="5"/>
      <c r="I2" s="5"/>
      <c r="J2" s="5"/>
      <c r="K2" s="5"/>
      <c r="L2" s="5"/>
      <c r="M2" s="5"/>
      <c r="N2" s="9"/>
      <c r="O2" s="10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</row>
    <row r="3" spans="3:44" ht="17.7">
      <c r="C3" s="6"/>
      <c r="D3" s="6"/>
      <c r="E3" s="8"/>
      <c r="F3" s="8"/>
      <c r="G3" s="8"/>
      <c r="H3" s="5"/>
      <c r="I3" s="5"/>
      <c r="J3" s="5"/>
      <c r="K3" s="5"/>
      <c r="L3" s="5"/>
      <c r="M3" s="5"/>
      <c r="N3" s="9"/>
      <c r="O3" s="10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</row>
    <row r="4" spans="3:44">
      <c r="C4" s="6"/>
      <c r="D4" s="6"/>
      <c r="E4" s="11" t="s">
        <v>2</v>
      </c>
      <c r="F4" s="12"/>
      <c r="G4" s="12"/>
      <c r="H4" s="13"/>
      <c r="I4" s="14"/>
      <c r="J4" s="6"/>
      <c r="K4" s="11" t="s">
        <v>3</v>
      </c>
      <c r="L4" s="15"/>
      <c r="M4" s="15"/>
      <c r="N4" s="12"/>
      <c r="O4" s="16"/>
      <c r="P4" s="1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</row>
    <row r="5" spans="3:44">
      <c r="C5" s="6"/>
      <c r="D5" s="6"/>
      <c r="E5" s="18" t="s">
        <v>4</v>
      </c>
      <c r="F5" s="19" t="s">
        <v>5</v>
      </c>
      <c r="G5" s="19"/>
      <c r="H5" s="20" t="s">
        <v>4</v>
      </c>
      <c r="I5" s="21" t="s">
        <v>6</v>
      </c>
      <c r="J5" s="17"/>
      <c r="K5" s="18" t="s">
        <v>4</v>
      </c>
      <c r="L5" s="19" t="s">
        <v>5</v>
      </c>
      <c r="M5" s="19"/>
      <c r="N5" s="20" t="s">
        <v>4</v>
      </c>
      <c r="O5" s="21" t="s">
        <v>6</v>
      </c>
      <c r="P5" s="1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</row>
    <row r="6" spans="3:44">
      <c r="C6" s="6"/>
      <c r="D6" s="6"/>
      <c r="E6" s="18" t="s">
        <v>7</v>
      </c>
      <c r="F6" s="19" t="s">
        <v>8</v>
      </c>
      <c r="G6" s="19" t="s">
        <v>9</v>
      </c>
      <c r="H6" s="20" t="s">
        <v>10</v>
      </c>
      <c r="I6" s="21" t="s">
        <v>11</v>
      </c>
      <c r="J6" s="17"/>
      <c r="K6" s="18" t="s">
        <v>7</v>
      </c>
      <c r="L6" s="19" t="s">
        <v>8</v>
      </c>
      <c r="M6" s="19" t="s">
        <v>9</v>
      </c>
      <c r="N6" s="20" t="s">
        <v>10</v>
      </c>
      <c r="O6" s="21" t="s">
        <v>12</v>
      </c>
      <c r="P6" s="1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3:44">
      <c r="C7" s="6"/>
      <c r="D7" s="6"/>
      <c r="E7" s="18" t="s">
        <v>13</v>
      </c>
      <c r="F7" s="19" t="s">
        <v>14</v>
      </c>
      <c r="G7" s="19" t="s">
        <v>13</v>
      </c>
      <c r="H7" s="20" t="s">
        <v>13</v>
      </c>
      <c r="I7" s="21" t="s">
        <v>19</v>
      </c>
      <c r="J7" s="17"/>
      <c r="K7" s="18" t="s">
        <v>13</v>
      </c>
      <c r="L7" s="19" t="s">
        <v>14</v>
      </c>
      <c r="M7" s="19" t="s">
        <v>13</v>
      </c>
      <c r="N7" s="20" t="s">
        <v>13</v>
      </c>
      <c r="O7" s="21" t="str">
        <f>I7</f>
        <v>Sept. 2025</v>
      </c>
      <c r="P7" s="1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</row>
    <row r="8" spans="3:44">
      <c r="C8" s="6"/>
      <c r="D8" s="22"/>
      <c r="E8" s="23" t="s">
        <v>15</v>
      </c>
      <c r="F8" s="24" t="s">
        <v>20</v>
      </c>
      <c r="G8" s="25" t="s">
        <v>15</v>
      </c>
      <c r="H8" s="26" t="s">
        <v>15</v>
      </c>
      <c r="I8" s="21" t="s">
        <v>21</v>
      </c>
      <c r="J8" s="17"/>
      <c r="K8" s="23" t="s">
        <v>16</v>
      </c>
      <c r="L8" s="24" t="s">
        <v>20</v>
      </c>
      <c r="M8" s="25" t="s">
        <v>16</v>
      </c>
      <c r="N8" s="26" t="s">
        <v>16</v>
      </c>
      <c r="O8" s="21" t="str">
        <f>I8</f>
        <v>to June 2026</v>
      </c>
      <c r="P8" s="1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</row>
    <row r="9" spans="3:44" ht="5.25" customHeight="1">
      <c r="C9" s="6"/>
      <c r="D9" s="22"/>
      <c r="E9" s="27"/>
      <c r="F9" s="19"/>
      <c r="G9" s="28"/>
      <c r="H9" s="29"/>
      <c r="I9" s="21"/>
      <c r="J9" s="17"/>
      <c r="K9" s="27"/>
      <c r="L9" s="19"/>
      <c r="M9" s="28"/>
      <c r="N9" s="29"/>
      <c r="O9" s="21"/>
      <c r="P9" s="1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</row>
    <row r="10" spans="3:44" s="30" customFormat="1">
      <c r="C10" s="31" t="s">
        <v>17</v>
      </c>
      <c r="D10" s="31" t="s">
        <v>22</v>
      </c>
      <c r="E10" s="32">
        <v>-105565442.82222919</v>
      </c>
      <c r="F10" s="33">
        <v>-2983026.5691593662</v>
      </c>
      <c r="G10" s="33">
        <v>-108548469.39138857</v>
      </c>
      <c r="H10" s="34">
        <v>-9045705.7826157138</v>
      </c>
      <c r="I10" s="33">
        <v>-90457057.826157153</v>
      </c>
      <c r="J10" s="35"/>
      <c r="K10" s="32">
        <v>103385049.66178331</v>
      </c>
      <c r="L10" s="33">
        <v>1400294.5770919025</v>
      </c>
      <c r="M10" s="33">
        <v>104785344.23887521</v>
      </c>
      <c r="N10" s="36">
        <v>8732112.0199062675</v>
      </c>
      <c r="O10" s="33">
        <f>SUM(O11:O55)</f>
        <v>87321120.19906269</v>
      </c>
      <c r="P10" s="37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3:44">
      <c r="C11" s="6">
        <v>210001</v>
      </c>
      <c r="D11" s="6" t="s">
        <v>23</v>
      </c>
      <c r="E11" s="39">
        <v>-3862468.7228659391</v>
      </c>
      <c r="F11" s="40">
        <v>-103673.72323262691</v>
      </c>
      <c r="G11" s="40">
        <v>-3966142.4460985661</v>
      </c>
      <c r="H11" s="41">
        <v>-330511.87050821382</v>
      </c>
      <c r="I11" s="40">
        <v>-3305118.7050821381</v>
      </c>
      <c r="J11" s="42"/>
      <c r="K11" s="39">
        <v>0</v>
      </c>
      <c r="L11" s="40">
        <v>0</v>
      </c>
      <c r="M11" s="40">
        <v>0</v>
      </c>
      <c r="N11" s="41">
        <v>0</v>
      </c>
      <c r="O11" s="40">
        <f t="shared" ref="O11:O54" si="0">N11*10</f>
        <v>0</v>
      </c>
      <c r="P11" s="1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3:44">
      <c r="C12" s="6">
        <v>210002</v>
      </c>
      <c r="D12" s="6" t="s">
        <v>24</v>
      </c>
      <c r="E12" s="39">
        <v>0</v>
      </c>
      <c r="F12" s="40">
        <v>0</v>
      </c>
      <c r="G12" s="40">
        <v>0</v>
      </c>
      <c r="H12" s="41">
        <v>0</v>
      </c>
      <c r="I12" s="40">
        <v>0</v>
      </c>
      <c r="J12" s="42"/>
      <c r="K12" s="39">
        <v>11420911.684931278</v>
      </c>
      <c r="L12" s="40">
        <v>-16548.186273097992</v>
      </c>
      <c r="M12" s="40">
        <v>11404363.49865818</v>
      </c>
      <c r="N12" s="41">
        <v>950363.62488818169</v>
      </c>
      <c r="O12" s="40">
        <f t="shared" si="0"/>
        <v>9503636.2488818169</v>
      </c>
      <c r="P12" s="1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</row>
    <row r="13" spans="3:44">
      <c r="C13" s="6">
        <v>210003</v>
      </c>
      <c r="D13" s="6" t="s">
        <v>25</v>
      </c>
      <c r="E13" s="39">
        <v>-10417939.621448815</v>
      </c>
      <c r="F13" s="40">
        <v>-697538.61896580458</v>
      </c>
      <c r="G13" s="40">
        <v>-11115478.240414619</v>
      </c>
      <c r="H13" s="41">
        <v>-926289.85336788499</v>
      </c>
      <c r="I13" s="40">
        <v>-9262898.5336788502</v>
      </c>
      <c r="J13" s="42"/>
      <c r="K13" s="39">
        <v>0</v>
      </c>
      <c r="L13" s="40">
        <v>0</v>
      </c>
      <c r="M13" s="40">
        <v>0</v>
      </c>
      <c r="N13" s="41">
        <v>0</v>
      </c>
      <c r="O13" s="40">
        <f t="shared" si="0"/>
        <v>0</v>
      </c>
      <c r="P13" s="1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</row>
    <row r="14" spans="3:44">
      <c r="C14" s="6">
        <v>210004</v>
      </c>
      <c r="D14" s="6" t="s">
        <v>26</v>
      </c>
      <c r="E14" s="39">
        <v>-16176846.187125444</v>
      </c>
      <c r="F14" s="40">
        <v>-403004.41436219215</v>
      </c>
      <c r="G14" s="40">
        <v>-16579850.601487637</v>
      </c>
      <c r="H14" s="41">
        <v>-1381654.2167906363</v>
      </c>
      <c r="I14" s="40">
        <v>-13816542.167906363</v>
      </c>
      <c r="J14" s="42"/>
      <c r="K14" s="39">
        <v>0</v>
      </c>
      <c r="L14" s="40">
        <v>0</v>
      </c>
      <c r="M14" s="40">
        <v>0</v>
      </c>
      <c r="N14" s="41">
        <v>0</v>
      </c>
      <c r="O14" s="40">
        <f t="shared" si="0"/>
        <v>0</v>
      </c>
      <c r="P14" s="1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</row>
    <row r="15" spans="3:44">
      <c r="C15" s="6">
        <v>210005</v>
      </c>
      <c r="D15" s="6" t="s">
        <v>27</v>
      </c>
      <c r="E15" s="39">
        <v>-3637080.9920387864</v>
      </c>
      <c r="F15" s="40">
        <v>-34852.140388250351</v>
      </c>
      <c r="G15" s="40">
        <v>-3671933.1324270368</v>
      </c>
      <c r="H15" s="41">
        <v>-305994.42770225304</v>
      </c>
      <c r="I15" s="40">
        <v>-3059944.2770225303</v>
      </c>
      <c r="J15" s="42"/>
      <c r="K15" s="39">
        <v>0</v>
      </c>
      <c r="L15" s="40">
        <v>0</v>
      </c>
      <c r="M15" s="40">
        <v>0</v>
      </c>
      <c r="N15" s="41">
        <v>0</v>
      </c>
      <c r="O15" s="40">
        <f t="shared" si="0"/>
        <v>0</v>
      </c>
      <c r="P15" s="1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</row>
    <row r="16" spans="3:44">
      <c r="C16" s="6">
        <v>210008</v>
      </c>
      <c r="D16" s="6" t="s">
        <v>28</v>
      </c>
      <c r="E16" s="39">
        <v>-2172194.3307931423</v>
      </c>
      <c r="F16" s="40">
        <v>-2755.9508876800537</v>
      </c>
      <c r="G16" s="40">
        <v>-2174950.2816808224</v>
      </c>
      <c r="H16" s="41">
        <v>-181245.85680673519</v>
      </c>
      <c r="I16" s="40">
        <v>-1812458.5680673518</v>
      </c>
      <c r="J16" s="42"/>
      <c r="K16" s="39">
        <v>0</v>
      </c>
      <c r="L16" s="40">
        <v>0</v>
      </c>
      <c r="M16" s="40">
        <v>0</v>
      </c>
      <c r="N16" s="41">
        <v>0</v>
      </c>
      <c r="O16" s="40">
        <f t="shared" si="0"/>
        <v>0</v>
      </c>
      <c r="P16" s="1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3:44">
      <c r="C17" s="6">
        <v>210009</v>
      </c>
      <c r="D17" s="6" t="s">
        <v>29</v>
      </c>
      <c r="E17" s="39">
        <v>0</v>
      </c>
      <c r="F17" s="40">
        <v>0</v>
      </c>
      <c r="G17" s="40">
        <v>0</v>
      </c>
      <c r="H17" s="41">
        <v>0</v>
      </c>
      <c r="I17" s="40">
        <v>0</v>
      </c>
      <c r="J17" s="42"/>
      <c r="K17" s="39">
        <v>26037061.124480247</v>
      </c>
      <c r="L17" s="40">
        <v>845966.8100028038</v>
      </c>
      <c r="M17" s="40">
        <v>26883027.934483051</v>
      </c>
      <c r="N17" s="41">
        <v>2240252.3278735876</v>
      </c>
      <c r="O17" s="40">
        <f t="shared" si="0"/>
        <v>22402523.278735876</v>
      </c>
      <c r="P17" s="1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</row>
    <row r="18" spans="3:44">
      <c r="C18" s="6">
        <v>210011</v>
      </c>
      <c r="D18" s="6" t="s">
        <v>30</v>
      </c>
      <c r="E18" s="39">
        <v>-11644039.186591148</v>
      </c>
      <c r="F18" s="40">
        <v>-93264.775154173374</v>
      </c>
      <c r="G18" s="40">
        <v>-11737303.961745322</v>
      </c>
      <c r="H18" s="41">
        <v>-978108.66347877681</v>
      </c>
      <c r="I18" s="40">
        <v>-9781086.6347877681</v>
      </c>
      <c r="J18" s="42"/>
      <c r="K18" s="39">
        <v>0</v>
      </c>
      <c r="L18" s="40">
        <v>0</v>
      </c>
      <c r="M18" s="40">
        <v>0</v>
      </c>
      <c r="N18" s="41">
        <v>0</v>
      </c>
      <c r="O18" s="40">
        <f t="shared" si="0"/>
        <v>0</v>
      </c>
      <c r="P18" s="1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</row>
    <row r="19" spans="3:44">
      <c r="C19" s="6">
        <v>210012</v>
      </c>
      <c r="D19" s="6" t="s">
        <v>31</v>
      </c>
      <c r="E19" s="39">
        <v>0</v>
      </c>
      <c r="F19" s="40">
        <v>0</v>
      </c>
      <c r="G19" s="40">
        <v>0</v>
      </c>
      <c r="H19" s="41">
        <v>0</v>
      </c>
      <c r="I19" s="40">
        <v>0</v>
      </c>
      <c r="J19" s="42"/>
      <c r="K19" s="39">
        <v>13204349.375706077</v>
      </c>
      <c r="L19" s="40">
        <v>14674.895080447197</v>
      </c>
      <c r="M19" s="40">
        <v>13219024.270786524</v>
      </c>
      <c r="N19" s="41">
        <v>1101585.3558988769</v>
      </c>
      <c r="O19" s="40">
        <f t="shared" si="0"/>
        <v>11015853.558988769</v>
      </c>
      <c r="P19" s="1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</row>
    <row r="20" spans="3:44">
      <c r="C20" s="6">
        <v>210015</v>
      </c>
      <c r="D20" s="6" t="s">
        <v>32</v>
      </c>
      <c r="E20" s="39">
        <v>0</v>
      </c>
      <c r="F20" s="40">
        <v>0</v>
      </c>
      <c r="G20" s="40">
        <v>0</v>
      </c>
      <c r="H20" s="41">
        <v>0</v>
      </c>
      <c r="I20" s="40">
        <v>0</v>
      </c>
      <c r="J20" s="42"/>
      <c r="K20" s="39">
        <v>4626828.2583303452</v>
      </c>
      <c r="L20" s="40">
        <v>78098.926071166992</v>
      </c>
      <c r="M20" s="40">
        <v>4704927.1844015121</v>
      </c>
      <c r="N20" s="41">
        <v>392077.26536679268</v>
      </c>
      <c r="O20" s="40">
        <f t="shared" si="0"/>
        <v>3920772.6536679268</v>
      </c>
      <c r="P20" s="1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3:44">
      <c r="C21" s="6">
        <v>210016</v>
      </c>
      <c r="D21" s="6" t="s">
        <v>33</v>
      </c>
      <c r="E21" s="39">
        <v>-3894331.5498439074</v>
      </c>
      <c r="F21" s="40">
        <v>-718532.64740633965</v>
      </c>
      <c r="G21" s="40">
        <v>-4612864.197250247</v>
      </c>
      <c r="H21" s="41">
        <v>-384405.34977085394</v>
      </c>
      <c r="I21" s="40">
        <v>-3844053.4977085395</v>
      </c>
      <c r="J21" s="42"/>
      <c r="K21" s="39">
        <v>0</v>
      </c>
      <c r="L21" s="40">
        <v>0</v>
      </c>
      <c r="M21" s="40">
        <v>0</v>
      </c>
      <c r="N21" s="41">
        <v>0</v>
      </c>
      <c r="O21" s="40">
        <f t="shared" si="0"/>
        <v>0</v>
      </c>
      <c r="P21" s="1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3:44">
      <c r="C22" s="6">
        <v>210017</v>
      </c>
      <c r="D22" s="6" t="s">
        <v>34</v>
      </c>
      <c r="E22" s="39">
        <v>-2072771.1833762527</v>
      </c>
      <c r="F22" s="40">
        <v>-13772.840263962746</v>
      </c>
      <c r="G22" s="40">
        <v>-2086544.0236402154</v>
      </c>
      <c r="H22" s="41">
        <v>-173878.66863668463</v>
      </c>
      <c r="I22" s="40">
        <v>-1738786.6863668463</v>
      </c>
      <c r="J22" s="42"/>
      <c r="K22" s="39">
        <v>0</v>
      </c>
      <c r="L22" s="40">
        <v>0</v>
      </c>
      <c r="M22" s="40">
        <v>0</v>
      </c>
      <c r="N22" s="41">
        <v>0</v>
      </c>
      <c r="O22" s="40">
        <f t="shared" si="0"/>
        <v>0</v>
      </c>
      <c r="P22" s="1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3:44">
      <c r="C23" s="6">
        <v>210018</v>
      </c>
      <c r="D23" s="6" t="s">
        <v>35</v>
      </c>
      <c r="E23" s="39">
        <v>0</v>
      </c>
      <c r="F23" s="40">
        <v>0</v>
      </c>
      <c r="G23" s="40">
        <v>0</v>
      </c>
      <c r="H23" s="41">
        <v>0</v>
      </c>
      <c r="I23" s="40">
        <v>0</v>
      </c>
      <c r="J23" s="42"/>
      <c r="K23" s="39">
        <v>498224.41344025731</v>
      </c>
      <c r="L23" s="40">
        <v>64005.225723087788</v>
      </c>
      <c r="M23" s="40">
        <v>562229.6391633451</v>
      </c>
      <c r="N23" s="41">
        <v>46852.469930278756</v>
      </c>
      <c r="O23" s="40">
        <f t="shared" si="0"/>
        <v>468524.69930278754</v>
      </c>
      <c r="P23" s="1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3:44">
      <c r="C24" s="6">
        <v>210019</v>
      </c>
      <c r="D24" s="6" t="s">
        <v>36</v>
      </c>
      <c r="E24" s="39">
        <v>-4652950.8953895569</v>
      </c>
      <c r="F24" s="40">
        <v>-17082.514555454254</v>
      </c>
      <c r="G24" s="40">
        <v>-4670033.4099450111</v>
      </c>
      <c r="H24" s="41">
        <v>-389169.45082875091</v>
      </c>
      <c r="I24" s="40">
        <v>-3891694.508287509</v>
      </c>
      <c r="J24" s="42"/>
      <c r="K24" s="39">
        <v>0</v>
      </c>
      <c r="L24" s="40">
        <v>0</v>
      </c>
      <c r="M24" s="40">
        <v>0</v>
      </c>
      <c r="N24" s="41">
        <v>0</v>
      </c>
      <c r="O24" s="40">
        <f t="shared" si="0"/>
        <v>0</v>
      </c>
      <c r="P24" s="1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3:44">
      <c r="C25" s="6">
        <v>210022</v>
      </c>
      <c r="D25" s="6" t="s">
        <v>37</v>
      </c>
      <c r="E25" s="39">
        <v>0</v>
      </c>
      <c r="F25" s="40">
        <v>0</v>
      </c>
      <c r="G25" s="40">
        <v>0</v>
      </c>
      <c r="H25" s="41">
        <v>0</v>
      </c>
      <c r="I25" s="40">
        <v>0</v>
      </c>
      <c r="J25" s="42"/>
      <c r="K25" s="39">
        <v>1675738.8778684139</v>
      </c>
      <c r="L25" s="40">
        <v>249527.15652126074</v>
      </c>
      <c r="M25" s="40">
        <v>1925266.0343896747</v>
      </c>
      <c r="N25" s="41">
        <v>160438.83619913956</v>
      </c>
      <c r="O25" s="40">
        <f t="shared" si="0"/>
        <v>1604388.3619913957</v>
      </c>
      <c r="P25" s="1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3:44">
      <c r="C26" s="6">
        <v>210023</v>
      </c>
      <c r="D26" s="6" t="s">
        <v>38</v>
      </c>
      <c r="E26" s="39">
        <v>0</v>
      </c>
      <c r="F26" s="40">
        <v>0</v>
      </c>
      <c r="G26" s="40">
        <v>0</v>
      </c>
      <c r="H26" s="41">
        <v>0</v>
      </c>
      <c r="I26" s="40">
        <v>0</v>
      </c>
      <c r="J26" s="42"/>
      <c r="K26" s="39">
        <v>11155625.580434322</v>
      </c>
      <c r="L26" s="40">
        <v>-22584.790808320045</v>
      </c>
      <c r="M26" s="40">
        <v>11133040.789626002</v>
      </c>
      <c r="N26" s="41">
        <v>927753.39913550019</v>
      </c>
      <c r="O26" s="40">
        <f t="shared" si="0"/>
        <v>9277533.9913550019</v>
      </c>
      <c r="P26" s="1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3:44">
      <c r="C27" s="6">
        <v>210024</v>
      </c>
      <c r="D27" s="6" t="s">
        <v>39</v>
      </c>
      <c r="E27" s="39">
        <v>0</v>
      </c>
      <c r="F27" s="40">
        <v>0</v>
      </c>
      <c r="G27" s="40">
        <v>0</v>
      </c>
      <c r="H27" s="41">
        <v>0</v>
      </c>
      <c r="I27" s="40">
        <v>0</v>
      </c>
      <c r="J27" s="42"/>
      <c r="K27" s="39">
        <v>6153393.6728757024</v>
      </c>
      <c r="L27" s="40">
        <v>23951.602023601532</v>
      </c>
      <c r="M27" s="40">
        <v>6177345.2748993039</v>
      </c>
      <c r="N27" s="41">
        <v>514778.77290827531</v>
      </c>
      <c r="O27" s="40">
        <f t="shared" si="0"/>
        <v>5147787.729082753</v>
      </c>
      <c r="P27" s="1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3:44">
      <c r="C28" s="6">
        <v>210027</v>
      </c>
      <c r="D28" s="6" t="s">
        <v>40</v>
      </c>
      <c r="E28" s="39">
        <v>-2592140.7732432485</v>
      </c>
      <c r="F28" s="40">
        <v>21197.210545778275</v>
      </c>
      <c r="G28" s="40">
        <v>-2570943.5626974702</v>
      </c>
      <c r="H28" s="41">
        <v>-214245.29689145586</v>
      </c>
      <c r="I28" s="40">
        <v>-2142452.9689145586</v>
      </c>
      <c r="J28" s="42"/>
      <c r="K28" s="39">
        <v>0</v>
      </c>
      <c r="L28" s="40">
        <v>0</v>
      </c>
      <c r="M28" s="40">
        <v>0</v>
      </c>
      <c r="N28" s="41">
        <v>0</v>
      </c>
      <c r="O28" s="40">
        <f t="shared" si="0"/>
        <v>0</v>
      </c>
      <c r="P28" s="1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3:44">
      <c r="C29" s="6">
        <v>210028</v>
      </c>
      <c r="D29" s="6" t="s">
        <v>41</v>
      </c>
      <c r="E29" s="39">
        <v>0</v>
      </c>
      <c r="F29" s="40">
        <v>0</v>
      </c>
      <c r="G29" s="40">
        <v>0</v>
      </c>
      <c r="H29" s="41">
        <v>0</v>
      </c>
      <c r="I29" s="40">
        <v>0</v>
      </c>
      <c r="J29" s="42"/>
      <c r="K29" s="39">
        <v>209474.38281592727</v>
      </c>
      <c r="L29" s="40">
        <v>105296.82713291049</v>
      </c>
      <c r="M29" s="40">
        <v>314771.20994883776</v>
      </c>
      <c r="N29" s="41">
        <v>26230.934162403148</v>
      </c>
      <c r="O29" s="40">
        <f t="shared" si="0"/>
        <v>262309.34162403148</v>
      </c>
      <c r="P29" s="1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3:44">
      <c r="C30" s="6">
        <v>210029</v>
      </c>
      <c r="D30" s="6" t="s">
        <v>42</v>
      </c>
      <c r="E30" s="39">
        <v>-4832072.790804863</v>
      </c>
      <c r="F30" s="40">
        <v>-117817.77130067348</v>
      </c>
      <c r="G30" s="40">
        <v>-4949890.5621055365</v>
      </c>
      <c r="H30" s="41">
        <v>-412490.88017546135</v>
      </c>
      <c r="I30" s="40">
        <v>-4124908.8017546134</v>
      </c>
      <c r="J30" s="42"/>
      <c r="K30" s="39">
        <v>0</v>
      </c>
      <c r="L30" s="40">
        <v>0</v>
      </c>
      <c r="M30" s="40">
        <v>0</v>
      </c>
      <c r="N30" s="41">
        <v>0</v>
      </c>
      <c r="O30" s="40">
        <f t="shared" si="0"/>
        <v>0</v>
      </c>
      <c r="P30" s="1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3:44">
      <c r="C31" s="6">
        <v>210030</v>
      </c>
      <c r="D31" s="6" t="s">
        <v>43</v>
      </c>
      <c r="E31" s="39">
        <v>-456503.39443571121</v>
      </c>
      <c r="F31" s="40">
        <v>-4355.6893864274025</v>
      </c>
      <c r="G31" s="40">
        <v>-460859.08382213861</v>
      </c>
      <c r="H31" s="41">
        <v>-38404.923651844882</v>
      </c>
      <c r="I31" s="40">
        <v>-384049.2365184488</v>
      </c>
      <c r="J31" s="42"/>
      <c r="K31" s="39">
        <v>0</v>
      </c>
      <c r="L31" s="40">
        <v>0</v>
      </c>
      <c r="M31" s="40">
        <v>0</v>
      </c>
      <c r="N31" s="41">
        <v>0</v>
      </c>
      <c r="O31" s="40">
        <f t="shared" si="0"/>
        <v>0</v>
      </c>
      <c r="P31" s="1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3:44">
      <c r="C32" s="6">
        <v>210032</v>
      </c>
      <c r="D32" s="6" t="s">
        <v>44</v>
      </c>
      <c r="E32" s="39">
        <v>0</v>
      </c>
      <c r="F32" s="40">
        <v>0</v>
      </c>
      <c r="G32" s="40">
        <v>0</v>
      </c>
      <c r="H32" s="41">
        <v>0</v>
      </c>
      <c r="I32" s="40">
        <v>0</v>
      </c>
      <c r="J32" s="42"/>
      <c r="K32" s="39">
        <v>2256549.2341091335</v>
      </c>
      <c r="L32" s="40">
        <v>-12577.671069979668</v>
      </c>
      <c r="M32" s="40">
        <v>2243971.5630391538</v>
      </c>
      <c r="N32" s="41">
        <v>186997.63025326282</v>
      </c>
      <c r="O32" s="40">
        <f t="shared" si="0"/>
        <v>1869976.3025326282</v>
      </c>
      <c r="P32" s="1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3:44">
      <c r="C33" s="6">
        <v>210033</v>
      </c>
      <c r="D33" s="6" t="s">
        <v>45</v>
      </c>
      <c r="E33" s="39">
        <v>0</v>
      </c>
      <c r="F33" s="40">
        <v>0</v>
      </c>
      <c r="G33" s="40">
        <v>0</v>
      </c>
      <c r="H33" s="41">
        <v>0</v>
      </c>
      <c r="I33" s="40">
        <v>0</v>
      </c>
      <c r="J33" s="42"/>
      <c r="K33" s="39">
        <v>5523297.2285123467</v>
      </c>
      <c r="L33" s="40">
        <v>16122.001760780811</v>
      </c>
      <c r="M33" s="40">
        <v>5539419.2302731276</v>
      </c>
      <c r="N33" s="41">
        <v>461618.26918942732</v>
      </c>
      <c r="O33" s="40">
        <f t="shared" si="0"/>
        <v>4616182.6918942733</v>
      </c>
      <c r="P33" s="1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3:44">
      <c r="C34" s="6">
        <v>210034</v>
      </c>
      <c r="D34" s="6" t="s">
        <v>46</v>
      </c>
      <c r="E34" s="39">
        <v>-3248908.6651873589</v>
      </c>
      <c r="F34" s="40">
        <v>-156297.58309185505</v>
      </c>
      <c r="G34" s="40">
        <v>-3405206.2482792139</v>
      </c>
      <c r="H34" s="41">
        <v>-283767.18735660118</v>
      </c>
      <c r="I34" s="40">
        <v>-2837671.8735660119</v>
      </c>
      <c r="J34" s="42"/>
      <c r="K34" s="39">
        <v>0</v>
      </c>
      <c r="L34" s="40">
        <v>0</v>
      </c>
      <c r="M34" s="40">
        <v>0</v>
      </c>
      <c r="N34" s="41">
        <v>0</v>
      </c>
      <c r="O34" s="40">
        <f t="shared" si="0"/>
        <v>0</v>
      </c>
      <c r="P34" s="1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3:44">
      <c r="C35" s="6">
        <v>210035</v>
      </c>
      <c r="D35" s="6" t="s">
        <v>47</v>
      </c>
      <c r="E35" s="39">
        <v>-3219814.4663882554</v>
      </c>
      <c r="F35" s="40">
        <v>-3417.4886784851551</v>
      </c>
      <c r="G35" s="40">
        <v>-3223231.9550667405</v>
      </c>
      <c r="H35" s="41">
        <v>-268602.6629222284</v>
      </c>
      <c r="I35" s="40">
        <v>-2686026.6292222841</v>
      </c>
      <c r="J35" s="42"/>
      <c r="K35" s="39">
        <v>0</v>
      </c>
      <c r="L35" s="40">
        <v>0</v>
      </c>
      <c r="M35" s="40">
        <v>0</v>
      </c>
      <c r="N35" s="41">
        <v>0</v>
      </c>
      <c r="O35" s="40">
        <f t="shared" si="0"/>
        <v>0</v>
      </c>
      <c r="P35" s="1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3:44">
      <c r="C36" s="6">
        <v>210037</v>
      </c>
      <c r="D36" s="6" t="s">
        <v>48</v>
      </c>
      <c r="E36" s="39">
        <v>0</v>
      </c>
      <c r="F36" s="40">
        <v>0</v>
      </c>
      <c r="G36" s="40">
        <v>0</v>
      </c>
      <c r="H36" s="41">
        <v>0</v>
      </c>
      <c r="I36" s="40">
        <v>0</v>
      </c>
      <c r="J36" s="42"/>
      <c r="K36" s="39">
        <v>2425784.8111682534</v>
      </c>
      <c r="L36" s="40">
        <v>150625.06947213411</v>
      </c>
      <c r="M36" s="40">
        <v>2576409.8806403875</v>
      </c>
      <c r="N36" s="41">
        <v>214700.82338669896</v>
      </c>
      <c r="O36" s="40">
        <f t="shared" si="0"/>
        <v>2147008.2338669896</v>
      </c>
      <c r="P36" s="1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3:44">
      <c r="C37" s="6">
        <v>210038</v>
      </c>
      <c r="D37" s="6" t="s">
        <v>49</v>
      </c>
      <c r="E37" s="39">
        <v>0</v>
      </c>
      <c r="F37" s="40">
        <v>0</v>
      </c>
      <c r="G37" s="40">
        <v>0</v>
      </c>
      <c r="H37" s="41">
        <v>0</v>
      </c>
      <c r="I37" s="40">
        <v>0</v>
      </c>
      <c r="J37" s="42"/>
      <c r="K37" s="39">
        <v>1436067.9716758728</v>
      </c>
      <c r="L37" s="40">
        <v>74.997065812349319</v>
      </c>
      <c r="M37" s="40">
        <v>1436142.9687416852</v>
      </c>
      <c r="N37" s="41">
        <v>119678.58072847377</v>
      </c>
      <c r="O37" s="40">
        <f t="shared" si="0"/>
        <v>1196785.8072847377</v>
      </c>
      <c r="P37" s="1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3:44">
      <c r="C38" s="6">
        <v>210039</v>
      </c>
      <c r="D38" s="6" t="s">
        <v>50</v>
      </c>
      <c r="E38" s="39">
        <v>0</v>
      </c>
      <c r="F38" s="40">
        <v>0</v>
      </c>
      <c r="G38" s="40">
        <v>0</v>
      </c>
      <c r="H38" s="41">
        <v>0</v>
      </c>
      <c r="I38" s="40">
        <v>0</v>
      </c>
      <c r="J38" s="42"/>
      <c r="K38" s="39">
        <v>2402370.7676531374</v>
      </c>
      <c r="L38" s="40">
        <v>37014.073668211699</v>
      </c>
      <c r="M38" s="40">
        <v>2439384.8413213491</v>
      </c>
      <c r="N38" s="41">
        <v>203282.07011011243</v>
      </c>
      <c r="O38" s="40">
        <f t="shared" si="0"/>
        <v>2032820.7011011243</v>
      </c>
      <c r="P38" s="1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3:44">
      <c r="C39" s="6">
        <v>210040</v>
      </c>
      <c r="D39" s="6" t="s">
        <v>51</v>
      </c>
      <c r="E39" s="39">
        <v>0</v>
      </c>
      <c r="F39" s="40">
        <v>0</v>
      </c>
      <c r="G39" s="40">
        <v>0</v>
      </c>
      <c r="H39" s="41">
        <v>0</v>
      </c>
      <c r="I39" s="40">
        <v>0</v>
      </c>
      <c r="J39" s="42"/>
      <c r="K39" s="39">
        <v>3342651.9881611466</v>
      </c>
      <c r="L39" s="40">
        <v>45647.736830770969</v>
      </c>
      <c r="M39" s="40">
        <v>3388299.7249919176</v>
      </c>
      <c r="N39" s="41">
        <v>282358.31041599315</v>
      </c>
      <c r="O39" s="40">
        <f t="shared" si="0"/>
        <v>2823583.1041599317</v>
      </c>
      <c r="P39" s="1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3:44">
      <c r="C40" s="6">
        <v>210043</v>
      </c>
      <c r="D40" s="6" t="s">
        <v>52</v>
      </c>
      <c r="E40" s="39">
        <v>-627687.9873598218</v>
      </c>
      <c r="F40" s="40">
        <v>10121.105803728104</v>
      </c>
      <c r="G40" s="40">
        <v>-617566.88155609369</v>
      </c>
      <c r="H40" s="41">
        <v>-51463.906796341143</v>
      </c>
      <c r="I40" s="40">
        <v>-514639.06796341145</v>
      </c>
      <c r="J40" s="42"/>
      <c r="K40" s="39">
        <v>0</v>
      </c>
      <c r="L40" s="40">
        <v>0</v>
      </c>
      <c r="M40" s="40">
        <v>0</v>
      </c>
      <c r="N40" s="41">
        <v>0</v>
      </c>
      <c r="O40" s="40">
        <f t="shared" si="0"/>
        <v>0</v>
      </c>
      <c r="P40" s="1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3:44" ht="14.25" customHeight="1">
      <c r="C41" s="6">
        <v>210044</v>
      </c>
      <c r="D41" s="6" t="s">
        <v>53</v>
      </c>
      <c r="E41" s="39">
        <v>0</v>
      </c>
      <c r="F41" s="40">
        <v>0</v>
      </c>
      <c r="G41" s="40">
        <v>0</v>
      </c>
      <c r="H41" s="41">
        <v>0</v>
      </c>
      <c r="I41" s="40">
        <v>0</v>
      </c>
      <c r="J41" s="42"/>
      <c r="K41" s="39">
        <v>5677250.0543251038</v>
      </c>
      <c r="L41" s="40">
        <v>-34898.02881282568</v>
      </c>
      <c r="M41" s="40">
        <v>5642352.0255122781</v>
      </c>
      <c r="N41" s="41">
        <v>470196.00212602317</v>
      </c>
      <c r="O41" s="40">
        <f t="shared" si="0"/>
        <v>4701960.0212602317</v>
      </c>
      <c r="P41" s="1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3:44">
      <c r="C42" s="6">
        <v>210045</v>
      </c>
      <c r="D42" s="6" t="s">
        <v>54</v>
      </c>
      <c r="E42" s="39">
        <v>0</v>
      </c>
      <c r="F42" s="40">
        <v>0</v>
      </c>
      <c r="G42" s="40">
        <v>0</v>
      </c>
      <c r="H42" s="41">
        <v>0</v>
      </c>
      <c r="I42" s="40">
        <v>0</v>
      </c>
      <c r="J42" s="42"/>
      <c r="K42" s="39">
        <v>0</v>
      </c>
      <c r="L42" s="40">
        <v>0</v>
      </c>
      <c r="M42" s="40">
        <v>0</v>
      </c>
      <c r="N42" s="41">
        <v>0</v>
      </c>
      <c r="O42" s="40">
        <f t="shared" si="0"/>
        <v>0</v>
      </c>
      <c r="P42" s="1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3:44">
      <c r="C43" s="6">
        <v>210048</v>
      </c>
      <c r="D43" s="6" t="s">
        <v>55</v>
      </c>
      <c r="E43" s="39">
        <v>-2391272.9408869147</v>
      </c>
      <c r="F43" s="40">
        <v>69977.237676262856</v>
      </c>
      <c r="G43" s="40">
        <v>-2321295.7032106519</v>
      </c>
      <c r="H43" s="41">
        <v>-193441.30860088766</v>
      </c>
      <c r="I43" s="40">
        <v>-1934413.0860088766</v>
      </c>
      <c r="J43" s="42"/>
      <c r="K43" s="39">
        <v>0</v>
      </c>
      <c r="L43" s="40">
        <v>0</v>
      </c>
      <c r="M43" s="40">
        <v>0</v>
      </c>
      <c r="N43" s="41">
        <v>0</v>
      </c>
      <c r="O43" s="40">
        <f t="shared" si="0"/>
        <v>0</v>
      </c>
      <c r="P43" s="1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3:44">
      <c r="C44" s="6">
        <v>210049</v>
      </c>
      <c r="D44" s="6" t="s">
        <v>56</v>
      </c>
      <c r="E44" s="39">
        <v>0</v>
      </c>
      <c r="F44" s="40">
        <v>0</v>
      </c>
      <c r="G44" s="40">
        <v>0</v>
      </c>
      <c r="H44" s="41">
        <v>0</v>
      </c>
      <c r="I44" s="40">
        <v>0</v>
      </c>
      <c r="J44" s="42"/>
      <c r="K44" s="39">
        <v>695879.14544075727</v>
      </c>
      <c r="L44" s="40">
        <v>-26298.201523005962</v>
      </c>
      <c r="M44" s="40">
        <v>669580.94391775131</v>
      </c>
      <c r="N44" s="41">
        <v>55798.411993145943</v>
      </c>
      <c r="O44" s="40">
        <f t="shared" si="0"/>
        <v>557984.11993145943</v>
      </c>
      <c r="P44" s="1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3:44">
      <c r="C45" s="6">
        <v>210051</v>
      </c>
      <c r="D45" s="6" t="s">
        <v>57</v>
      </c>
      <c r="E45" s="39">
        <v>-6723970.9885140657</v>
      </c>
      <c r="F45" s="40">
        <v>-391693.88332629204</v>
      </c>
      <c r="G45" s="40">
        <v>-7115664.8718403578</v>
      </c>
      <c r="H45" s="41">
        <v>-592972.07265336311</v>
      </c>
      <c r="I45" s="40">
        <v>-5929720.7265336309</v>
      </c>
      <c r="J45" s="42"/>
      <c r="K45" s="39">
        <v>0</v>
      </c>
      <c r="L45" s="40">
        <v>0</v>
      </c>
      <c r="M45" s="40">
        <v>0</v>
      </c>
      <c r="N45" s="41">
        <v>0</v>
      </c>
      <c r="O45" s="40">
        <f t="shared" si="0"/>
        <v>0</v>
      </c>
      <c r="P45" s="1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3:44">
      <c r="C46" s="6">
        <v>210056</v>
      </c>
      <c r="D46" s="6" t="s">
        <v>58</v>
      </c>
      <c r="E46" s="39">
        <v>-50033.94377887249</v>
      </c>
      <c r="F46" s="40">
        <v>8232.9076900482178</v>
      </c>
      <c r="G46" s="40">
        <v>-41801.036088824272</v>
      </c>
      <c r="H46" s="41">
        <v>-3483.4196740686893</v>
      </c>
      <c r="I46" s="40">
        <v>-34834.196740686893</v>
      </c>
      <c r="J46" s="42"/>
      <c r="K46" s="39">
        <v>0</v>
      </c>
      <c r="L46" s="40">
        <v>0</v>
      </c>
      <c r="M46" s="40">
        <v>0</v>
      </c>
      <c r="N46" s="41">
        <v>0</v>
      </c>
      <c r="O46" s="40">
        <f t="shared" si="0"/>
        <v>0</v>
      </c>
      <c r="P46" s="1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</row>
    <row r="47" spans="3:44">
      <c r="C47" s="6">
        <v>210057</v>
      </c>
      <c r="D47" s="6" t="s">
        <v>59</v>
      </c>
      <c r="E47" s="39">
        <v>-4901264.1811037064</v>
      </c>
      <c r="F47" s="40">
        <v>-18832.594736814499</v>
      </c>
      <c r="G47" s="40">
        <v>-4920096.7758405209</v>
      </c>
      <c r="H47" s="41">
        <v>-410008.06465337676</v>
      </c>
      <c r="I47" s="40">
        <v>-4100080.6465337677</v>
      </c>
      <c r="J47" s="42"/>
      <c r="K47" s="39">
        <v>0</v>
      </c>
      <c r="L47" s="40">
        <v>0</v>
      </c>
      <c r="M47" s="40">
        <v>0</v>
      </c>
      <c r="N47" s="41">
        <v>0</v>
      </c>
      <c r="O47" s="40">
        <f t="shared" si="0"/>
        <v>0</v>
      </c>
      <c r="P47" s="1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</row>
    <row r="48" spans="3:44">
      <c r="C48" s="6">
        <v>210058</v>
      </c>
      <c r="D48" s="6" t="s">
        <v>60</v>
      </c>
      <c r="E48" s="39">
        <v>0</v>
      </c>
      <c r="F48" s="40">
        <v>0</v>
      </c>
      <c r="G48" s="40">
        <v>0</v>
      </c>
      <c r="H48" s="41">
        <v>0</v>
      </c>
      <c r="I48" s="40">
        <v>0</v>
      </c>
      <c r="J48" s="42"/>
      <c r="K48" s="39">
        <v>763765.92266055942</v>
      </c>
      <c r="L48" s="40">
        <v>13998.652168035507</v>
      </c>
      <c r="M48" s="40">
        <v>777764.57482859492</v>
      </c>
      <c r="N48" s="41">
        <v>64813.714569049574</v>
      </c>
      <c r="O48" s="43">
        <f>N48*10</f>
        <v>648137.14569049573</v>
      </c>
      <c r="P48" s="44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</row>
    <row r="49" spans="3:44">
      <c r="C49" s="6">
        <v>210060</v>
      </c>
      <c r="D49" s="6" t="s">
        <v>61</v>
      </c>
      <c r="E49" s="39">
        <v>-2499393.9755234495</v>
      </c>
      <c r="F49" s="40">
        <v>-4970.6507772728801</v>
      </c>
      <c r="G49" s="40">
        <v>-2504364.6263007224</v>
      </c>
      <c r="H49" s="41">
        <v>-208697.05219172686</v>
      </c>
      <c r="I49" s="40">
        <v>-2086970.5219172686</v>
      </c>
      <c r="J49" s="42"/>
      <c r="K49" s="39">
        <v>0</v>
      </c>
      <c r="L49" s="40">
        <v>0</v>
      </c>
      <c r="M49" s="40">
        <v>0</v>
      </c>
      <c r="N49" s="41">
        <v>0</v>
      </c>
      <c r="O49" s="40">
        <f>N49*10</f>
        <v>0</v>
      </c>
      <c r="P49" s="1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</row>
    <row r="50" spans="3:44">
      <c r="C50" s="6">
        <v>210061</v>
      </c>
      <c r="D50" s="6" t="s">
        <v>62</v>
      </c>
      <c r="E50" s="39">
        <v>-1180013.292265147</v>
      </c>
      <c r="F50" s="40">
        <v>1258.2360744327307</v>
      </c>
      <c r="G50" s="40">
        <v>-1178755.0561907142</v>
      </c>
      <c r="H50" s="41">
        <v>-98229.588015892848</v>
      </c>
      <c r="I50" s="40">
        <v>-982295.88015892846</v>
      </c>
      <c r="J50" s="42"/>
      <c r="K50" s="39">
        <v>0</v>
      </c>
      <c r="L50" s="40">
        <v>0</v>
      </c>
      <c r="M50" s="40">
        <v>0</v>
      </c>
      <c r="N50" s="41">
        <v>0</v>
      </c>
      <c r="O50" s="40">
        <f t="shared" si="0"/>
        <v>0</v>
      </c>
      <c r="P50" s="1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</row>
    <row r="51" spans="3:44">
      <c r="C51" s="6">
        <v>210062</v>
      </c>
      <c r="D51" s="6" t="s">
        <v>63</v>
      </c>
      <c r="E51" s="39">
        <v>-2285412.3169407845</v>
      </c>
      <c r="F51" s="40">
        <v>26795.584785342216</v>
      </c>
      <c r="G51" s="40">
        <v>-2258616.7321554422</v>
      </c>
      <c r="H51" s="41">
        <v>-188218.06101295352</v>
      </c>
      <c r="I51" s="40">
        <v>-1882180.6101295352</v>
      </c>
      <c r="J51" s="42"/>
      <c r="K51" s="39">
        <v>0</v>
      </c>
      <c r="L51" s="40">
        <v>0</v>
      </c>
      <c r="M51" s="40">
        <v>0</v>
      </c>
      <c r="N51" s="41">
        <v>0</v>
      </c>
      <c r="O51" s="40">
        <f t="shared" si="0"/>
        <v>0</v>
      </c>
      <c r="P51" s="1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</row>
    <row r="52" spans="3:44">
      <c r="C52" s="6">
        <v>210063</v>
      </c>
      <c r="D52" s="6" t="s">
        <v>64</v>
      </c>
      <c r="E52" s="39">
        <v>0</v>
      </c>
      <c r="F52" s="40">
        <v>0</v>
      </c>
      <c r="G52" s="40">
        <v>0</v>
      </c>
      <c r="H52" s="41">
        <v>0</v>
      </c>
      <c r="I52" s="40">
        <v>0</v>
      </c>
      <c r="J52" s="42"/>
      <c r="K52" s="39">
        <v>3879825.1671944261</v>
      </c>
      <c r="L52" s="40">
        <v>-131802.51794189215</v>
      </c>
      <c r="M52" s="40">
        <v>3748022.6492525339</v>
      </c>
      <c r="N52" s="41">
        <v>312335.22077104449</v>
      </c>
      <c r="O52" s="40">
        <f t="shared" si="0"/>
        <v>3123352.2077104449</v>
      </c>
      <c r="P52" s="1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</row>
    <row r="53" spans="3:44">
      <c r="C53" s="6">
        <v>210064</v>
      </c>
      <c r="D53" s="6" t="s">
        <v>65</v>
      </c>
      <c r="E53" s="39">
        <v>-1266404.9156576544</v>
      </c>
      <c r="F53" s="40">
        <v>-14375.522539973259</v>
      </c>
      <c r="G53" s="40">
        <v>-1280780.4381976277</v>
      </c>
      <c r="H53" s="41">
        <v>-106731.70318313564</v>
      </c>
      <c r="I53" s="40">
        <v>-1067317.0318313565</v>
      </c>
      <c r="J53" s="42"/>
      <c r="K53" s="39">
        <v>0</v>
      </c>
      <c r="L53" s="40">
        <v>0</v>
      </c>
      <c r="M53" s="40">
        <v>0</v>
      </c>
      <c r="N53" s="41">
        <v>0</v>
      </c>
      <c r="O53" s="40">
        <f>N53*10</f>
        <v>0</v>
      </c>
      <c r="P53" s="1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</row>
    <row r="54" spans="3:44">
      <c r="C54" s="6">
        <v>210065</v>
      </c>
      <c r="D54" s="6" t="s">
        <v>66</v>
      </c>
      <c r="E54" s="39">
        <v>-4058544.5061758161</v>
      </c>
      <c r="F54" s="40">
        <v>-304477.44139784575</v>
      </c>
      <c r="G54" s="40">
        <v>-4363021.9475736618</v>
      </c>
      <c r="H54" s="41">
        <v>-363585.16229780513</v>
      </c>
      <c r="I54" s="40">
        <v>-3635851.6229780512</v>
      </c>
      <c r="J54" s="42"/>
      <c r="K54" s="39">
        <v>0</v>
      </c>
      <c r="L54" s="40">
        <v>0</v>
      </c>
      <c r="M54" s="40">
        <v>0</v>
      </c>
      <c r="N54" s="41">
        <v>0</v>
      </c>
      <c r="O54" s="40">
        <f t="shared" si="0"/>
        <v>0</v>
      </c>
      <c r="P54" s="1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</row>
    <row r="55" spans="3:44">
      <c r="C55" s="6">
        <v>218992</v>
      </c>
      <c r="D55" s="6" t="s">
        <v>67</v>
      </c>
      <c r="E55" s="45">
        <v>-6701381.0144905448</v>
      </c>
      <c r="F55" s="40">
        <v>-19892.601282835007</v>
      </c>
      <c r="G55" s="46">
        <v>-6721273.6157733798</v>
      </c>
      <c r="H55" s="47">
        <v>-560106.13464778161</v>
      </c>
      <c r="I55" s="40">
        <v>-5601061.3464778159</v>
      </c>
      <c r="J55" s="42"/>
      <c r="K55" s="45">
        <v>0</v>
      </c>
      <c r="L55" s="46">
        <v>0</v>
      </c>
      <c r="M55" s="46">
        <v>0</v>
      </c>
      <c r="N55" s="47">
        <v>0</v>
      </c>
      <c r="O55" s="40">
        <f>N55*10</f>
        <v>0</v>
      </c>
      <c r="P55" s="1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</row>
    <row r="56" spans="3:44">
      <c r="E56" s="48"/>
      <c r="F56" s="48"/>
      <c r="G56" s="48"/>
      <c r="H56" s="48">
        <v>23</v>
      </c>
      <c r="I56" s="48"/>
      <c r="J56" s="48"/>
      <c r="K56" s="48"/>
      <c r="L56" s="48"/>
      <c r="M56" s="48"/>
      <c r="N56" s="48">
        <v>22</v>
      </c>
    </row>
    <row r="58" spans="3:44">
      <c r="K58" s="49"/>
    </row>
    <row r="59" spans="3:44">
      <c r="K59" s="49"/>
    </row>
  </sheetData>
  <pageMargins left="0" right="0" top="0" bottom="0" header="0" footer="0"/>
  <pageSetup scale="49" orientation="portrait" r:id="rId1"/>
  <headerFooter alignWithMargins="0">
    <oddFooter>&amp;L&amp;"Arial"&amp;12&amp;D&amp;C&amp;"Arial"&amp;12&amp;T&amp;R&amp;"Arial"&amp;12&amp;F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2BB3390-3B49-46D7-82F7-6C08AF3F5489}"/>
</file>

<file path=customXml/itemProps2.xml><?xml version="1.0" encoding="utf-8"?>
<ds:datastoreItem xmlns:ds="http://schemas.openxmlformats.org/officeDocument/2006/customXml" ds:itemID="{9070CCE4-EDF3-426A-93CE-9034A88EDB8C}"/>
</file>

<file path=customXml/itemProps3.xml><?xml version="1.0" encoding="utf-8"?>
<ds:datastoreItem xmlns:ds="http://schemas.openxmlformats.org/officeDocument/2006/customXml" ds:itemID="{22DFA1DD-EFDF-4970-8370-3C551B5140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PayOut  PayIn FY2026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 Konsowski</dc:creator>
  <cp:lastModifiedBy>Chris  Konsowski</cp:lastModifiedBy>
  <dcterms:created xsi:type="dcterms:W3CDTF">2025-08-11T14:52:07Z</dcterms:created>
  <dcterms:modified xsi:type="dcterms:W3CDTF">2025-08-11T14:53:24Z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