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hscrc-my.sharepoint.com/personal/cwills_mdhscrc_onmicrosoft_com/Documents/Desktop/GME Education/"/>
    </mc:Choice>
  </mc:AlternateContent>
  <xr:revisionPtr revIDLastSave="0" documentId="8_{83EE0590-56F3-446A-81A3-1DE9F240A0FF}" xr6:coauthVersionLast="47" xr6:coauthVersionMax="47" xr10:uidLastSave="{00000000-0000-0000-0000-000000000000}"/>
  <bookViews>
    <workbookView xWindow="-110" yWindow="-110" windowWidth="38620" windowHeight="21220" xr2:uid="{17AF3847-E448-43F9-B294-6A3077D5DC23}"/>
  </bookViews>
  <sheets>
    <sheet name="FY2023" sheetId="1" r:id="rId1"/>
  </sheets>
  <definedNames>
    <definedName name="_xlnm.Print_Area" localSheetId="0">'FY2023'!$A$1:$L$54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C50" i="1"/>
  <c r="E50" i="1" s="1"/>
  <c r="H49" i="1"/>
  <c r="I49" i="1" s="1"/>
  <c r="E49" i="1"/>
  <c r="F48" i="1"/>
  <c r="E48" i="1"/>
  <c r="F47" i="1"/>
  <c r="E47" i="1"/>
  <c r="F46" i="1"/>
  <c r="H46" i="1" s="1"/>
  <c r="I46" i="1" s="1"/>
  <c r="E46" i="1"/>
  <c r="F45" i="1"/>
  <c r="H45" i="1" s="1"/>
  <c r="I45" i="1" s="1"/>
  <c r="E45" i="1"/>
  <c r="F44" i="1"/>
  <c r="E44" i="1"/>
  <c r="F43" i="1"/>
  <c r="E43" i="1"/>
  <c r="F42" i="1"/>
  <c r="E42" i="1"/>
  <c r="F41" i="1"/>
  <c r="E41" i="1"/>
  <c r="F40" i="1"/>
  <c r="H40" i="1" s="1"/>
  <c r="I40" i="1" s="1"/>
  <c r="E40" i="1"/>
  <c r="F39" i="1"/>
  <c r="E39" i="1"/>
  <c r="F38" i="1"/>
  <c r="E38" i="1"/>
  <c r="F37" i="1"/>
  <c r="E37" i="1"/>
  <c r="F36" i="1"/>
  <c r="E36" i="1"/>
  <c r="F35" i="1"/>
  <c r="E35" i="1"/>
  <c r="L34" i="1"/>
  <c r="F34" i="1"/>
  <c r="E34" i="1"/>
  <c r="F33" i="1"/>
  <c r="F50" i="1" s="1"/>
  <c r="E33" i="1"/>
  <c r="B29" i="1"/>
  <c r="K25" i="1"/>
  <c r="F25" i="1"/>
  <c r="E25" i="1"/>
  <c r="D25" i="1"/>
  <c r="C25" i="1"/>
  <c r="J24" i="1"/>
  <c r="L24" i="1" s="1"/>
  <c r="I24" i="1"/>
  <c r="G24" i="1"/>
  <c r="I23" i="1"/>
  <c r="J23" i="1" s="1"/>
  <c r="L23" i="1" s="1"/>
  <c r="G48" i="1" s="1"/>
  <c r="G23" i="1"/>
  <c r="I22" i="1"/>
  <c r="J22" i="1" s="1"/>
  <c r="L22" i="1" s="1"/>
  <c r="G47" i="1" s="1"/>
  <c r="H47" i="1" s="1"/>
  <c r="I47" i="1" s="1"/>
  <c r="G22" i="1"/>
  <c r="J21" i="1"/>
  <c r="L21" i="1" s="1"/>
  <c r="G46" i="1" s="1"/>
  <c r="I21" i="1"/>
  <c r="G21" i="1"/>
  <c r="I20" i="1"/>
  <c r="J20" i="1" s="1"/>
  <c r="L20" i="1" s="1"/>
  <c r="G45" i="1" s="1"/>
  <c r="G20" i="1"/>
  <c r="I19" i="1"/>
  <c r="J19" i="1" s="1"/>
  <c r="L19" i="1" s="1"/>
  <c r="G44" i="1" s="1"/>
  <c r="H44" i="1" s="1"/>
  <c r="I44" i="1" s="1"/>
  <c r="G19" i="1"/>
  <c r="J18" i="1"/>
  <c r="L18" i="1" s="1"/>
  <c r="G43" i="1" s="1"/>
  <c r="H43" i="1" s="1"/>
  <c r="I43" i="1" s="1"/>
  <c r="I18" i="1"/>
  <c r="G18" i="1"/>
  <c r="I17" i="1"/>
  <c r="J17" i="1" s="1"/>
  <c r="L17" i="1" s="1"/>
  <c r="G42" i="1" s="1"/>
  <c r="H42" i="1" s="1"/>
  <c r="I42" i="1" s="1"/>
  <c r="G17" i="1"/>
  <c r="I16" i="1"/>
  <c r="J16" i="1" s="1"/>
  <c r="L16" i="1" s="1"/>
  <c r="G41" i="1" s="1"/>
  <c r="G16" i="1"/>
  <c r="I15" i="1"/>
  <c r="J15" i="1" s="1"/>
  <c r="L15" i="1" s="1"/>
  <c r="G15" i="1"/>
  <c r="I14" i="1"/>
  <c r="J14" i="1" s="1"/>
  <c r="L14" i="1" s="1"/>
  <c r="G39" i="1" s="1"/>
  <c r="H39" i="1" s="1"/>
  <c r="I39" i="1" s="1"/>
  <c r="G14" i="1"/>
  <c r="I13" i="1"/>
  <c r="J13" i="1" s="1"/>
  <c r="L13" i="1" s="1"/>
  <c r="G38" i="1" s="1"/>
  <c r="H38" i="1" s="1"/>
  <c r="I38" i="1" s="1"/>
  <c r="G13" i="1"/>
  <c r="I12" i="1"/>
  <c r="J12" i="1" s="1"/>
  <c r="L12" i="1" s="1"/>
  <c r="G37" i="1" s="1"/>
  <c r="H37" i="1" s="1"/>
  <c r="I37" i="1" s="1"/>
  <c r="G12" i="1"/>
  <c r="I11" i="1"/>
  <c r="J11" i="1" s="1"/>
  <c r="L11" i="1" s="1"/>
  <c r="G36" i="1" s="1"/>
  <c r="G11" i="1"/>
  <c r="I10" i="1"/>
  <c r="J10" i="1" s="1"/>
  <c r="L10" i="1" s="1"/>
  <c r="G35" i="1" s="1"/>
  <c r="H35" i="1" s="1"/>
  <c r="I35" i="1" s="1"/>
  <c r="G10" i="1"/>
  <c r="I9" i="1"/>
  <c r="J9" i="1" s="1"/>
  <c r="L9" i="1" s="1"/>
  <c r="G34" i="1" s="1"/>
  <c r="H34" i="1" s="1"/>
  <c r="G9" i="1"/>
  <c r="I8" i="1"/>
  <c r="I25" i="1" s="1"/>
  <c r="G8" i="1"/>
  <c r="H41" i="1" l="1"/>
  <c r="I41" i="1" s="1"/>
  <c r="H48" i="1"/>
  <c r="I48" i="1" s="1"/>
  <c r="K34" i="1"/>
  <c r="M35" i="1" s="1"/>
  <c r="N35" i="1" s="1"/>
  <c r="I34" i="1"/>
  <c r="H36" i="1"/>
  <c r="I36" i="1" s="1"/>
  <c r="J8" i="1"/>
  <c r="L8" i="1" l="1"/>
  <c r="J25" i="1"/>
  <c r="G33" i="1" l="1"/>
  <c r="L25" i="1"/>
  <c r="G50" i="1" l="1"/>
  <c r="H33" i="1"/>
  <c r="H50" i="1" l="1"/>
  <c r="I33" i="1"/>
</calcChain>
</file>

<file path=xl/sharedStrings.xml><?xml version="1.0" encoding="utf-8"?>
<sst xmlns="http://schemas.openxmlformats.org/spreadsheetml/2006/main" count="118" uniqueCount="71">
  <si>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</si>
  <si>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</si>
  <si>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</si>
  <si>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</si>
  <si>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</si>
  <si>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</si>
  <si>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</si>
  <si>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</si>
  <si>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</si>
  <si>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</si>
  <si>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</si>
  <si>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</si>
  <si>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CALCULATION OF FY 2023 GME OVER/(UNDER) RECOVERY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</si>
  <si>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</si>
  <si>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FY 2023</t>
  </si>
  <si>
    <t>Approved</t>
  </si>
  <si>
    <t>From Monthly Reports</t>
  </si>
  <si>
    <t>From Intermediary</t>
  </si>
  <si>
    <t>Actual</t>
  </si>
  <si>
    <t>Medicare Adv.</t>
  </si>
  <si>
    <t>Recovery of</t>
  </si>
  <si>
    <t xml:space="preserve">(Over)/Under </t>
  </si>
  <si>
    <t>Total IME &amp; DME</t>
  </si>
  <si>
    <t xml:space="preserve">Discount </t>
  </si>
  <si>
    <t>GME</t>
  </si>
  <si>
    <t xml:space="preserve">(Over)/Under Discount </t>
  </si>
  <si>
    <t>FY 2024 Negative</t>
  </si>
  <si>
    <t>Recovered Plus</t>
  </si>
  <si>
    <t>Hospital</t>
  </si>
  <si>
    <t>Inpatient Charges</t>
  </si>
  <si>
    <t>Outpatient Charges</t>
  </si>
  <si>
    <t>Total Charges</t>
  </si>
  <si>
    <t>Payments</t>
  </si>
  <si>
    <t>Provided</t>
  </si>
  <si>
    <t>Discount</t>
  </si>
  <si>
    <t>Available</t>
  </si>
  <si>
    <t xml:space="preserve">To Be Recovered </t>
  </si>
  <si>
    <t>GME Discounts</t>
  </si>
  <si>
    <t>Negative Discounts</t>
  </si>
  <si>
    <t>University of Maryland</t>
  </si>
  <si>
    <t>Capital Region Medical Center</t>
  </si>
  <si>
    <t>Holy Cross Hospital</t>
  </si>
  <si>
    <t>Mercy Medical Center</t>
  </si>
  <si>
    <t>Johns Hopkins Hospital</t>
  </si>
  <si>
    <t>St. Agnes Hospital</t>
  </si>
  <si>
    <t>Sinai Hospital</t>
  </si>
  <si>
    <t>Grace Medical Center</t>
  </si>
  <si>
    <t>Franklin Square Hospital</t>
  </si>
  <si>
    <t>Suburban</t>
  </si>
  <si>
    <t>Union Memorial Hospital</t>
  </si>
  <si>
    <t>Johns Hopkins Bayview Medical Ctr.</t>
  </si>
  <si>
    <t>Harbor Hospital</t>
  </si>
  <si>
    <t>Midtown</t>
  </si>
  <si>
    <t>GBMC</t>
  </si>
  <si>
    <t>UMROI</t>
  </si>
  <si>
    <t>Good Samaritan Hospital</t>
  </si>
  <si>
    <t>TOTAL</t>
  </si>
  <si>
    <t>FY2023</t>
  </si>
  <si>
    <t>CY 2024</t>
  </si>
  <si>
    <t xml:space="preserve"> </t>
  </si>
  <si>
    <t xml:space="preserve">FY 2024 Estimated </t>
  </si>
  <si>
    <t>Amount to be</t>
  </si>
  <si>
    <t>FY 2026</t>
  </si>
  <si>
    <t xml:space="preserve"> IME &amp; DME</t>
  </si>
  <si>
    <t>FY 2024</t>
  </si>
  <si>
    <t xml:space="preserve">Recovered </t>
  </si>
  <si>
    <t>in FY 2026</t>
  </si>
  <si>
    <t>Capital Region Medical Center**</t>
  </si>
  <si>
    <t xml:space="preserve">* In order to use the most current data the estimated FY 2023 B28IME &amp; DME payments were based on percent IME &amp; DME payments in FY 2022 were to FY 2021 I/P charges times CY 2022 I/P charges.  </t>
  </si>
  <si>
    <t xml:space="preserve">** Laurel Medical Center and Bowie Health Center's Medicare Advantage outpatient charges of Laurel and Bowie Medical Centers were combined with PGHC's FY 2021 &amp; CY 2022 outpatient charges because they have the same NPI number.  </t>
  </si>
  <si>
    <t>*** Negative GME discounts will be taken care of in the FY 2026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</si>
</sst>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_(* #,##0_);_(* \(#,##0\);_(* &quot;-&quot;??_);_(@_)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u val="singleAccounting"/>
      <sz val="10"/>
      <color theme="1"/>
      <name val="Arial"/>
      <family val="2"/>
    </font>
    <font>
      <u val="singleAccounting"/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0" xfId="3" applyNumberFormat="1" applyFont="1"/>
    <xf numFmtId="14" fontId="0" fillId="0" borderId="0" xfId="0" applyNumberFormat="1"/>
    <xf numFmtId="164" fontId="2" fillId="0" borderId="0" xfId="0" applyNumberFormat="1" applyFont="1"/>
    <xf numFmtId="165" fontId="3" fillId="0" borderId="0" xfId="2" applyNumberFormat="1" applyFont="1" applyAlignment="1">
      <alignment horizontal="right"/>
    </xf>
    <xf numFmtId="165" fontId="0" fillId="0" borderId="0" xfId="0" applyNumberFormat="1"/>
    <xf numFmtId="165" fontId="0" fillId="0" borderId="1" xfId="2" applyNumberFormat="1" applyFont="1" applyBorder="1"/>
    <xf numFmtId="165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65" fontId="4" fillId="0" borderId="1" xfId="2" applyNumberFormat="1" applyFont="1" applyBorder="1"/>
    <xf numFmtId="165" fontId="0" fillId="0" borderId="0" xfId="2" applyNumberFormat="1" applyFont="1" applyFill="1" applyBorder="1"/>
    <xf numFmtId="165" fontId="1" fillId="0" borderId="0" xfId="0" applyNumberFormat="1" applyFont="1"/>
    <xf numFmtId="165" fontId="5" fillId="0" borderId="0" xfId="2" applyNumberFormat="1" applyFont="1" applyAlignment="1">
      <alignment horizontal="right"/>
    </xf>
    <xf numFmtId="165" fontId="4" fillId="0" borderId="0" xfId="0" applyNumberFormat="1" applyFont="1"/>
    <xf numFmtId="165" fontId="4" fillId="0" borderId="0" xfId="2" applyNumberFormat="1" applyFont="1"/>
    <xf numFmtId="10" fontId="4" fillId="0" borderId="0" xfId="3" applyNumberFormat="1" applyFont="1"/>
    <xf numFmtId="0" fontId="4" fillId="0" borderId="0" xfId="0" applyFont="1"/>
    <xf numFmtId="10" fontId="0" fillId="0" borderId="0" xfId="3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right"/>
    </xf>
    <xf numFmtId="165" fontId="0" fillId="0" borderId="0" xfId="2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5" fontId="1" fillId="0" borderId="0" xfId="2" applyNumberFormat="1" applyFont="1"/>
    <xf numFmtId="165" fontId="2" fillId="0" borderId="0" xfId="0" applyNumberFormat="1" applyFont="1" applyAlignment="1">
      <alignment horizontal="center"/>
    </xf>
    <xf numFmtId="166" fontId="0" fillId="0" borderId="0" xfId="2" applyNumberFormat="1" applyFont="1"/>
    <xf numFmtId="3" fontId="0" fillId="0" borderId="0" xfId="0" applyNumberFormat="1"/>
    <xf numFmtId="10" fontId="2" fillId="0" borderId="0" xfId="3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167" fontId="0" fillId="0" borderId="1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6" xfId="1" applyNumberFormat="1" applyFont="1" applyBorder="1"/>
    <xf numFmtId="0" fontId="0" fillId="0" borderId="9" xfId="0" applyBorder="1"/>
    <xf numFmtId="0" fontId="0" fillId="0" borderId="10" xfId="0" applyBorder="1"/>
    <xf numFmtId="167" fontId="0" fillId="0" borderId="10" xfId="1" applyNumberFormat="1" applyFont="1" applyBorder="1"/>
    <xf numFmtId="167" fontId="0" fillId="0" borderId="11" xfId="1" applyNumberFormat="1" applyFont="1" applyBorder="1"/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9" fontId="0" fillId="0" borderId="0" xfId="3" applyFont="1"/>
    <xf numFmtId="164" fontId="4" fillId="0" borderId="0" xfId="0" applyNumberFormat="1" applyFont="1"/>
    <xf numFmtId="0" fontId="0" fillId="0" borderId="0" xfId="0" applyAlignment="1">
      <alignment horizontal="left"/>
    </xf>
    <xf numFmtId="0" fontId="8" fillId="0" borderId="0" xfId="0" applyFont="1"/>
    <xf numFmtId="10" fontId="2" fillId="0" borderId="0" xfId="0" applyNumberFormat="1" applyFont="1" applyAlignment="1">
      <alignment horizontal="center"/>
    </xf>
    <xf numFmtId="164" fontId="0" fillId="0" borderId="0" xfId="2" applyNumberFormat="1" applyFont="1"/>
    <xf numFmtId="164" fontId="0" fillId="0" borderId="0" xfId="3" applyNumberFormat="1" applyFont="1"/>
    <xf numFmtId="164" fontId="2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AD83C-F38D-4D72-AFB4-DD0CDD761F53}">
  <sheetPr>
    <tabColor rgb="FF00B050"/>
  </sheetPr>
  <dimension ref="A1:X391"/>
  <sheetViews>
    <sheetView tabSelected="1" zoomScaleNormal="100" workbookViewId="0">
      <selection activeCell="D2" sqref="D2"/>
    </sheetView>
  </sheetViews>
  <sheetFormatPr defaultRowHeight="12.5" x14ac:dyDescent="0.25"/>
  <cols>
    <col min="1" max="1" width="12.54296875" customWidth="1"/>
    <col min="2" max="2" width="30.54296875" customWidth="1"/>
    <col min="3" max="5" width="18.54296875" customWidth="1"/>
    <col min="6" max="6" width="16.54296875" customWidth="1"/>
    <col min="7" max="7" width="16.7265625" customWidth="1"/>
    <col min="8" max="8" width="16.54296875" customWidth="1"/>
    <col min="9" max="9" width="14.1796875" customWidth="1"/>
    <col min="10" max="10" width="20.7265625" customWidth="1"/>
    <col min="11" max="11" width="20.453125" bestFit="1" customWidth="1"/>
    <col min="12" max="12" width="21.54296875" customWidth="1"/>
    <col min="13" max="13" width="20.453125" bestFit="1" customWidth="1"/>
    <col min="14" max="14" width="18.54296875" customWidth="1"/>
    <col min="15" max="15" width="4.54296875" customWidth="1"/>
    <col min="16" max="16" width="30.54296875" customWidth="1"/>
    <col min="17" max="17" width="10.54296875" customWidth="1"/>
    <col min="18" max="18" width="16.54296875" customWidth="1"/>
    <col min="19" max="19" width="8.54296875" customWidth="1"/>
    <col min="20" max="21" width="10.54296875" customWidth="1"/>
    <col min="22" max="22" width="18.54296875" customWidth="1"/>
    <col min="23" max="23" width="12.54296875" customWidth="1"/>
    <col min="24" max="24" width="16.5429687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24" x14ac:dyDescent="0.25">
      <c r="C2" s="2"/>
      <c r="D2" t="s">
        <v>12</v>
      </c>
      <c r="I2" s="1"/>
      <c r="X2" s="1"/>
    </row>
    <row r="3" spans="1:24" x14ac:dyDescent="0.25">
      <c r="B3" s="2"/>
      <c r="D3" s="3"/>
      <c r="G3" s="1"/>
      <c r="H3" t="s">
        <v>13</v>
      </c>
      <c r="I3" s="4"/>
      <c r="J3" s="1"/>
      <c r="K3" s="1"/>
      <c r="O3" s="1"/>
    </row>
    <row r="4" spans="1:24" x14ac:dyDescent="0.25">
      <c r="C4" s="1" t="s">
        <v>14</v>
      </c>
      <c r="D4" s="1" t="s">
        <v>14</v>
      </c>
      <c r="E4" s="1" t="s">
        <v>14</v>
      </c>
      <c r="F4" s="1" t="s">
        <v>14</v>
      </c>
      <c r="G4" s="1" t="s">
        <v>14</v>
      </c>
      <c r="H4" s="1" t="s">
        <v>15</v>
      </c>
      <c r="J4" s="1" t="s">
        <v>14</v>
      </c>
      <c r="L4" s="1" t="s">
        <v>14</v>
      </c>
      <c r="O4" s="1"/>
      <c r="Q4" s="1"/>
      <c r="R4" s="1"/>
    </row>
    <row r="5" spans="1:24" x14ac:dyDescent="0.25">
      <c r="B5" s="3"/>
      <c r="C5" s="1" t="s">
        <v>16</v>
      </c>
      <c r="D5" s="1" t="s">
        <v>16</v>
      </c>
      <c r="E5" s="1" t="s">
        <v>16</v>
      </c>
      <c r="F5" s="1" t="s">
        <v>17</v>
      </c>
      <c r="G5" s="3" t="s">
        <v>18</v>
      </c>
      <c r="H5" s="1" t="s">
        <v>14</v>
      </c>
      <c r="J5" s="1" t="s">
        <v>19</v>
      </c>
      <c r="K5" s="1" t="s">
        <v>20</v>
      </c>
      <c r="L5" s="1" t="s">
        <v>21</v>
      </c>
      <c r="O5" s="1"/>
      <c r="Q5" s="1"/>
      <c r="R5" s="1"/>
      <c r="S5" s="1"/>
      <c r="T5" s="1"/>
    </row>
    <row r="6" spans="1:24" x14ac:dyDescent="0.25">
      <c r="B6" s="5"/>
      <c r="C6" s="1" t="s">
        <v>19</v>
      </c>
      <c r="D6" s="1" t="s">
        <v>19</v>
      </c>
      <c r="E6" s="1" t="s">
        <v>19</v>
      </c>
      <c r="F6" s="1" t="s">
        <v>22</v>
      </c>
      <c r="G6" s="1" t="s">
        <v>23</v>
      </c>
      <c r="H6" s="1" t="s">
        <v>24</v>
      </c>
      <c r="I6" s="1" t="s">
        <v>23</v>
      </c>
      <c r="J6" s="1" t="s">
        <v>25</v>
      </c>
      <c r="K6" s="1" t="s">
        <v>26</v>
      </c>
      <c r="L6" s="1" t="s">
        <v>27</v>
      </c>
      <c r="O6" s="3"/>
      <c r="P6" s="3"/>
      <c r="Q6" s="3"/>
      <c r="R6" s="3"/>
      <c r="S6" s="3"/>
      <c r="T6" s="3"/>
      <c r="U6" s="3"/>
    </row>
    <row r="7" spans="1:24" ht="13" thickBot="1" x14ac:dyDescent="0.3"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6" t="s">
        <v>38</v>
      </c>
    </row>
    <row r="8" spans="1:24" ht="16.5" thickBot="1" x14ac:dyDescent="0.45">
      <c r="A8">
        <v>2</v>
      </c>
      <c r="B8" t="s">
        <v>39</v>
      </c>
      <c r="C8" s="7">
        <v>103719076.30999997</v>
      </c>
      <c r="D8" s="7">
        <v>43090037.040000014</v>
      </c>
      <c r="E8" s="8">
        <v>146809113.34999999</v>
      </c>
      <c r="F8" s="9">
        <v>7723531</v>
      </c>
      <c r="G8" s="4">
        <f>F8/E8</f>
        <v>5.2609343001661826E-2</v>
      </c>
      <c r="H8" s="4">
        <v>9.3869950368319993E-2</v>
      </c>
      <c r="I8" s="10">
        <f t="shared" ref="I8:I24" si="0">E8*H8</f>
        <v>13780964.183781564</v>
      </c>
      <c r="J8" s="8">
        <f t="shared" ref="J8:J24" si="1">F8-I8</f>
        <v>-6057433.1837815642</v>
      </c>
      <c r="K8" s="8"/>
      <c r="L8" s="8">
        <f>J8+K8</f>
        <v>-6057433.1837815642</v>
      </c>
      <c r="O8" s="11"/>
      <c r="Q8" s="12"/>
      <c r="R8" s="12"/>
      <c r="S8" s="12"/>
      <c r="T8" s="12"/>
      <c r="U8" s="12"/>
    </row>
    <row r="9" spans="1:24" ht="16.5" thickBot="1" x14ac:dyDescent="0.45">
      <c r="A9">
        <v>3</v>
      </c>
      <c r="B9" t="s">
        <v>40</v>
      </c>
      <c r="C9" s="7">
        <v>37101707.490000002</v>
      </c>
      <c r="D9" s="7">
        <v>11367765.380000001</v>
      </c>
      <c r="E9" s="8">
        <v>48469472.870000005</v>
      </c>
      <c r="F9" s="9">
        <v>1959986</v>
      </c>
      <c r="G9" s="4">
        <f t="shared" ref="G9:G24" si="2">F9/E9</f>
        <v>4.0437534884212159E-2</v>
      </c>
      <c r="H9" s="4">
        <v>2.8393563911726684E-2</v>
      </c>
      <c r="I9" s="10">
        <f>E9*H9</f>
        <v>1376221.0757020477</v>
      </c>
      <c r="J9" s="8">
        <f>F9-I9</f>
        <v>583764.92429795233</v>
      </c>
      <c r="K9" s="8">
        <v>2244579</v>
      </c>
      <c r="L9" s="8">
        <f t="shared" ref="L9:L24" si="3">J9+K9</f>
        <v>2828343.9242979521</v>
      </c>
      <c r="O9" s="11"/>
      <c r="Q9" s="12"/>
      <c r="R9" s="12"/>
      <c r="S9" s="12"/>
      <c r="T9" s="12"/>
      <c r="U9" s="12"/>
    </row>
    <row r="10" spans="1:24" ht="16.5" thickBot="1" x14ac:dyDescent="0.45">
      <c r="A10">
        <v>4</v>
      </c>
      <c r="B10" t="s">
        <v>41</v>
      </c>
      <c r="C10" s="7">
        <v>71056452</v>
      </c>
      <c r="D10" s="7">
        <v>21205993</v>
      </c>
      <c r="E10" s="8">
        <v>92262445</v>
      </c>
      <c r="F10" s="9"/>
      <c r="G10" s="4">
        <f t="shared" si="2"/>
        <v>0</v>
      </c>
      <c r="H10" s="4">
        <v>0</v>
      </c>
      <c r="I10" s="10">
        <f t="shared" si="0"/>
        <v>0</v>
      </c>
      <c r="J10" s="8">
        <f>F10-I10</f>
        <v>0</v>
      </c>
      <c r="K10" s="8">
        <v>619897</v>
      </c>
      <c r="L10" s="8">
        <f>J10+K10</f>
        <v>619897</v>
      </c>
      <c r="O10" s="11"/>
      <c r="Q10" s="12"/>
      <c r="R10" s="12"/>
      <c r="S10" s="12"/>
      <c r="T10" s="12"/>
      <c r="U10" s="12"/>
    </row>
    <row r="11" spans="1:24" ht="16.5" thickBot="1" x14ac:dyDescent="0.45">
      <c r="A11">
        <v>8</v>
      </c>
      <c r="B11" t="s">
        <v>42</v>
      </c>
      <c r="C11" s="7">
        <v>23131244.15000001</v>
      </c>
      <c r="D11" s="7">
        <v>38962670.770000018</v>
      </c>
      <c r="E11" s="8">
        <v>62093914.920000032</v>
      </c>
      <c r="F11" s="9">
        <v>1567250</v>
      </c>
      <c r="G11" s="4">
        <f t="shared" si="2"/>
        <v>2.5239993355535704E-2</v>
      </c>
      <c r="H11" s="4">
        <v>3.3785653707736361E-2</v>
      </c>
      <c r="I11" s="10">
        <f t="shared" si="0"/>
        <v>2097883.506844765</v>
      </c>
      <c r="J11" s="8">
        <f t="shared" si="1"/>
        <v>-530633.50684476504</v>
      </c>
      <c r="K11" s="8"/>
      <c r="L11" s="8">
        <f t="shared" si="3"/>
        <v>-530633.50684476504</v>
      </c>
      <c r="O11" s="11"/>
      <c r="Q11" s="12"/>
      <c r="R11" s="12"/>
      <c r="S11" s="12"/>
      <c r="T11" s="12"/>
      <c r="U11" s="12"/>
    </row>
    <row r="12" spans="1:24" ht="16.5" thickBot="1" x14ac:dyDescent="0.45">
      <c r="A12">
        <v>9</v>
      </c>
      <c r="B12" t="s">
        <v>43</v>
      </c>
      <c r="C12" s="7">
        <v>107602267.51000005</v>
      </c>
      <c r="D12" s="7">
        <v>45350982.680000037</v>
      </c>
      <c r="E12" s="8">
        <v>152953250.19000009</v>
      </c>
      <c r="F12" s="9">
        <v>7295277</v>
      </c>
      <c r="G12" s="4">
        <f t="shared" si="2"/>
        <v>4.7696122775669904E-2</v>
      </c>
      <c r="H12" s="4">
        <v>8.8080790911859913E-2</v>
      </c>
      <c r="I12" s="10">
        <f t="shared" si="0"/>
        <v>13472243.249274796</v>
      </c>
      <c r="J12" s="8">
        <f t="shared" si="1"/>
        <v>-6176966.2492747959</v>
      </c>
      <c r="K12" s="8"/>
      <c r="L12" s="8">
        <f t="shared" si="3"/>
        <v>-6176966.2492747959</v>
      </c>
      <c r="O12" s="11"/>
      <c r="Q12" s="12"/>
      <c r="R12" s="12"/>
      <c r="S12" s="12"/>
      <c r="T12" s="12"/>
      <c r="U12" s="12"/>
    </row>
    <row r="13" spans="1:24" ht="16.5" thickBot="1" x14ac:dyDescent="0.45">
      <c r="A13">
        <v>11</v>
      </c>
      <c r="B13" t="s">
        <v>44</v>
      </c>
      <c r="C13" s="7">
        <v>40316034.380000025</v>
      </c>
      <c r="D13" s="7">
        <v>28252273.069999985</v>
      </c>
      <c r="E13" s="8">
        <v>68568307.450000018</v>
      </c>
      <c r="F13" s="9">
        <v>1683458</v>
      </c>
      <c r="G13" s="4">
        <f t="shared" si="2"/>
        <v>2.4551546663559937E-2</v>
      </c>
      <c r="H13" s="4">
        <v>3.7939198895691535E-2</v>
      </c>
      <c r="I13" s="10">
        <f t="shared" si="0"/>
        <v>2601426.6542864782</v>
      </c>
      <c r="J13" s="8">
        <f t="shared" si="1"/>
        <v>-917968.65428647818</v>
      </c>
      <c r="K13" s="8"/>
      <c r="L13" s="8">
        <f t="shared" si="3"/>
        <v>-917968.65428647818</v>
      </c>
      <c r="O13" s="11"/>
      <c r="Q13" s="12"/>
      <c r="R13" s="12"/>
      <c r="S13" s="12"/>
      <c r="T13" s="12"/>
      <c r="U13" s="12"/>
    </row>
    <row r="14" spans="1:24" ht="16" x14ac:dyDescent="0.4">
      <c r="A14">
        <v>12</v>
      </c>
      <c r="B14" t="s">
        <v>45</v>
      </c>
      <c r="C14" s="7">
        <v>73837633.76000005</v>
      </c>
      <c r="D14" s="7">
        <v>48469132.829999961</v>
      </c>
      <c r="E14" s="8">
        <v>122306766.59</v>
      </c>
      <c r="F14" s="13">
        <v>4382361</v>
      </c>
      <c r="G14" s="4">
        <f t="shared" si="2"/>
        <v>3.583089572378826E-2</v>
      </c>
      <c r="H14" s="4">
        <v>6.2420733393076369E-2</v>
      </c>
      <c r="I14" s="10">
        <f t="shared" si="0"/>
        <v>7634478.0694836108</v>
      </c>
      <c r="J14" s="8">
        <f t="shared" si="1"/>
        <v>-3252117.0694836108</v>
      </c>
      <c r="K14" s="8"/>
      <c r="L14" s="8">
        <f t="shared" si="3"/>
        <v>-3252117.0694836108</v>
      </c>
      <c r="O14" s="11"/>
      <c r="Q14" s="12"/>
      <c r="R14" s="12"/>
      <c r="S14" s="12"/>
      <c r="T14" s="12"/>
      <c r="U14" s="12"/>
    </row>
    <row r="15" spans="1:24" ht="13" thickBot="1" x14ac:dyDescent="0.3">
      <c r="A15">
        <v>13</v>
      </c>
      <c r="B15" t="s">
        <v>46</v>
      </c>
      <c r="C15" s="10">
        <v>0</v>
      </c>
      <c r="D15" s="10">
        <v>4325087.54</v>
      </c>
      <c r="E15" s="10">
        <v>4325087.54</v>
      </c>
      <c r="F15" s="14">
        <v>0</v>
      </c>
      <c r="G15" s="4">
        <f t="shared" si="2"/>
        <v>0</v>
      </c>
      <c r="I15" s="10">
        <f t="shared" si="0"/>
        <v>0</v>
      </c>
      <c r="J15" s="8">
        <f t="shared" si="1"/>
        <v>0</v>
      </c>
      <c r="L15" s="8">
        <f t="shared" si="3"/>
        <v>0</v>
      </c>
      <c r="O15" s="11"/>
      <c r="Q15" s="12"/>
      <c r="R15" s="12"/>
      <c r="S15" s="12"/>
      <c r="T15" s="12"/>
      <c r="U15" s="12"/>
    </row>
    <row r="16" spans="1:24" ht="16.5" thickBot="1" x14ac:dyDescent="0.45">
      <c r="A16">
        <v>15</v>
      </c>
      <c r="B16" t="s">
        <v>47</v>
      </c>
      <c r="C16" s="7">
        <v>50472713.109999985</v>
      </c>
      <c r="D16" s="7">
        <v>32089342.090000004</v>
      </c>
      <c r="E16" s="8">
        <v>82562055.199999988</v>
      </c>
      <c r="F16" s="9">
        <v>3930935</v>
      </c>
      <c r="G16" s="4">
        <f t="shared" si="2"/>
        <v>4.7611884060754346E-2</v>
      </c>
      <c r="H16" s="4">
        <v>4.8421799981443449E-2</v>
      </c>
      <c r="I16" s="10">
        <f t="shared" si="0"/>
        <v>3997803.3229512926</v>
      </c>
      <c r="J16" s="8">
        <f t="shared" si="1"/>
        <v>-66868.322951292619</v>
      </c>
      <c r="K16" s="8"/>
      <c r="L16" s="8">
        <f t="shared" si="3"/>
        <v>-66868.322951292619</v>
      </c>
      <c r="O16" s="11"/>
      <c r="Q16" s="12"/>
      <c r="R16" s="12"/>
      <c r="S16" s="12"/>
      <c r="T16" s="12"/>
      <c r="U16" s="12"/>
    </row>
    <row r="17" spans="1:24" ht="16.5" thickBot="1" x14ac:dyDescent="0.45">
      <c r="A17">
        <v>22</v>
      </c>
      <c r="B17" t="s">
        <v>48</v>
      </c>
      <c r="C17" s="7">
        <v>30641646.04000001</v>
      </c>
      <c r="D17" s="7">
        <v>15760966.519999994</v>
      </c>
      <c r="E17" s="8">
        <v>46402612.560000002</v>
      </c>
      <c r="F17" s="9">
        <v>46677</v>
      </c>
      <c r="G17" s="4">
        <f t="shared" si="2"/>
        <v>1.0059131894706403E-3</v>
      </c>
      <c r="H17" s="4">
        <v>1.1463934692715305E-4</v>
      </c>
      <c r="I17" s="10">
        <f t="shared" si="0"/>
        <v>5319.5651995921098</v>
      </c>
      <c r="J17" s="8">
        <f t="shared" si="1"/>
        <v>41357.434800407893</v>
      </c>
      <c r="K17" s="8"/>
      <c r="L17" s="8">
        <f t="shared" si="3"/>
        <v>41357.434800407893</v>
      </c>
      <c r="O17" s="11"/>
      <c r="Q17" s="12"/>
      <c r="R17" s="12"/>
      <c r="S17" s="12"/>
      <c r="T17" s="12"/>
      <c r="U17" s="12"/>
    </row>
    <row r="18" spans="1:24" ht="16.5" thickBot="1" x14ac:dyDescent="0.45">
      <c r="A18">
        <v>24</v>
      </c>
      <c r="B18" t="s">
        <v>49</v>
      </c>
      <c r="C18" s="7">
        <v>40427101.850000024</v>
      </c>
      <c r="D18" s="7">
        <v>24010850.630000006</v>
      </c>
      <c r="E18" s="8">
        <v>64437952.480000034</v>
      </c>
      <c r="F18" s="9">
        <v>3898231</v>
      </c>
      <c r="G18" s="4">
        <f t="shared" si="2"/>
        <v>6.0495885576282327E-2</v>
      </c>
      <c r="H18" s="4">
        <v>7.0900000000000005E-2</v>
      </c>
      <c r="I18" s="10">
        <f t="shared" si="0"/>
        <v>4568650.8308320027</v>
      </c>
      <c r="J18" s="8">
        <f t="shared" si="1"/>
        <v>-670419.83083200268</v>
      </c>
      <c r="K18" s="8"/>
      <c r="L18" s="8">
        <f t="shared" si="3"/>
        <v>-670419.83083200268</v>
      </c>
      <c r="O18" s="11"/>
      <c r="Q18" s="12"/>
      <c r="R18" s="12"/>
      <c r="S18" s="12"/>
      <c r="T18" s="12"/>
      <c r="U18" s="12"/>
    </row>
    <row r="19" spans="1:24" ht="16.5" thickBot="1" x14ac:dyDescent="0.45">
      <c r="A19">
        <v>29</v>
      </c>
      <c r="B19" t="s">
        <v>50</v>
      </c>
      <c r="C19" s="7">
        <v>57419458.559999987</v>
      </c>
      <c r="D19" s="7">
        <v>20408127.450000007</v>
      </c>
      <c r="E19" s="8">
        <v>77827586.00999999</v>
      </c>
      <c r="F19" s="9">
        <v>2766975</v>
      </c>
      <c r="G19" s="4">
        <f t="shared" si="2"/>
        <v>3.5552625256094594E-2</v>
      </c>
      <c r="H19" s="4">
        <v>9.6199999999999994E-2</v>
      </c>
      <c r="I19" s="10">
        <f t="shared" si="0"/>
        <v>7487013.7741619982</v>
      </c>
      <c r="J19" s="8">
        <f t="shared" si="1"/>
        <v>-4720038.7741619982</v>
      </c>
      <c r="K19" s="8"/>
      <c r="L19" s="8">
        <f t="shared" si="3"/>
        <v>-4720038.7741619982</v>
      </c>
      <c r="O19" s="11"/>
      <c r="Q19" s="12"/>
      <c r="R19" s="12"/>
      <c r="S19" s="12"/>
      <c r="T19" s="12"/>
      <c r="U19" s="12"/>
    </row>
    <row r="20" spans="1:24" ht="16.5" thickBot="1" x14ac:dyDescent="0.45">
      <c r="A20">
        <v>34</v>
      </c>
      <c r="B20" t="s">
        <v>51</v>
      </c>
      <c r="C20" s="7">
        <v>17522934.780000001</v>
      </c>
      <c r="D20" s="7">
        <v>6057692.740000003</v>
      </c>
      <c r="E20" s="8">
        <v>23580627.520000003</v>
      </c>
      <c r="F20" s="9">
        <v>460784</v>
      </c>
      <c r="G20" s="4">
        <f t="shared" si="2"/>
        <v>1.9540786164794988E-2</v>
      </c>
      <c r="H20" s="4">
        <v>0</v>
      </c>
      <c r="I20" s="10">
        <f t="shared" si="0"/>
        <v>0</v>
      </c>
      <c r="J20" s="8">
        <f t="shared" si="1"/>
        <v>460784</v>
      </c>
      <c r="K20" s="8"/>
      <c r="L20" s="8">
        <f t="shared" si="3"/>
        <v>460784</v>
      </c>
      <c r="O20" s="8"/>
      <c r="Q20" s="12"/>
      <c r="R20" s="12"/>
      <c r="S20" s="12"/>
      <c r="T20" s="12"/>
      <c r="U20" s="12"/>
    </row>
    <row r="21" spans="1:24" ht="16.5" thickBot="1" x14ac:dyDescent="0.45">
      <c r="A21">
        <v>38</v>
      </c>
      <c r="B21" t="s">
        <v>52</v>
      </c>
      <c r="C21" s="7">
        <v>19184407.490000006</v>
      </c>
      <c r="D21" s="7">
        <v>12368157.409999993</v>
      </c>
      <c r="E21" s="8">
        <v>31552564.899999999</v>
      </c>
      <c r="F21" s="9">
        <v>1266235</v>
      </c>
      <c r="G21" s="4">
        <f t="shared" si="2"/>
        <v>4.0130968877271848E-2</v>
      </c>
      <c r="H21" s="4">
        <v>5.3600000000000002E-2</v>
      </c>
      <c r="I21" s="10">
        <f t="shared" si="0"/>
        <v>1691217.4786399999</v>
      </c>
      <c r="J21" s="8">
        <f t="shared" si="1"/>
        <v>-424982.47863999987</v>
      </c>
      <c r="K21" s="8"/>
      <c r="L21" s="8">
        <f t="shared" si="3"/>
        <v>-424982.47863999987</v>
      </c>
      <c r="Q21" s="12"/>
      <c r="R21" s="12"/>
      <c r="S21" s="12"/>
      <c r="T21" s="12"/>
      <c r="U21" s="12"/>
    </row>
    <row r="22" spans="1:24" ht="16.5" thickBot="1" x14ac:dyDescent="0.45">
      <c r="A22">
        <v>44</v>
      </c>
      <c r="B22" t="s">
        <v>53</v>
      </c>
      <c r="C22" s="7">
        <v>23244746.799999997</v>
      </c>
      <c r="D22" s="7">
        <v>17529053.939999994</v>
      </c>
      <c r="E22" s="8">
        <v>40773800.739999995</v>
      </c>
      <c r="F22" s="9">
        <v>908098</v>
      </c>
      <c r="G22" s="4">
        <f t="shared" si="2"/>
        <v>2.2271605381863159E-2</v>
      </c>
      <c r="H22" s="4">
        <v>3.6299999999999999E-2</v>
      </c>
      <c r="I22" s="10">
        <f t="shared" si="0"/>
        <v>1480088.9668619998</v>
      </c>
      <c r="J22" s="8">
        <f t="shared" si="1"/>
        <v>-571990.96686199983</v>
      </c>
      <c r="K22" s="8"/>
      <c r="L22" s="8">
        <f t="shared" si="3"/>
        <v>-571990.96686199983</v>
      </c>
      <c r="Q22" s="12"/>
      <c r="R22" s="12"/>
    </row>
    <row r="23" spans="1:24" ht="16" x14ac:dyDescent="0.4">
      <c r="A23">
        <v>58</v>
      </c>
      <c r="B23" t="s">
        <v>54</v>
      </c>
      <c r="C23" s="7">
        <v>7438845.0599999959</v>
      </c>
      <c r="D23" s="7">
        <v>2518361.5199999996</v>
      </c>
      <c r="E23" s="15">
        <v>9957206.5799999945</v>
      </c>
      <c r="F23" s="9">
        <v>17720</v>
      </c>
      <c r="G23" s="4">
        <f t="shared" si="2"/>
        <v>1.7796155837112311E-3</v>
      </c>
      <c r="H23" s="4">
        <v>0</v>
      </c>
      <c r="I23" s="10">
        <f>E24*H23</f>
        <v>0</v>
      </c>
      <c r="J23" s="8">
        <f t="shared" si="1"/>
        <v>17720</v>
      </c>
      <c r="K23" s="8"/>
      <c r="L23" s="8">
        <f>J23+K23</f>
        <v>17720</v>
      </c>
      <c r="U23" s="12"/>
      <c r="V23" s="12"/>
    </row>
    <row r="24" spans="1:24" ht="17.5" x14ac:dyDescent="0.55000000000000004">
      <c r="A24">
        <v>2004</v>
      </c>
      <c r="B24" t="s">
        <v>55</v>
      </c>
      <c r="C24" s="16">
        <v>24697460.330000017</v>
      </c>
      <c r="D24" s="16">
        <v>19443400.229999997</v>
      </c>
      <c r="E24" s="17">
        <v>44140860.560000017</v>
      </c>
      <c r="F24" s="18">
        <v>723310</v>
      </c>
      <c r="G24" s="4">
        <f t="shared" si="2"/>
        <v>1.6386404588030527E-2</v>
      </c>
      <c r="H24" s="19">
        <v>4.82E-2</v>
      </c>
      <c r="I24" s="10">
        <f t="shared" si="0"/>
        <v>2127589.4789920007</v>
      </c>
      <c r="J24" s="17">
        <f t="shared" si="1"/>
        <v>-1404279.4789920007</v>
      </c>
      <c r="K24" s="20"/>
      <c r="L24" s="17">
        <f t="shared" si="3"/>
        <v>-1404279.4789920007</v>
      </c>
      <c r="O24" s="3"/>
      <c r="U24" s="12"/>
      <c r="V24" s="12"/>
    </row>
    <row r="25" spans="1:24" ht="13" customHeight="1" x14ac:dyDescent="0.25">
      <c r="B25" t="s">
        <v>56</v>
      </c>
      <c r="C25" s="8">
        <f>SUM(C8:C24)</f>
        <v>727813729.61999989</v>
      </c>
      <c r="D25" s="8">
        <f t="shared" ref="D25:F25" si="4">SUM(D8:D24)</f>
        <v>391209894.83999991</v>
      </c>
      <c r="E25" s="8">
        <f t="shared" si="4"/>
        <v>1119023624.46</v>
      </c>
      <c r="F25" s="8">
        <f t="shared" si="4"/>
        <v>38630828</v>
      </c>
      <c r="I25" s="8">
        <f>SUM(I8:I24)</f>
        <v>62320900.15701215</v>
      </c>
      <c r="J25" s="8">
        <f>SUM(J8:J24)</f>
        <v>-23690072.15701215</v>
      </c>
      <c r="K25" s="8">
        <f>SUM(K8:K23)</f>
        <v>2864476</v>
      </c>
      <c r="L25" s="8">
        <f>SUM(L8:L24)</f>
        <v>-20825596.15701215</v>
      </c>
      <c r="O25" s="1"/>
      <c r="U25" s="12"/>
      <c r="V25" s="12"/>
    </row>
    <row r="26" spans="1:24" ht="13" customHeight="1" x14ac:dyDescent="0.25">
      <c r="C26" s="8"/>
      <c r="D26" s="8"/>
      <c r="E26" s="8"/>
      <c r="F26" s="8"/>
      <c r="I26" s="8"/>
      <c r="J26" s="8"/>
      <c r="K26" s="8"/>
      <c r="L26" s="8"/>
      <c r="O26" s="1"/>
      <c r="U26" s="12"/>
      <c r="V26" s="12"/>
    </row>
    <row r="27" spans="1:24" ht="13" customHeight="1" x14ac:dyDescent="0.25">
      <c r="C27" s="8"/>
      <c r="D27" s="8"/>
      <c r="E27" s="8"/>
      <c r="F27" s="8"/>
      <c r="I27" s="8"/>
      <c r="J27" s="8"/>
      <c r="K27" s="8"/>
      <c r="L27" s="8"/>
      <c r="O27" s="1"/>
      <c r="U27" s="12"/>
      <c r="V27" s="12"/>
    </row>
    <row r="28" spans="1:24" x14ac:dyDescent="0.25">
      <c r="C28" s="3"/>
      <c r="G28" s="1" t="s">
        <v>57</v>
      </c>
      <c r="J28" s="8"/>
      <c r="L28" s="1"/>
      <c r="M28" s="1"/>
      <c r="N28" s="1"/>
      <c r="O28" s="3"/>
      <c r="P28" s="1"/>
      <c r="Q28" s="1"/>
      <c r="R28" s="1"/>
      <c r="W28" s="12"/>
      <c r="X28" s="12"/>
    </row>
    <row r="29" spans="1:24" x14ac:dyDescent="0.25">
      <c r="B29" s="10">
        <f>SUM(B11:B25)</f>
        <v>0</v>
      </c>
      <c r="C29" s="3" t="s">
        <v>58</v>
      </c>
      <c r="D29" s="3" t="s">
        <v>58</v>
      </c>
      <c r="E29" s="3" t="s">
        <v>58</v>
      </c>
      <c r="G29" s="1" t="s">
        <v>21</v>
      </c>
      <c r="I29" s="1" t="s">
        <v>59</v>
      </c>
      <c r="J29" s="8"/>
      <c r="K29" s="3"/>
      <c r="L29" s="3"/>
      <c r="M29" s="3"/>
      <c r="N29" s="3"/>
      <c r="P29" s="3"/>
      <c r="Q29" s="3"/>
      <c r="R29" s="3"/>
      <c r="W29" s="12"/>
      <c r="X29" s="12"/>
    </row>
    <row r="30" spans="1:24" x14ac:dyDescent="0.25">
      <c r="C30" s="1" t="s">
        <v>16</v>
      </c>
      <c r="D30" s="1" t="s">
        <v>16</v>
      </c>
      <c r="E30" s="1" t="s">
        <v>16</v>
      </c>
      <c r="F30" s="1" t="s">
        <v>60</v>
      </c>
      <c r="G30" s="1" t="s">
        <v>27</v>
      </c>
      <c r="H30" s="1" t="s">
        <v>61</v>
      </c>
      <c r="I30" s="1" t="s">
        <v>62</v>
      </c>
      <c r="J30" s="10"/>
      <c r="K30" s="21"/>
      <c r="O30" s="8"/>
      <c r="W30" s="12"/>
      <c r="X30" s="12"/>
    </row>
    <row r="31" spans="1:24" x14ac:dyDescent="0.25">
      <c r="C31" s="1" t="s">
        <v>19</v>
      </c>
      <c r="D31" s="1" t="s">
        <v>19</v>
      </c>
      <c r="E31" s="1" t="s">
        <v>19</v>
      </c>
      <c r="F31" s="1" t="s">
        <v>63</v>
      </c>
      <c r="G31" s="1" t="s">
        <v>64</v>
      </c>
      <c r="H31" s="1" t="s">
        <v>65</v>
      </c>
      <c r="I31" s="1" t="s">
        <v>24</v>
      </c>
      <c r="J31" s="10"/>
      <c r="K31" s="3"/>
      <c r="N31" s="8"/>
      <c r="O31" s="8"/>
      <c r="P31" s="11"/>
      <c r="Q31" s="11"/>
      <c r="R31" s="12"/>
      <c r="W31" s="12"/>
      <c r="X31" s="12"/>
    </row>
    <row r="32" spans="1:24" x14ac:dyDescent="0.25">
      <c r="B32" s="3" t="s">
        <v>28</v>
      </c>
      <c r="C32" s="3" t="s">
        <v>29</v>
      </c>
      <c r="D32" s="3" t="s">
        <v>30</v>
      </c>
      <c r="E32" s="3" t="s">
        <v>31</v>
      </c>
      <c r="F32" s="3" t="s">
        <v>32</v>
      </c>
      <c r="G32" s="6" t="s">
        <v>38</v>
      </c>
      <c r="H32" s="3" t="s">
        <v>66</v>
      </c>
      <c r="I32" s="3" t="s">
        <v>34</v>
      </c>
      <c r="J32" s="10"/>
      <c r="K32" s="22"/>
      <c r="N32" s="8"/>
      <c r="O32" s="8"/>
      <c r="P32" s="11"/>
      <c r="Q32" s="11"/>
      <c r="R32" s="12"/>
      <c r="W32" s="12"/>
      <c r="X32" s="12"/>
    </row>
    <row r="33" spans="1:24" ht="16" x14ac:dyDescent="0.4">
      <c r="A33">
        <v>2</v>
      </c>
      <c r="B33" t="s">
        <v>39</v>
      </c>
      <c r="C33" s="23">
        <v>153679134.34999996</v>
      </c>
      <c r="D33" s="23">
        <v>59698587.950000025</v>
      </c>
      <c r="E33" s="8">
        <f t="shared" ref="E33:E49" si="5">C33+D33</f>
        <v>213377722.29999998</v>
      </c>
      <c r="F33" s="10">
        <f t="shared" ref="F33:F39" si="6">(F8/C8)*C33</f>
        <v>11443850.065322567</v>
      </c>
      <c r="G33" s="8">
        <f t="shared" ref="G33:G39" si="7">L8</f>
        <v>-6057433.1837815642</v>
      </c>
      <c r="H33" s="8">
        <f>F33+G33</f>
        <v>5386416.8815410025</v>
      </c>
      <c r="I33" s="4">
        <f t="shared" ref="I33:I49" si="8">H33/E33</f>
        <v>2.5243576618405972E-2</v>
      </c>
      <c r="K33" s="24"/>
      <c r="L33" s="8"/>
      <c r="N33" s="8"/>
      <c r="O33" s="8"/>
      <c r="P33" s="11"/>
      <c r="Q33" s="11"/>
      <c r="R33" s="12"/>
      <c r="W33" s="12"/>
      <c r="X33" s="12"/>
    </row>
    <row r="34" spans="1:24" ht="16" x14ac:dyDescent="0.4">
      <c r="A34">
        <v>3</v>
      </c>
      <c r="B34" t="s">
        <v>67</v>
      </c>
      <c r="C34" s="23">
        <v>49950485.790000021</v>
      </c>
      <c r="D34" s="23">
        <v>16676271.380000008</v>
      </c>
      <c r="E34" s="8">
        <f t="shared" si="5"/>
        <v>66626757.170000032</v>
      </c>
      <c r="F34" s="10">
        <f t="shared" si="6"/>
        <v>2638753.2937126006</v>
      </c>
      <c r="G34" s="8">
        <f t="shared" si="7"/>
        <v>2828343.9242979521</v>
      </c>
      <c r="H34" s="8">
        <f>F34+G34</f>
        <v>5467097.2180105522</v>
      </c>
      <c r="I34" s="4">
        <f t="shared" si="8"/>
        <v>8.2055580223739558E-2</v>
      </c>
      <c r="J34" s="8"/>
      <c r="K34" s="10">
        <f>(K9/H9)*H34</f>
        <v>432187084532800.94</v>
      </c>
      <c r="L34" s="8">
        <f>Q9</f>
        <v>0</v>
      </c>
      <c r="M34" s="4"/>
      <c r="N34" s="8"/>
      <c r="O34" s="8"/>
      <c r="P34" s="11"/>
      <c r="Q34" s="11"/>
      <c r="R34" s="12"/>
      <c r="W34" s="12"/>
      <c r="X34" s="12"/>
    </row>
    <row r="35" spans="1:24" ht="16" x14ac:dyDescent="0.4">
      <c r="A35">
        <v>4</v>
      </c>
      <c r="B35" t="s">
        <v>41</v>
      </c>
      <c r="C35" s="23">
        <v>88060814</v>
      </c>
      <c r="D35" s="23">
        <v>24422764</v>
      </c>
      <c r="E35" s="8">
        <f t="shared" si="5"/>
        <v>112483578</v>
      </c>
      <c r="F35" s="10">
        <f t="shared" si="6"/>
        <v>0</v>
      </c>
      <c r="G35" s="8">
        <f>L10</f>
        <v>619897</v>
      </c>
      <c r="H35" s="8">
        <f>F35+G35</f>
        <v>619897</v>
      </c>
      <c r="I35" s="4">
        <f t="shared" si="8"/>
        <v>5.5110000145976862E-3</v>
      </c>
      <c r="K35" s="24"/>
      <c r="L35" s="8"/>
      <c r="M35" s="8">
        <f>K34+L34</f>
        <v>432187084532800.94</v>
      </c>
      <c r="N35" s="4" t="e">
        <f>M35/J34</f>
        <v>#DIV/0!</v>
      </c>
      <c r="O35" s="8"/>
      <c r="P35" s="11"/>
      <c r="Q35" s="11"/>
      <c r="R35" s="12"/>
      <c r="W35" s="12"/>
      <c r="X35" s="12"/>
    </row>
    <row r="36" spans="1:24" ht="16" x14ac:dyDescent="0.4">
      <c r="A36">
        <v>8</v>
      </c>
      <c r="B36" t="s">
        <v>42</v>
      </c>
      <c r="C36" s="23">
        <v>35836256.780000009</v>
      </c>
      <c r="D36" s="23">
        <v>48055495.320000015</v>
      </c>
      <c r="E36" s="8">
        <f t="shared" si="5"/>
        <v>83891752.100000024</v>
      </c>
      <c r="F36" s="10">
        <f t="shared" si="6"/>
        <v>2428074.0402134829</v>
      </c>
      <c r="G36" s="8">
        <f t="shared" si="7"/>
        <v>-530633.50684476504</v>
      </c>
      <c r="H36" s="8">
        <f t="shared" ref="H36:H49" si="9">F36+G36</f>
        <v>1897440.5333687179</v>
      </c>
      <c r="I36" s="4">
        <f t="shared" si="8"/>
        <v>2.2617724458859137E-2</v>
      </c>
      <c r="K36" s="24"/>
      <c r="L36" s="8"/>
      <c r="M36" s="4"/>
      <c r="N36" s="8"/>
      <c r="O36" s="8"/>
      <c r="P36" s="11"/>
      <c r="Q36" s="11"/>
      <c r="R36" s="12"/>
      <c r="W36" s="12"/>
      <c r="X36" s="12"/>
    </row>
    <row r="37" spans="1:24" ht="16" x14ac:dyDescent="0.4">
      <c r="A37">
        <v>9</v>
      </c>
      <c r="B37" t="s">
        <v>43</v>
      </c>
      <c r="C37" s="23">
        <v>136909092.16999999</v>
      </c>
      <c r="D37" s="23">
        <v>56545241.570000008</v>
      </c>
      <c r="E37" s="8">
        <f t="shared" si="5"/>
        <v>193454333.74000001</v>
      </c>
      <c r="F37" s="10">
        <f t="shared" si="6"/>
        <v>9282237.0226153284</v>
      </c>
      <c r="G37" s="8">
        <f t="shared" si="7"/>
        <v>-6176966.2492747959</v>
      </c>
      <c r="H37" s="8">
        <f t="shared" si="9"/>
        <v>3105270.7733405326</v>
      </c>
      <c r="I37" s="4">
        <f t="shared" si="8"/>
        <v>1.6051699195914496E-2</v>
      </c>
      <c r="K37" s="24"/>
      <c r="L37" s="8"/>
      <c r="M37" s="4"/>
      <c r="N37" s="8"/>
      <c r="O37" s="8"/>
      <c r="P37" s="11"/>
      <c r="Q37" s="11"/>
      <c r="R37" s="12"/>
      <c r="W37" s="12"/>
      <c r="X37" s="12"/>
    </row>
    <row r="38" spans="1:24" ht="16" x14ac:dyDescent="0.4">
      <c r="A38">
        <v>11</v>
      </c>
      <c r="B38" t="s">
        <v>44</v>
      </c>
      <c r="C38" s="23">
        <v>55440121.730000004</v>
      </c>
      <c r="D38" s="23">
        <v>35249255.770000011</v>
      </c>
      <c r="E38" s="8">
        <f t="shared" si="5"/>
        <v>90689377.500000015</v>
      </c>
      <c r="F38" s="10">
        <f t="shared" si="6"/>
        <v>2314987.5200434406</v>
      </c>
      <c r="G38" s="8">
        <f t="shared" si="7"/>
        <v>-917968.65428647818</v>
      </c>
      <c r="H38" s="8">
        <f t="shared" si="9"/>
        <v>1397018.8657569624</v>
      </c>
      <c r="I38" s="4">
        <f t="shared" si="8"/>
        <v>1.5404437700070906E-2</v>
      </c>
      <c r="K38" s="24"/>
      <c r="L38" s="8"/>
      <c r="M38" s="4"/>
      <c r="N38" s="8"/>
      <c r="O38" s="8"/>
      <c r="P38" s="11"/>
      <c r="Q38" s="11"/>
      <c r="R38" s="12"/>
    </row>
    <row r="39" spans="1:24" ht="16" x14ac:dyDescent="0.4">
      <c r="A39">
        <v>12</v>
      </c>
      <c r="B39" t="s">
        <v>45</v>
      </c>
      <c r="C39" s="23">
        <v>85448739.349999934</v>
      </c>
      <c r="D39" s="23">
        <v>54411107.159999974</v>
      </c>
      <c r="E39" s="8">
        <f t="shared" si="5"/>
        <v>139859846.5099999</v>
      </c>
      <c r="F39" s="10">
        <f t="shared" si="6"/>
        <v>5071495.438813271</v>
      </c>
      <c r="G39" s="8">
        <f t="shared" si="7"/>
        <v>-3252117.0694836108</v>
      </c>
      <c r="H39" s="8">
        <f t="shared" si="9"/>
        <v>1819378.3693296602</v>
      </c>
      <c r="I39" s="4">
        <f t="shared" si="8"/>
        <v>1.3008582625604238E-2</v>
      </c>
      <c r="K39" s="24"/>
      <c r="L39" s="8"/>
      <c r="M39" s="4"/>
      <c r="N39" s="8"/>
      <c r="O39" s="8"/>
      <c r="P39" s="11"/>
      <c r="Q39" s="11"/>
      <c r="R39" s="12"/>
    </row>
    <row r="40" spans="1:24" ht="16" x14ac:dyDescent="0.4">
      <c r="A40">
        <v>13</v>
      </c>
      <c r="B40" t="s">
        <v>46</v>
      </c>
      <c r="C40" s="23">
        <v>0</v>
      </c>
      <c r="D40" s="23">
        <v>4610568.629999999</v>
      </c>
      <c r="E40" s="8">
        <f t="shared" si="5"/>
        <v>4610568.629999999</v>
      </c>
      <c r="F40" s="10">
        <f>(F16/C16)*C40</f>
        <v>0</v>
      </c>
      <c r="G40" s="8">
        <v>0</v>
      </c>
      <c r="H40" s="8">
        <f t="shared" si="9"/>
        <v>0</v>
      </c>
      <c r="I40" s="4">
        <f t="shared" si="8"/>
        <v>0</v>
      </c>
      <c r="K40" s="24"/>
      <c r="L40" s="8"/>
      <c r="M40" s="4"/>
      <c r="N40" s="8"/>
      <c r="O40" s="8"/>
      <c r="P40" s="11"/>
      <c r="Q40" s="11"/>
      <c r="R40" s="12"/>
    </row>
    <row r="41" spans="1:24" ht="16" x14ac:dyDescent="0.4">
      <c r="A41">
        <v>15</v>
      </c>
      <c r="B41" t="s">
        <v>47</v>
      </c>
      <c r="C41" s="23">
        <v>70063368.769999966</v>
      </c>
      <c r="D41" s="23">
        <v>39321185.239999995</v>
      </c>
      <c r="E41" s="8">
        <f t="shared" si="5"/>
        <v>109384554.00999996</v>
      </c>
      <c r="F41" s="10">
        <f t="shared" ref="F41:F48" si="10">(F16/C16)*C41</f>
        <v>5456701.8799972711</v>
      </c>
      <c r="G41" s="8">
        <f t="shared" ref="G41:G48" si="11">L16</f>
        <v>-66868.322951292619</v>
      </c>
      <c r="H41" s="8">
        <f t="shared" si="9"/>
        <v>5389833.5570459785</v>
      </c>
      <c r="I41" s="4">
        <f t="shared" si="8"/>
        <v>4.9274174090002128E-2</v>
      </c>
      <c r="M41" s="4"/>
      <c r="N41" s="8"/>
      <c r="O41" s="8"/>
      <c r="P41" s="11"/>
      <c r="Q41" s="11"/>
      <c r="R41" s="12"/>
    </row>
    <row r="42" spans="1:24" ht="16" x14ac:dyDescent="0.4">
      <c r="A42">
        <v>22</v>
      </c>
      <c r="B42" t="s">
        <v>48</v>
      </c>
      <c r="C42" s="23">
        <v>36865752.940000005</v>
      </c>
      <c r="D42" s="23">
        <v>17581002.999999993</v>
      </c>
      <c r="E42" s="8">
        <f t="shared" si="5"/>
        <v>54446755.939999998</v>
      </c>
      <c r="F42" s="10">
        <f t="shared" si="10"/>
        <v>56158.299972986031</v>
      </c>
      <c r="G42" s="8">
        <f t="shared" si="11"/>
        <v>41357.434800407893</v>
      </c>
      <c r="H42" s="8">
        <f t="shared" si="9"/>
        <v>97515.734773393924</v>
      </c>
      <c r="I42" s="4">
        <f t="shared" si="8"/>
        <v>1.7910292925597934E-3</v>
      </c>
      <c r="K42" s="24"/>
      <c r="L42" s="8"/>
      <c r="M42" s="4"/>
      <c r="N42" s="8"/>
      <c r="O42" s="8"/>
      <c r="P42" s="11"/>
      <c r="Q42" s="11"/>
      <c r="R42" s="12"/>
    </row>
    <row r="43" spans="1:24" ht="16" x14ac:dyDescent="0.4">
      <c r="A43">
        <v>24</v>
      </c>
      <c r="B43" t="s">
        <v>49</v>
      </c>
      <c r="C43" s="23">
        <v>62410111.539999992</v>
      </c>
      <c r="D43" s="23">
        <v>25886747.910000004</v>
      </c>
      <c r="E43" s="8">
        <f t="shared" si="5"/>
        <v>88296859.449999988</v>
      </c>
      <c r="F43" s="10">
        <f t="shared" si="10"/>
        <v>6017968.64938231</v>
      </c>
      <c r="G43" s="8">
        <f t="shared" si="11"/>
        <v>-670419.83083200268</v>
      </c>
      <c r="H43" s="8">
        <f t="shared" si="9"/>
        <v>5347548.8185503073</v>
      </c>
      <c r="I43" s="4">
        <f t="shared" si="8"/>
        <v>6.0563295816636296E-2</v>
      </c>
      <c r="K43" s="10"/>
      <c r="L43" s="8"/>
      <c r="M43" s="4"/>
      <c r="N43" s="8"/>
      <c r="O43" s="11"/>
      <c r="P43" s="11"/>
      <c r="Q43" s="11"/>
      <c r="R43" s="12"/>
    </row>
    <row r="44" spans="1:24" ht="16" x14ac:dyDescent="0.4">
      <c r="A44">
        <v>29</v>
      </c>
      <c r="B44" t="s">
        <v>50</v>
      </c>
      <c r="C44" s="23">
        <v>70484197.139999986</v>
      </c>
      <c r="D44" s="23">
        <v>21619328.970000006</v>
      </c>
      <c r="E44" s="8">
        <f t="shared" si="5"/>
        <v>92103526.109999985</v>
      </c>
      <c r="F44" s="10">
        <f t="shared" si="10"/>
        <v>3396549.1189307985</v>
      </c>
      <c r="G44" s="8">
        <f t="shared" si="11"/>
        <v>-4720038.7741619982</v>
      </c>
      <c r="H44" s="8">
        <f t="shared" si="9"/>
        <v>-1323489.6552311997</v>
      </c>
      <c r="I44" s="4">
        <f t="shared" si="8"/>
        <v>-1.4369587258261375E-2</v>
      </c>
      <c r="K44" s="10"/>
      <c r="L44" s="8"/>
      <c r="M44" s="4"/>
      <c r="N44" s="12"/>
      <c r="O44" s="11"/>
      <c r="P44" s="11"/>
      <c r="Q44" s="11"/>
      <c r="R44" s="12"/>
    </row>
    <row r="45" spans="1:24" ht="16" x14ac:dyDescent="0.4">
      <c r="A45">
        <v>34</v>
      </c>
      <c r="B45" t="s">
        <v>51</v>
      </c>
      <c r="C45" s="23">
        <v>22396501.990000021</v>
      </c>
      <c r="D45" s="23">
        <v>6655414.8999999957</v>
      </c>
      <c r="E45" s="8">
        <f t="shared" si="5"/>
        <v>29051916.890000015</v>
      </c>
      <c r="F45" s="10">
        <f t="shared" si="10"/>
        <v>588939.57562057243</v>
      </c>
      <c r="G45" s="8">
        <f t="shared" si="11"/>
        <v>460784</v>
      </c>
      <c r="H45" s="8">
        <f t="shared" si="9"/>
        <v>1049723.5756205725</v>
      </c>
      <c r="I45" s="4">
        <f t="shared" si="8"/>
        <v>3.6132678597256308E-2</v>
      </c>
      <c r="K45" s="10"/>
      <c r="L45" s="8"/>
      <c r="M45" s="4"/>
      <c r="N45" s="12"/>
      <c r="O45" s="3"/>
      <c r="P45" s="11"/>
      <c r="Q45" s="12"/>
    </row>
    <row r="46" spans="1:24" ht="16" x14ac:dyDescent="0.4">
      <c r="A46">
        <v>38</v>
      </c>
      <c r="B46" t="s">
        <v>52</v>
      </c>
      <c r="C46" s="23">
        <v>25136740.600000001</v>
      </c>
      <c r="D46" s="23">
        <v>15896895.300000004</v>
      </c>
      <c r="E46" s="8">
        <f t="shared" si="5"/>
        <v>41033635.900000006</v>
      </c>
      <c r="F46" s="10">
        <f t="shared" si="10"/>
        <v>1659108.8752796813</v>
      </c>
      <c r="G46" s="8">
        <f t="shared" si="11"/>
        <v>-424982.47863999987</v>
      </c>
      <c r="H46" s="8">
        <f t="shared" si="9"/>
        <v>1234126.3966396814</v>
      </c>
      <c r="I46" s="4">
        <f t="shared" si="8"/>
        <v>3.0075969861585707E-2</v>
      </c>
      <c r="K46" s="10"/>
      <c r="L46" s="24"/>
      <c r="M46" s="4"/>
      <c r="O46" s="1"/>
      <c r="P46" s="12"/>
      <c r="Q46" s="12"/>
    </row>
    <row r="47" spans="1:24" ht="16" x14ac:dyDescent="0.4">
      <c r="A47">
        <v>44</v>
      </c>
      <c r="B47" t="s">
        <v>53</v>
      </c>
      <c r="C47" s="23">
        <v>25112885.389999989</v>
      </c>
      <c r="D47" s="23">
        <v>18181171.730000004</v>
      </c>
      <c r="E47" s="8">
        <f t="shared" si="5"/>
        <v>43294057.11999999</v>
      </c>
      <c r="F47" s="10">
        <f t="shared" si="10"/>
        <v>981080.20677120099</v>
      </c>
      <c r="G47" s="8">
        <f t="shared" si="11"/>
        <v>-571990.96686199983</v>
      </c>
      <c r="H47" s="8">
        <f t="shared" si="9"/>
        <v>409089.23990920116</v>
      </c>
      <c r="I47" s="4">
        <f t="shared" si="8"/>
        <v>9.4490853277000818E-3</v>
      </c>
      <c r="K47" s="10"/>
      <c r="L47" s="8"/>
      <c r="M47" s="10"/>
      <c r="N47" s="1"/>
      <c r="O47" s="1"/>
      <c r="P47" s="1"/>
      <c r="Q47" s="12"/>
    </row>
    <row r="48" spans="1:24" ht="16" x14ac:dyDescent="0.4">
      <c r="A48">
        <v>56</v>
      </c>
      <c r="B48" t="s">
        <v>54</v>
      </c>
      <c r="C48" s="23">
        <v>9734921.1900000013</v>
      </c>
      <c r="D48" s="23">
        <v>3264945.5000000014</v>
      </c>
      <c r="E48" s="8">
        <f t="shared" si="5"/>
        <v>12999866.690000003</v>
      </c>
      <c r="F48" s="10">
        <f t="shared" si="10"/>
        <v>23189.460473424639</v>
      </c>
      <c r="G48" s="8">
        <f t="shared" si="11"/>
        <v>17720</v>
      </c>
      <c r="H48" s="8">
        <f t="shared" si="9"/>
        <v>40909.460473424639</v>
      </c>
      <c r="I48" s="4">
        <f t="shared" si="8"/>
        <v>3.1469138452699494E-3</v>
      </c>
      <c r="L48" s="10"/>
      <c r="M48" s="4"/>
      <c r="N48" s="1"/>
      <c r="O48" s="3"/>
      <c r="P48" s="1"/>
      <c r="Q48" s="12"/>
    </row>
    <row r="49" spans="1:17" ht="16" x14ac:dyDescent="0.4">
      <c r="A49">
        <v>2004</v>
      </c>
      <c r="B49" t="s">
        <v>55</v>
      </c>
      <c r="C49" s="25">
        <v>40221349.300000004</v>
      </c>
      <c r="D49" s="25">
        <v>24719552.890000027</v>
      </c>
      <c r="E49" s="17">
        <f t="shared" si="5"/>
        <v>64940902.190000027</v>
      </c>
      <c r="F49" s="26">
        <v>1091152.99</v>
      </c>
      <c r="G49" s="17">
        <v>-257183</v>
      </c>
      <c r="H49" s="17">
        <f t="shared" si="9"/>
        <v>833969.99</v>
      </c>
      <c r="I49" s="4">
        <f t="shared" si="8"/>
        <v>1.2841983432260038E-2</v>
      </c>
      <c r="K49" s="27"/>
      <c r="L49" s="27"/>
      <c r="M49" s="4"/>
      <c r="N49" s="3"/>
      <c r="O49" s="11"/>
      <c r="P49" s="1"/>
      <c r="Q49" s="12"/>
    </row>
    <row r="50" spans="1:17" ht="14" x14ac:dyDescent="0.4">
      <c r="B50" s="28"/>
      <c r="C50" s="29">
        <f t="shared" ref="C50:H50" si="12">SUM(C33:C49)</f>
        <v>967750473.02999997</v>
      </c>
      <c r="D50" s="29">
        <f t="shared" si="12"/>
        <v>472795537.22000015</v>
      </c>
      <c r="E50" s="17">
        <f>C50+D50</f>
        <v>1440546010.25</v>
      </c>
      <c r="F50" s="8">
        <f t="shared" si="12"/>
        <v>52450246.437148936</v>
      </c>
      <c r="G50" s="8">
        <f t="shared" si="12"/>
        <v>-19678499.678020149</v>
      </c>
      <c r="H50" s="10">
        <f t="shared" si="12"/>
        <v>32771746.75912879</v>
      </c>
      <c r="I50" s="28"/>
      <c r="M50" s="30"/>
      <c r="N50" s="12"/>
      <c r="O50" s="8"/>
      <c r="P50" s="3"/>
      <c r="Q50" s="12"/>
    </row>
    <row r="51" spans="1:17" ht="14" x14ac:dyDescent="0.4">
      <c r="B51" s="28"/>
      <c r="C51" s="29"/>
      <c r="D51" s="29"/>
      <c r="E51" s="17"/>
      <c r="F51" s="8"/>
      <c r="G51" s="8"/>
      <c r="H51" s="10"/>
      <c r="I51" s="28"/>
      <c r="M51" s="30"/>
      <c r="N51" s="12"/>
      <c r="O51" s="8"/>
      <c r="P51" s="3"/>
      <c r="Q51" s="12"/>
    </row>
    <row r="52" spans="1:17" ht="14" x14ac:dyDescent="0.4">
      <c r="B52" s="28"/>
      <c r="C52" s="29"/>
      <c r="D52" s="29"/>
      <c r="E52" s="17"/>
      <c r="F52" s="8"/>
      <c r="G52" s="8"/>
      <c r="H52" s="10"/>
      <c r="I52" s="28"/>
      <c r="M52" s="30"/>
      <c r="N52" s="12"/>
      <c r="O52" s="8"/>
      <c r="P52" s="3"/>
      <c r="Q52" s="12"/>
    </row>
    <row r="53" spans="1:17" x14ac:dyDescent="0.25">
      <c r="B53" t="s">
        <v>68</v>
      </c>
      <c r="C53" s="10"/>
      <c r="D53" s="8"/>
      <c r="F53" s="8"/>
      <c r="G53" s="10"/>
      <c r="H53" s="10"/>
      <c r="I53" s="8"/>
      <c r="J53" s="8"/>
      <c r="L53" s="12"/>
      <c r="M53" s="30"/>
      <c r="N53" s="8"/>
      <c r="O53" s="8"/>
      <c r="P53" s="12"/>
      <c r="Q53" s="12"/>
    </row>
    <row r="54" spans="1:17" x14ac:dyDescent="0.25">
      <c r="B54" t="s">
        <v>69</v>
      </c>
      <c r="J54" s="8"/>
      <c r="L54" s="12"/>
      <c r="M54" s="11"/>
      <c r="N54" s="8"/>
      <c r="O54" s="8"/>
      <c r="P54" s="11"/>
      <c r="Q54" s="12"/>
    </row>
    <row r="55" spans="1:17" x14ac:dyDescent="0.25">
      <c r="B55" t="s">
        <v>70</v>
      </c>
      <c r="J55" s="8"/>
      <c r="L55" s="12"/>
      <c r="M55" s="11"/>
      <c r="N55" s="8"/>
      <c r="O55" s="8"/>
      <c r="P55" s="11"/>
      <c r="Q55" s="12"/>
    </row>
    <row r="56" spans="1:17" x14ac:dyDescent="0.25">
      <c r="M56" s="11"/>
      <c r="N56" s="8"/>
      <c r="O56" s="8"/>
      <c r="P56" s="11"/>
      <c r="Q56" s="12"/>
    </row>
    <row r="60" spans="1:17" x14ac:dyDescent="0.25">
      <c r="J60" s="10"/>
      <c r="L60" s="12"/>
      <c r="M60" s="11"/>
      <c r="N60" s="8"/>
      <c r="O60" s="8"/>
      <c r="P60" s="11"/>
      <c r="Q60" s="12"/>
    </row>
    <row r="61" spans="1:17" x14ac:dyDescent="0.25">
      <c r="L61" s="12"/>
      <c r="M61" s="11"/>
      <c r="N61" s="8"/>
      <c r="O61" s="8"/>
      <c r="P61" s="11"/>
      <c r="Q61" s="12"/>
    </row>
    <row r="62" spans="1:17" x14ac:dyDescent="0.25">
      <c r="L62" s="12"/>
      <c r="M62" s="11"/>
      <c r="N62" s="8"/>
      <c r="O62" s="8"/>
      <c r="P62" s="11"/>
      <c r="Q62" s="12"/>
    </row>
    <row r="63" spans="1:17" ht="13" thickBot="1" x14ac:dyDescent="0.3">
      <c r="M63" s="11"/>
      <c r="N63" s="8"/>
      <c r="O63" s="8"/>
      <c r="P63" s="11"/>
      <c r="Q63" s="12"/>
    </row>
    <row r="64" spans="1:17" ht="13.5" thickBot="1" x14ac:dyDescent="0.35">
      <c r="A64" s="31"/>
      <c r="B64" s="32"/>
      <c r="C64" s="32"/>
      <c r="D64" s="32"/>
      <c r="E64" s="33"/>
      <c r="G64" s="31"/>
      <c r="H64" s="32"/>
      <c r="I64" s="32"/>
      <c r="J64" s="32"/>
      <c r="K64" s="33"/>
      <c r="L64" s="12"/>
      <c r="M64" s="11"/>
      <c r="N64" s="8"/>
      <c r="O64" s="8"/>
      <c r="P64" s="11"/>
      <c r="Q64" s="12"/>
    </row>
    <row r="65" spans="1:17" ht="13" thickBot="1" x14ac:dyDescent="0.3">
      <c r="A65" s="34"/>
      <c r="B65" s="35"/>
      <c r="C65" s="36"/>
      <c r="D65" s="36"/>
      <c r="E65" s="37"/>
      <c r="G65" s="34"/>
      <c r="H65" s="35"/>
      <c r="I65" s="36"/>
      <c r="J65" s="36"/>
      <c r="K65" s="37"/>
      <c r="L65" s="12"/>
      <c r="M65" s="11"/>
      <c r="N65" s="8"/>
      <c r="O65" s="8"/>
      <c r="P65" s="11"/>
      <c r="Q65" s="12"/>
    </row>
    <row r="66" spans="1:17" ht="13" thickBot="1" x14ac:dyDescent="0.3">
      <c r="A66" s="38"/>
      <c r="E66" s="39"/>
      <c r="G66" s="38"/>
      <c r="K66" s="39"/>
      <c r="L66" s="12"/>
      <c r="M66" s="11"/>
      <c r="N66" s="8"/>
      <c r="O66" s="8"/>
      <c r="P66" s="11"/>
      <c r="Q66" s="12"/>
    </row>
    <row r="67" spans="1:17" x14ac:dyDescent="0.25">
      <c r="A67" s="40"/>
      <c r="B67" s="41"/>
      <c r="C67" s="42"/>
      <c r="D67" s="42"/>
      <c r="E67" s="43"/>
      <c r="G67" s="40"/>
      <c r="H67" s="41"/>
      <c r="I67" s="42"/>
      <c r="J67" s="42"/>
      <c r="K67" s="43"/>
      <c r="L67" s="12"/>
      <c r="M67" s="11"/>
      <c r="N67" s="8"/>
      <c r="O67" s="8"/>
      <c r="P67" s="11"/>
      <c r="Q67" s="12"/>
    </row>
    <row r="68" spans="1:17" x14ac:dyDescent="0.25">
      <c r="A68" s="38"/>
      <c r="C68" s="44"/>
      <c r="D68" s="44"/>
      <c r="E68" s="45"/>
      <c r="G68" s="38"/>
      <c r="I68" s="44"/>
      <c r="J68" s="44"/>
      <c r="K68" s="45"/>
      <c r="L68" s="12"/>
      <c r="M68" s="11"/>
      <c r="N68" s="8"/>
      <c r="O68" s="8"/>
      <c r="P68" s="11"/>
      <c r="Q68" s="12"/>
    </row>
    <row r="69" spans="1:17" x14ac:dyDescent="0.25">
      <c r="A69" s="38"/>
      <c r="C69" s="44"/>
      <c r="D69" s="44"/>
      <c r="E69" s="45"/>
      <c r="G69" s="38"/>
      <c r="I69" s="44"/>
      <c r="J69" s="44"/>
      <c r="K69" s="45"/>
      <c r="L69" s="12"/>
      <c r="M69" s="11"/>
      <c r="N69" s="8"/>
      <c r="O69" s="11"/>
      <c r="P69" s="11"/>
      <c r="Q69" s="12"/>
    </row>
    <row r="70" spans="1:17" x14ac:dyDescent="0.25">
      <c r="A70" s="38"/>
      <c r="C70" s="44"/>
      <c r="D70" s="44"/>
      <c r="E70" s="45"/>
      <c r="G70" s="38"/>
      <c r="I70" s="44"/>
      <c r="J70" s="44"/>
      <c r="K70" s="45"/>
      <c r="L70" s="12"/>
      <c r="M70" s="11"/>
      <c r="N70" s="12"/>
      <c r="O70" s="11"/>
      <c r="P70" s="11"/>
      <c r="Q70" s="12"/>
    </row>
    <row r="71" spans="1:17" x14ac:dyDescent="0.25">
      <c r="A71" s="38"/>
      <c r="C71" s="44"/>
      <c r="D71" s="44"/>
      <c r="E71" s="45"/>
      <c r="G71" s="38"/>
      <c r="I71" s="44"/>
      <c r="J71" s="44"/>
      <c r="K71" s="45"/>
      <c r="L71" s="12"/>
      <c r="M71" s="11"/>
      <c r="N71" s="12"/>
      <c r="O71" s="11"/>
      <c r="P71" s="11"/>
      <c r="Q71" s="12"/>
    </row>
    <row r="72" spans="1:17" x14ac:dyDescent="0.25">
      <c r="A72" s="38"/>
      <c r="C72" s="44"/>
      <c r="D72" s="44"/>
      <c r="E72" s="45"/>
      <c r="G72" s="38"/>
      <c r="I72" s="44"/>
      <c r="J72" s="44"/>
      <c r="K72" s="45"/>
      <c r="L72" s="12"/>
      <c r="M72" s="11"/>
      <c r="N72" s="12"/>
      <c r="O72" s="11"/>
      <c r="P72" s="12"/>
      <c r="Q72" s="12"/>
    </row>
    <row r="73" spans="1:17" x14ac:dyDescent="0.25">
      <c r="A73" s="38"/>
      <c r="C73" s="44"/>
      <c r="D73" s="44"/>
      <c r="E73" s="45"/>
      <c r="G73" s="38"/>
      <c r="I73" s="44"/>
      <c r="J73" s="44"/>
      <c r="K73" s="45"/>
      <c r="L73" s="12"/>
      <c r="M73" s="11"/>
      <c r="N73" s="12"/>
      <c r="O73" s="11"/>
      <c r="P73" s="12"/>
      <c r="Q73" s="12"/>
    </row>
    <row r="74" spans="1:17" x14ac:dyDescent="0.25">
      <c r="A74" s="38"/>
      <c r="C74" s="44"/>
      <c r="D74" s="44"/>
      <c r="E74" s="45"/>
      <c r="G74" s="38"/>
      <c r="I74" s="44"/>
      <c r="J74" s="44"/>
      <c r="K74" s="45"/>
      <c r="L74" s="12"/>
      <c r="M74" s="11"/>
      <c r="N74" s="12"/>
      <c r="P74" s="12"/>
      <c r="Q74" s="12"/>
    </row>
    <row r="75" spans="1:17" x14ac:dyDescent="0.25">
      <c r="A75" s="38"/>
      <c r="C75" s="44"/>
      <c r="D75" s="44"/>
      <c r="E75" s="45"/>
      <c r="G75" s="38"/>
      <c r="I75" s="44"/>
      <c r="J75" s="44"/>
      <c r="K75" s="45"/>
      <c r="L75" s="12"/>
      <c r="M75" s="11"/>
      <c r="N75" s="3"/>
      <c r="O75" s="1"/>
      <c r="P75" s="12"/>
      <c r="Q75" s="12"/>
    </row>
    <row r="76" spans="1:17" x14ac:dyDescent="0.25">
      <c r="A76" s="38"/>
      <c r="C76" s="44"/>
      <c r="D76" s="44"/>
      <c r="E76" s="45"/>
      <c r="G76" s="38"/>
      <c r="I76" s="44"/>
      <c r="J76" s="44"/>
      <c r="K76" s="45"/>
      <c r="N76" s="1"/>
      <c r="O76" s="1"/>
      <c r="P76" s="1"/>
      <c r="Q76" s="12"/>
    </row>
    <row r="77" spans="1:17" x14ac:dyDescent="0.25">
      <c r="A77" s="38"/>
      <c r="C77" s="44"/>
      <c r="D77" s="44"/>
      <c r="E77" s="45"/>
      <c r="G77" s="38"/>
      <c r="I77" s="44"/>
      <c r="J77" s="44"/>
      <c r="K77" s="45"/>
      <c r="M77" s="3"/>
      <c r="N77" s="1"/>
      <c r="O77" s="3"/>
      <c r="P77" s="1"/>
      <c r="Q77" s="12"/>
    </row>
    <row r="78" spans="1:17" x14ac:dyDescent="0.25">
      <c r="A78" s="38"/>
      <c r="C78" s="44"/>
      <c r="D78" s="44"/>
      <c r="E78" s="45"/>
      <c r="G78" s="38"/>
      <c r="I78" s="44"/>
      <c r="J78" s="44"/>
      <c r="K78" s="45"/>
      <c r="L78" s="1"/>
      <c r="M78" s="1"/>
      <c r="N78" s="3"/>
      <c r="O78" s="3"/>
      <c r="P78" s="1"/>
      <c r="Q78" s="12"/>
    </row>
    <row r="79" spans="1:17" x14ac:dyDescent="0.25">
      <c r="A79" s="38"/>
      <c r="C79" s="44"/>
      <c r="D79" s="44"/>
      <c r="E79" s="45"/>
      <c r="G79" s="38"/>
      <c r="I79" s="44"/>
      <c r="J79" s="44"/>
      <c r="K79" s="45"/>
      <c r="L79" s="3"/>
      <c r="M79" s="3"/>
      <c r="O79" s="8"/>
      <c r="P79" s="3"/>
      <c r="Q79" s="12"/>
    </row>
    <row r="80" spans="1:17" x14ac:dyDescent="0.25">
      <c r="A80" s="38"/>
      <c r="C80" s="44"/>
      <c r="D80" s="44"/>
      <c r="E80" s="45"/>
      <c r="G80" s="38"/>
      <c r="I80" s="44"/>
      <c r="J80" s="44"/>
      <c r="K80" s="45"/>
      <c r="N80" s="8"/>
      <c r="O80" s="8"/>
      <c r="Q80" s="12"/>
    </row>
    <row r="81" spans="1:17" x14ac:dyDescent="0.25">
      <c r="A81" s="38"/>
      <c r="C81" s="44"/>
      <c r="D81" s="44"/>
      <c r="E81" s="45"/>
      <c r="G81" s="38"/>
      <c r="I81" s="44"/>
      <c r="J81" s="44"/>
      <c r="K81" s="45"/>
      <c r="L81" s="12"/>
      <c r="M81" s="11"/>
      <c r="N81" s="8"/>
      <c r="O81" s="8"/>
      <c r="P81" s="11"/>
      <c r="Q81" s="12"/>
    </row>
    <row r="82" spans="1:17" x14ac:dyDescent="0.25">
      <c r="A82" s="38"/>
      <c r="C82" s="44"/>
      <c r="D82" s="44"/>
      <c r="E82" s="45"/>
      <c r="G82" s="38"/>
      <c r="I82" s="44"/>
      <c r="J82" s="44"/>
      <c r="K82" s="45"/>
      <c r="L82" s="12"/>
      <c r="M82" s="11"/>
      <c r="N82" s="8"/>
      <c r="O82" s="8"/>
      <c r="P82" s="11"/>
      <c r="Q82" s="12"/>
    </row>
    <row r="83" spans="1:17" ht="13" thickBot="1" x14ac:dyDescent="0.3">
      <c r="A83" s="46"/>
      <c r="B83" s="47"/>
      <c r="C83" s="48"/>
      <c r="D83" s="48"/>
      <c r="E83" s="49"/>
      <c r="G83" s="46"/>
      <c r="H83" s="47"/>
      <c r="I83" s="48"/>
      <c r="J83" s="48"/>
      <c r="K83" s="49"/>
      <c r="L83" s="12"/>
      <c r="M83" s="11"/>
      <c r="N83" s="8"/>
      <c r="O83" s="8"/>
      <c r="P83" s="11"/>
      <c r="Q83" s="12"/>
    </row>
    <row r="84" spans="1:17" ht="13" thickBot="1" x14ac:dyDescent="0.3">
      <c r="A84" s="46"/>
      <c r="B84" s="47"/>
      <c r="C84" s="48"/>
      <c r="D84" s="48"/>
      <c r="E84" s="49"/>
      <c r="G84" s="46"/>
      <c r="H84" s="47"/>
      <c r="I84" s="48"/>
      <c r="J84" s="48"/>
      <c r="K84" s="49"/>
      <c r="L84" s="12"/>
      <c r="M84" s="11"/>
      <c r="N84" s="8"/>
      <c r="O84" s="8"/>
      <c r="P84" s="11"/>
      <c r="Q84" s="12"/>
    </row>
    <row r="85" spans="1:17" x14ac:dyDescent="0.25">
      <c r="L85" s="12"/>
      <c r="M85" s="11"/>
      <c r="N85" s="8"/>
      <c r="O85" s="8"/>
      <c r="P85" s="11"/>
      <c r="Q85" s="12"/>
    </row>
    <row r="86" spans="1:17" x14ac:dyDescent="0.25">
      <c r="B86" s="10"/>
      <c r="C86" s="10"/>
      <c r="D86" s="8"/>
      <c r="E86" s="11"/>
      <c r="F86" s="8"/>
      <c r="G86" s="10"/>
      <c r="H86" s="10"/>
      <c r="I86" s="8"/>
      <c r="L86" s="12"/>
      <c r="M86" s="11"/>
      <c r="N86" s="8"/>
      <c r="O86" s="8"/>
      <c r="P86" s="11"/>
      <c r="Q86" s="12"/>
    </row>
    <row r="87" spans="1:17" x14ac:dyDescent="0.25">
      <c r="B87" s="10"/>
      <c r="C87" s="10"/>
      <c r="D87" s="8"/>
      <c r="E87" s="11"/>
      <c r="F87" s="8"/>
      <c r="G87" s="10"/>
      <c r="H87" s="10"/>
      <c r="I87" s="8"/>
      <c r="L87" s="12"/>
      <c r="M87" s="11"/>
      <c r="N87" s="8"/>
      <c r="O87" s="8"/>
      <c r="P87" s="11"/>
      <c r="Q87" s="12"/>
    </row>
    <row r="88" spans="1:17" x14ac:dyDescent="0.25">
      <c r="B88" s="10"/>
      <c r="C88" s="10"/>
      <c r="D88" s="8"/>
      <c r="E88" s="11"/>
      <c r="F88" s="8"/>
      <c r="G88" s="10"/>
      <c r="H88" s="10"/>
      <c r="I88" s="8"/>
      <c r="L88" s="12"/>
      <c r="M88" s="11"/>
      <c r="N88" s="8"/>
      <c r="O88" s="8"/>
      <c r="P88" s="11"/>
      <c r="Q88" s="12"/>
    </row>
    <row r="89" spans="1:17" x14ac:dyDescent="0.25">
      <c r="B89" s="10"/>
      <c r="C89" s="10"/>
      <c r="D89" s="8"/>
      <c r="E89" s="11"/>
      <c r="F89" s="8"/>
      <c r="G89" s="10"/>
      <c r="H89" s="10"/>
      <c r="I89" s="8"/>
      <c r="L89" s="12"/>
      <c r="M89" s="11"/>
      <c r="N89" s="8"/>
      <c r="O89" s="8"/>
      <c r="P89" s="11"/>
      <c r="Q89" s="12"/>
    </row>
    <row r="90" spans="1:17" x14ac:dyDescent="0.25">
      <c r="B90" s="10"/>
      <c r="C90" s="10"/>
      <c r="D90" s="8"/>
      <c r="E90" s="11"/>
      <c r="F90" s="8"/>
      <c r="G90" s="10"/>
      <c r="H90" s="10"/>
      <c r="I90" s="8"/>
      <c r="L90" s="12"/>
      <c r="M90" s="11"/>
      <c r="N90" s="8"/>
      <c r="O90" s="8"/>
      <c r="P90" s="11"/>
      <c r="Q90" s="12"/>
    </row>
    <row r="91" spans="1:17" x14ac:dyDescent="0.25">
      <c r="B91" s="10"/>
      <c r="C91" s="10"/>
      <c r="D91" s="8"/>
      <c r="E91" s="11"/>
      <c r="F91" s="8"/>
      <c r="G91" s="10"/>
      <c r="H91" s="10"/>
      <c r="I91" s="8"/>
      <c r="L91" s="12"/>
      <c r="M91" s="11"/>
      <c r="N91" s="8"/>
      <c r="O91" s="8"/>
      <c r="P91" s="11"/>
      <c r="Q91" s="12"/>
    </row>
    <row r="92" spans="1:17" x14ac:dyDescent="0.25">
      <c r="B92" s="10"/>
      <c r="C92" s="10"/>
      <c r="D92" s="8"/>
      <c r="E92" s="11"/>
      <c r="F92" s="8"/>
      <c r="G92" s="10"/>
      <c r="H92" s="10"/>
      <c r="I92" s="8"/>
      <c r="L92" s="12"/>
      <c r="M92" s="11"/>
      <c r="N92" s="8"/>
      <c r="O92" s="8"/>
      <c r="P92" s="11"/>
      <c r="Q92" s="12"/>
    </row>
    <row r="93" spans="1:17" x14ac:dyDescent="0.25">
      <c r="B93" s="10"/>
      <c r="C93" s="10"/>
      <c r="D93" s="8"/>
      <c r="E93" s="11"/>
      <c r="F93" s="8"/>
      <c r="G93" s="10"/>
      <c r="H93" s="10"/>
      <c r="I93" s="8"/>
      <c r="L93" s="12"/>
      <c r="M93" s="11"/>
      <c r="N93" s="8"/>
      <c r="O93" s="11"/>
      <c r="P93" s="11"/>
      <c r="Q93" s="12"/>
    </row>
    <row r="94" spans="1:17" ht="14" x14ac:dyDescent="0.4">
      <c r="B94" s="3"/>
      <c r="C94" s="18"/>
      <c r="D94" s="50"/>
      <c r="E94" s="51"/>
      <c r="F94" s="50"/>
      <c r="G94" s="52"/>
      <c r="H94" s="52"/>
      <c r="I94" s="17"/>
      <c r="L94" s="12"/>
      <c r="M94" s="11"/>
      <c r="N94" s="12"/>
      <c r="O94" s="11"/>
      <c r="P94" s="11"/>
      <c r="Q94" s="12"/>
    </row>
    <row r="95" spans="1:17" x14ac:dyDescent="0.25">
      <c r="C95" s="10"/>
      <c r="D95" s="10"/>
      <c r="E95" s="10"/>
      <c r="F95" s="10"/>
      <c r="G95" s="10"/>
      <c r="H95" s="10"/>
      <c r="I95" s="10"/>
      <c r="L95" s="12"/>
      <c r="M95" s="11"/>
      <c r="N95" s="12"/>
      <c r="O95" s="11"/>
      <c r="P95" s="11"/>
      <c r="Q95" s="12"/>
    </row>
    <row r="96" spans="1:17" ht="16" x14ac:dyDescent="0.4">
      <c r="C96" s="23"/>
      <c r="D96" s="23"/>
      <c r="E96" s="8"/>
      <c r="G96" s="23"/>
      <c r="H96" s="23"/>
      <c r="I96" s="8"/>
      <c r="J96" s="53"/>
      <c r="L96" s="12"/>
      <c r="M96" s="11"/>
      <c r="N96" s="12"/>
      <c r="O96" s="11"/>
      <c r="P96" s="12"/>
      <c r="Q96" s="12"/>
    </row>
    <row r="97" spans="1:17" ht="16" x14ac:dyDescent="0.4">
      <c r="C97" s="23"/>
      <c r="D97" s="23"/>
      <c r="E97" s="8"/>
      <c r="G97" s="23"/>
      <c r="H97" s="23"/>
      <c r="I97" s="8"/>
      <c r="J97" s="53"/>
      <c r="L97" s="12"/>
      <c r="M97" s="11"/>
      <c r="N97" s="12"/>
      <c r="O97" s="11"/>
      <c r="P97" s="12"/>
      <c r="Q97" s="12"/>
    </row>
    <row r="98" spans="1:17" ht="16" x14ac:dyDescent="0.4">
      <c r="C98" s="23"/>
      <c r="D98" s="23"/>
      <c r="E98" s="8"/>
      <c r="G98" s="23"/>
      <c r="H98" s="23"/>
      <c r="I98" s="8"/>
      <c r="J98" s="53"/>
      <c r="L98" s="12"/>
      <c r="M98" s="11"/>
      <c r="N98" s="12"/>
      <c r="O98" s="11"/>
      <c r="P98" s="12"/>
      <c r="Q98" s="12"/>
    </row>
    <row r="99" spans="1:17" ht="16" x14ac:dyDescent="0.4">
      <c r="C99" s="23"/>
      <c r="D99" s="23"/>
      <c r="E99" s="8"/>
      <c r="G99" s="23"/>
      <c r="H99" s="23"/>
      <c r="I99" s="8"/>
      <c r="J99" s="53"/>
      <c r="L99" s="12"/>
      <c r="M99" s="11"/>
      <c r="N99" s="12"/>
      <c r="O99" s="3"/>
      <c r="P99" s="12"/>
      <c r="Q99" s="12"/>
    </row>
    <row r="100" spans="1:17" ht="16" x14ac:dyDescent="0.4">
      <c r="C100" s="23"/>
      <c r="D100" s="23"/>
      <c r="E100" s="8"/>
      <c r="G100" s="23"/>
      <c r="H100" s="23"/>
      <c r="I100" s="8"/>
      <c r="J100" s="53"/>
      <c r="L100" s="12"/>
      <c r="M100" s="11"/>
      <c r="P100" s="12"/>
      <c r="Q100" s="12"/>
    </row>
    <row r="101" spans="1:17" ht="16" x14ac:dyDescent="0.4">
      <c r="C101" s="23"/>
      <c r="D101" s="23"/>
      <c r="E101" s="8"/>
      <c r="G101" s="23"/>
      <c r="H101" s="23"/>
      <c r="I101" s="8"/>
      <c r="J101" s="53"/>
      <c r="O101" s="1"/>
      <c r="P101" s="1"/>
      <c r="Q101" s="12"/>
    </row>
    <row r="102" spans="1:17" ht="16" x14ac:dyDescent="0.4">
      <c r="C102" s="23"/>
      <c r="D102" s="23"/>
      <c r="E102" s="8"/>
      <c r="G102" s="23"/>
      <c r="H102" s="23"/>
      <c r="I102" s="8"/>
      <c r="J102" s="53"/>
      <c r="N102" s="1"/>
      <c r="O102" s="1"/>
      <c r="P102" s="1"/>
      <c r="Q102" s="12"/>
    </row>
    <row r="103" spans="1:17" ht="16" x14ac:dyDescent="0.4">
      <c r="C103" s="23"/>
      <c r="D103" s="23"/>
      <c r="E103" s="8"/>
      <c r="F103" s="1"/>
      <c r="G103" s="23"/>
      <c r="H103" s="23"/>
      <c r="I103" s="8"/>
      <c r="J103" s="53"/>
      <c r="L103" s="1"/>
      <c r="M103" s="1"/>
      <c r="N103" s="3"/>
      <c r="O103" s="3"/>
      <c r="P103" s="1"/>
      <c r="Q103" s="12"/>
    </row>
    <row r="104" spans="1:17" ht="16" x14ac:dyDescent="0.4">
      <c r="A104" s="3"/>
      <c r="C104" s="23"/>
      <c r="D104" s="23"/>
      <c r="E104" s="8"/>
      <c r="F104" s="3"/>
      <c r="G104" s="23"/>
      <c r="H104" s="23"/>
      <c r="I104" s="8"/>
      <c r="J104" s="53"/>
      <c r="K104" s="3"/>
      <c r="L104" s="3"/>
      <c r="M104" s="3"/>
      <c r="P104" s="3"/>
      <c r="Q104" s="12"/>
    </row>
    <row r="105" spans="1:17" ht="16" x14ac:dyDescent="0.4">
      <c r="C105" s="23"/>
      <c r="D105" s="23"/>
      <c r="E105" s="8"/>
      <c r="G105" s="23"/>
      <c r="H105" s="23"/>
      <c r="I105" s="8"/>
      <c r="J105" s="53"/>
      <c r="N105" s="8"/>
      <c r="O105" s="8"/>
      <c r="Q105" s="12"/>
    </row>
    <row r="106" spans="1:17" ht="16" x14ac:dyDescent="0.4">
      <c r="C106" s="23"/>
      <c r="D106" s="23"/>
      <c r="E106" s="8"/>
      <c r="F106" s="8"/>
      <c r="G106" s="23"/>
      <c r="H106" s="23"/>
      <c r="I106" s="8"/>
      <c r="J106" s="53"/>
      <c r="L106" s="12"/>
      <c r="M106" s="11"/>
      <c r="N106" s="8"/>
      <c r="O106" s="8"/>
      <c r="P106" s="11"/>
      <c r="Q106" s="12"/>
    </row>
    <row r="107" spans="1:17" ht="16" x14ac:dyDescent="0.4">
      <c r="C107" s="23"/>
      <c r="D107" s="23"/>
      <c r="E107" s="8"/>
      <c r="F107" s="8"/>
      <c r="G107" s="23"/>
      <c r="H107" s="23"/>
      <c r="I107" s="8"/>
      <c r="J107" s="53"/>
      <c r="L107" s="12"/>
      <c r="M107" s="11"/>
      <c r="N107" s="8"/>
      <c r="O107" s="8"/>
      <c r="P107" s="11"/>
      <c r="Q107" s="12"/>
    </row>
    <row r="108" spans="1:17" ht="16" x14ac:dyDescent="0.4">
      <c r="C108" s="23"/>
      <c r="D108" s="23"/>
      <c r="E108" s="8"/>
      <c r="F108" s="8"/>
      <c r="G108" s="23"/>
      <c r="H108" s="23"/>
      <c r="I108" s="8"/>
      <c r="J108" s="53"/>
      <c r="L108" s="12"/>
      <c r="M108" s="11"/>
      <c r="N108" s="8"/>
      <c r="O108" s="8"/>
      <c r="P108" s="11"/>
      <c r="Q108" s="12"/>
    </row>
    <row r="109" spans="1:17" ht="16" x14ac:dyDescent="0.4">
      <c r="C109" s="23"/>
      <c r="D109" s="23"/>
      <c r="E109" s="8"/>
      <c r="F109" s="8"/>
      <c r="G109" s="23"/>
      <c r="H109" s="23"/>
      <c r="I109" s="8"/>
      <c r="J109" s="53"/>
      <c r="L109" s="12"/>
      <c r="M109" s="11"/>
      <c r="N109" s="8"/>
      <c r="O109" s="8"/>
      <c r="P109" s="11"/>
      <c r="Q109" s="12"/>
    </row>
    <row r="110" spans="1:17" ht="16" x14ac:dyDescent="0.4">
      <c r="C110" s="25"/>
      <c r="D110" s="25"/>
      <c r="E110" s="17"/>
      <c r="F110" s="8"/>
      <c r="G110" s="25"/>
      <c r="H110" s="25"/>
      <c r="I110" s="17"/>
      <c r="J110" s="53"/>
      <c r="L110" s="12"/>
      <c r="M110" s="11"/>
      <c r="N110" s="8"/>
      <c r="O110" s="8"/>
      <c r="P110" s="11"/>
      <c r="Q110" s="12"/>
    </row>
    <row r="111" spans="1:17" x14ac:dyDescent="0.25">
      <c r="C111" s="29"/>
      <c r="D111" s="29"/>
      <c r="E111" s="10"/>
      <c r="F111" s="8"/>
      <c r="G111" s="29"/>
      <c r="H111" s="29"/>
      <c r="I111" s="29"/>
      <c r="J111" s="53"/>
      <c r="L111" s="12"/>
      <c r="M111" s="11"/>
      <c r="N111" s="8"/>
      <c r="O111" s="8"/>
      <c r="P111" s="11"/>
      <c r="Q111" s="12"/>
    </row>
    <row r="112" spans="1:17" x14ac:dyDescent="0.25">
      <c r="C112" s="10"/>
      <c r="D112" s="8"/>
      <c r="E112" s="11"/>
      <c r="F112" s="8"/>
      <c r="G112" s="10"/>
      <c r="H112" s="10"/>
      <c r="I112" s="8"/>
      <c r="L112" s="12"/>
      <c r="M112" s="11"/>
      <c r="N112" s="8"/>
      <c r="O112" s="8"/>
      <c r="P112" s="11"/>
      <c r="Q112" s="12"/>
    </row>
    <row r="113" spans="1:17" x14ac:dyDescent="0.25">
      <c r="B113" s="10"/>
      <c r="C113" s="10"/>
      <c r="D113" s="8"/>
      <c r="E113" s="11"/>
      <c r="F113" s="8"/>
      <c r="G113" s="10"/>
      <c r="H113" s="10"/>
      <c r="I113" s="8"/>
      <c r="L113" s="12"/>
      <c r="M113" s="11"/>
      <c r="N113" s="8"/>
      <c r="O113" s="8"/>
      <c r="P113" s="11"/>
      <c r="Q113" s="12"/>
    </row>
    <row r="114" spans="1:17" x14ac:dyDescent="0.25">
      <c r="B114" s="10"/>
      <c r="C114" s="10"/>
      <c r="D114" s="8"/>
      <c r="E114" s="11"/>
      <c r="F114" s="8"/>
      <c r="G114" s="10"/>
      <c r="H114" s="10"/>
      <c r="I114" s="8"/>
      <c r="L114" s="12"/>
      <c r="M114" s="11"/>
      <c r="N114" s="8"/>
      <c r="O114" s="8"/>
      <c r="P114" s="11"/>
      <c r="Q114" s="12"/>
    </row>
    <row r="115" spans="1:17" x14ac:dyDescent="0.25">
      <c r="B115" s="10"/>
      <c r="C115" s="10"/>
      <c r="D115" s="8"/>
      <c r="E115" s="11"/>
      <c r="F115" s="8"/>
      <c r="G115" s="10"/>
      <c r="H115" s="10"/>
      <c r="I115" s="8"/>
      <c r="L115" s="12"/>
      <c r="M115" s="11"/>
      <c r="N115" s="8"/>
      <c r="O115" s="8"/>
      <c r="P115" s="11"/>
      <c r="Q115" s="12"/>
    </row>
    <row r="116" spans="1:17" x14ac:dyDescent="0.25">
      <c r="B116" s="10"/>
      <c r="C116" s="10"/>
      <c r="D116" s="8"/>
      <c r="E116" s="11"/>
      <c r="F116" s="8"/>
      <c r="G116" s="10"/>
      <c r="H116" s="10"/>
      <c r="I116" s="8"/>
      <c r="L116" s="12"/>
      <c r="M116" s="11"/>
      <c r="N116" s="8"/>
      <c r="O116" s="8"/>
      <c r="P116" s="11"/>
      <c r="Q116" s="12"/>
    </row>
    <row r="117" spans="1:17" x14ac:dyDescent="0.25">
      <c r="B117" s="10"/>
      <c r="C117" s="10"/>
      <c r="D117" s="8"/>
      <c r="E117" s="11"/>
      <c r="F117" s="8"/>
      <c r="G117" s="10"/>
      <c r="H117" s="10"/>
      <c r="I117" s="8"/>
      <c r="L117" s="12"/>
      <c r="M117" s="11"/>
      <c r="N117" s="8"/>
      <c r="O117" s="8"/>
      <c r="P117" s="11"/>
      <c r="Q117" s="12"/>
    </row>
    <row r="118" spans="1:17" x14ac:dyDescent="0.25">
      <c r="B118" s="10"/>
      <c r="C118" s="10"/>
      <c r="D118" s="8"/>
      <c r="E118" s="11"/>
      <c r="F118" s="8"/>
      <c r="G118" s="10"/>
      <c r="H118" s="10"/>
      <c r="I118" s="8"/>
      <c r="L118" s="12"/>
      <c r="M118" s="11"/>
      <c r="N118" s="8"/>
      <c r="O118" s="8"/>
      <c r="P118" s="11"/>
      <c r="Q118" s="12"/>
    </row>
    <row r="119" spans="1:17" ht="14" x14ac:dyDescent="0.4">
      <c r="B119" s="18"/>
      <c r="C119" s="18"/>
      <c r="D119" s="17"/>
      <c r="E119" s="54"/>
      <c r="F119" s="17"/>
      <c r="G119" s="18"/>
      <c r="H119" s="18"/>
      <c r="I119" s="17"/>
      <c r="L119" s="12"/>
      <c r="M119" s="11"/>
      <c r="N119" s="12"/>
      <c r="O119" s="11"/>
      <c r="P119" s="11"/>
      <c r="Q119" s="12"/>
    </row>
    <row r="120" spans="1:17" x14ac:dyDescent="0.25">
      <c r="B120" s="10"/>
      <c r="C120" s="10"/>
      <c r="D120" s="10"/>
      <c r="E120" s="10"/>
      <c r="F120" s="10"/>
      <c r="G120" s="10"/>
      <c r="H120" s="10"/>
      <c r="I120" s="10"/>
      <c r="L120" s="12"/>
      <c r="M120" s="11"/>
      <c r="N120" s="12"/>
      <c r="O120" s="11"/>
      <c r="P120" s="11"/>
      <c r="Q120" s="12"/>
    </row>
    <row r="121" spans="1:17" x14ac:dyDescent="0.25">
      <c r="B121" s="10"/>
      <c r="C121" s="10"/>
      <c r="D121" s="4"/>
      <c r="G121" s="4"/>
      <c r="H121" s="10"/>
      <c r="I121" s="10"/>
      <c r="L121" s="12"/>
      <c r="M121" s="11"/>
      <c r="N121" s="12"/>
      <c r="O121" s="11"/>
      <c r="P121" s="12"/>
      <c r="Q121" s="12"/>
    </row>
    <row r="122" spans="1:17" x14ac:dyDescent="0.25">
      <c r="A122" s="55"/>
      <c r="B122" s="10"/>
      <c r="C122" s="10"/>
      <c r="D122" s="4"/>
      <c r="G122" s="4"/>
      <c r="H122" s="10"/>
      <c r="I122" s="10"/>
      <c r="L122" s="12"/>
      <c r="M122" s="11"/>
      <c r="N122" s="12"/>
      <c r="O122" s="11"/>
      <c r="P122" s="12"/>
      <c r="Q122" s="12"/>
    </row>
    <row r="123" spans="1:17" x14ac:dyDescent="0.25">
      <c r="B123" s="10"/>
      <c r="C123" s="10"/>
      <c r="D123" s="4"/>
      <c r="G123" s="4"/>
      <c r="H123" s="10"/>
      <c r="I123" s="10"/>
      <c r="L123" s="12"/>
      <c r="M123" s="11"/>
      <c r="O123" s="11"/>
      <c r="P123" s="12"/>
      <c r="Q123" s="12"/>
    </row>
    <row r="124" spans="1:17" x14ac:dyDescent="0.25">
      <c r="I124" s="3"/>
      <c r="O124" s="1"/>
      <c r="P124" s="12"/>
      <c r="Q124" s="12"/>
    </row>
    <row r="125" spans="1:17" x14ac:dyDescent="0.25">
      <c r="N125" s="3"/>
      <c r="O125" s="3"/>
      <c r="P125" s="12"/>
      <c r="Q125" s="12"/>
    </row>
    <row r="126" spans="1:17" ht="13" x14ac:dyDescent="0.3">
      <c r="A126" s="56"/>
      <c r="B126" s="3"/>
      <c r="C126" s="3"/>
      <c r="D126" s="3"/>
      <c r="E126" s="3"/>
      <c r="F126" s="3"/>
      <c r="G126" s="3"/>
      <c r="H126" s="3"/>
      <c r="I126" s="3"/>
      <c r="J126" s="3"/>
      <c r="K126" s="56"/>
      <c r="L126" s="3"/>
      <c r="M126" s="3"/>
      <c r="P126" s="57"/>
      <c r="Q126" s="56"/>
    </row>
    <row r="127" spans="1:17" x14ac:dyDescent="0.25">
      <c r="P127" s="12"/>
    </row>
    <row r="128" spans="1:17" x14ac:dyDescent="0.25">
      <c r="N128" s="11"/>
      <c r="O128" s="11"/>
      <c r="P128" s="11"/>
    </row>
    <row r="129" spans="1:17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L129" s="11"/>
      <c r="M129" s="11"/>
      <c r="N129" s="11"/>
      <c r="O129" s="11"/>
      <c r="P129" s="11"/>
    </row>
    <row r="130" spans="1:17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L130" s="11"/>
      <c r="M130" s="11"/>
      <c r="N130" s="11"/>
      <c r="O130" s="11"/>
      <c r="P130" s="11"/>
    </row>
    <row r="131" spans="1:17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L131" s="11"/>
      <c r="M131" s="11"/>
      <c r="N131" s="11"/>
      <c r="O131" s="11"/>
      <c r="P131" s="11"/>
    </row>
    <row r="132" spans="1:17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L132" s="11"/>
      <c r="M132" s="11"/>
      <c r="N132" s="11"/>
      <c r="O132" s="11"/>
      <c r="P132" s="11"/>
    </row>
    <row r="133" spans="1:17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L133" s="11"/>
      <c r="M133" s="11"/>
      <c r="N133" s="11"/>
      <c r="O133" s="11"/>
      <c r="P133" s="11"/>
    </row>
    <row r="134" spans="1:17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L134" s="11"/>
      <c r="M134" s="11"/>
      <c r="N134" s="11"/>
      <c r="O134" s="11"/>
      <c r="P134" s="11"/>
    </row>
    <row r="135" spans="1:17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L135" s="11"/>
      <c r="M135" s="11"/>
      <c r="N135" s="11"/>
      <c r="O135" s="11"/>
      <c r="P135" s="11"/>
    </row>
    <row r="136" spans="1:17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L136" s="11"/>
      <c r="M136" s="11"/>
      <c r="N136" s="11"/>
      <c r="O136" s="11"/>
      <c r="P136" s="11"/>
    </row>
    <row r="137" spans="1:17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L137" s="11"/>
      <c r="M137" s="11"/>
      <c r="N137" s="11"/>
      <c r="O137" s="11"/>
      <c r="P137" s="11"/>
    </row>
    <row r="138" spans="1:17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L138" s="11"/>
      <c r="M138" s="11"/>
      <c r="N138" s="11"/>
      <c r="O138" s="11"/>
      <c r="P138" s="11"/>
    </row>
    <row r="139" spans="1:17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L139" s="11"/>
      <c r="M139" s="11"/>
      <c r="N139" s="11"/>
      <c r="O139" s="11"/>
      <c r="P139" s="11"/>
    </row>
    <row r="140" spans="1:17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L140" s="11"/>
      <c r="M140" s="11"/>
      <c r="N140" s="11"/>
      <c r="O140" s="11"/>
      <c r="P140" s="11"/>
    </row>
    <row r="141" spans="1:17" x14ac:dyDescent="0.25">
      <c r="C141" s="11"/>
      <c r="D141" s="11"/>
      <c r="E141" s="11"/>
      <c r="F141" s="11"/>
      <c r="G141" s="11"/>
      <c r="H141" s="11"/>
      <c r="I141" s="11"/>
      <c r="J141" s="11"/>
      <c r="L141" s="11"/>
      <c r="M141" s="11"/>
      <c r="N141" s="11"/>
      <c r="O141" s="11"/>
      <c r="P141" s="11"/>
    </row>
    <row r="142" spans="1:17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17" x14ac:dyDescent="0.25">
      <c r="A143" s="11"/>
      <c r="B143" s="11"/>
      <c r="C143" s="11"/>
      <c r="D143" s="11"/>
      <c r="E143" s="11"/>
      <c r="F143" s="11"/>
      <c r="G143" s="11"/>
      <c r="H143" s="11"/>
      <c r="I143" s="58"/>
      <c r="J143" s="11"/>
      <c r="K143" s="11"/>
      <c r="L143" s="11"/>
      <c r="M143" s="11"/>
      <c r="N143" s="11"/>
      <c r="O143" s="11"/>
      <c r="P143" s="11"/>
      <c r="Q143" s="11"/>
    </row>
    <row r="144" spans="1:17" x14ac:dyDescent="0.25">
      <c r="A144" s="11"/>
      <c r="B144" s="58"/>
      <c r="C144" s="58"/>
      <c r="D144" s="59"/>
      <c r="E144" s="11"/>
      <c r="F144" s="11"/>
      <c r="G144" s="59"/>
      <c r="H144" s="58"/>
      <c r="I144" s="58"/>
      <c r="J144" s="11"/>
      <c r="K144" s="11"/>
      <c r="L144" s="11"/>
      <c r="M144" s="11"/>
      <c r="N144" s="11"/>
      <c r="O144" s="11"/>
      <c r="P144" s="11"/>
      <c r="Q144" s="11"/>
    </row>
    <row r="145" spans="1:17" x14ac:dyDescent="0.25">
      <c r="A145" s="11"/>
      <c r="B145" s="11"/>
      <c r="C145" s="11"/>
      <c r="D145" s="11"/>
      <c r="E145" s="11"/>
      <c r="F145" s="11"/>
      <c r="G145" s="11"/>
      <c r="H145" s="11"/>
      <c r="I145" s="60"/>
      <c r="J145" s="11"/>
      <c r="K145" s="11"/>
      <c r="L145" s="11"/>
      <c r="M145" s="11"/>
      <c r="N145" s="11"/>
      <c r="O145" s="11"/>
      <c r="P145" s="11"/>
      <c r="Q145" s="11"/>
    </row>
    <row r="146" spans="1:17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1:17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x14ac:dyDescent="0.25">
      <c r="A148" s="11"/>
      <c r="H148" s="11"/>
      <c r="K148" s="11"/>
      <c r="P148" s="11"/>
      <c r="Q148" s="11"/>
    </row>
    <row r="149" spans="1:17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 x14ac:dyDescent="0.25">
      <c r="A150" s="11"/>
      <c r="D150" s="11"/>
      <c r="K150" s="11"/>
      <c r="P150" s="11"/>
      <c r="Q150" s="11"/>
    </row>
    <row r="151" spans="1:17" x14ac:dyDescent="0.25">
      <c r="A151" s="11"/>
      <c r="D151" s="11"/>
      <c r="K151" s="11"/>
      <c r="P151" s="11"/>
      <c r="Q151" s="11"/>
    </row>
    <row r="152" spans="1:17" x14ac:dyDescent="0.25">
      <c r="A152" s="11"/>
      <c r="D152" s="11"/>
      <c r="E152" s="11"/>
      <c r="I152" s="11"/>
      <c r="K152" s="11"/>
      <c r="P152" s="11"/>
      <c r="Q152" s="11"/>
    </row>
    <row r="153" spans="1:17" x14ac:dyDescent="0.25">
      <c r="A153" s="11"/>
      <c r="C153" s="11"/>
      <c r="E153" s="11"/>
      <c r="I153" s="11"/>
      <c r="K153" s="11"/>
      <c r="P153" s="11"/>
      <c r="Q153" s="11"/>
    </row>
    <row r="154" spans="1:17" x14ac:dyDescent="0.25">
      <c r="A154" s="11"/>
      <c r="E154" s="11"/>
      <c r="I154" s="11"/>
      <c r="K154" s="11"/>
      <c r="P154" s="11"/>
      <c r="Q154" s="11"/>
    </row>
    <row r="155" spans="1:17" x14ac:dyDescent="0.2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7" x14ac:dyDescent="0.25">
      <c r="B156" s="11"/>
      <c r="C156" s="11"/>
      <c r="D156" s="11"/>
      <c r="E156" s="11"/>
      <c r="F156" s="11"/>
      <c r="G156" s="11"/>
      <c r="H156" s="11"/>
      <c r="I156" s="11"/>
      <c r="J156" s="11"/>
      <c r="L156" s="11"/>
      <c r="M156" s="11"/>
      <c r="N156" s="11"/>
      <c r="O156" s="11"/>
      <c r="P156" s="11"/>
    </row>
    <row r="157" spans="1:17" x14ac:dyDescent="0.2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7" x14ac:dyDescent="0.2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2"/>
      <c r="Q158" s="12"/>
    </row>
    <row r="159" spans="1:17" x14ac:dyDescent="0.2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2"/>
      <c r="Q159" s="12"/>
    </row>
    <row r="160" spans="1:17" x14ac:dyDescent="0.2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2"/>
      <c r="Q160" s="12"/>
    </row>
    <row r="161" spans="2:17" x14ac:dyDescent="0.2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2"/>
      <c r="Q161" s="12"/>
    </row>
    <row r="162" spans="2:17" x14ac:dyDescent="0.2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2"/>
      <c r="Q162" s="12"/>
    </row>
    <row r="163" spans="2:17" x14ac:dyDescent="0.2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2"/>
      <c r="Q163" s="12"/>
    </row>
    <row r="164" spans="2:17" x14ac:dyDescent="0.2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2"/>
      <c r="Q164" s="12"/>
    </row>
    <row r="165" spans="2:17" x14ac:dyDescent="0.2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2"/>
      <c r="Q165" s="12"/>
    </row>
    <row r="166" spans="2:17" x14ac:dyDescent="0.2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2"/>
      <c r="Q166" s="12"/>
    </row>
    <row r="167" spans="2:17" x14ac:dyDescent="0.2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2"/>
      <c r="Q167" s="12"/>
    </row>
    <row r="168" spans="2:17" x14ac:dyDescent="0.2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2"/>
      <c r="Q168" s="12"/>
    </row>
    <row r="169" spans="2:17" x14ac:dyDescent="0.2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2"/>
      <c r="Q169" s="12"/>
    </row>
    <row r="170" spans="2:17" x14ac:dyDescent="0.2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2"/>
      <c r="Q170" s="12"/>
    </row>
    <row r="171" spans="2:17" x14ac:dyDescent="0.2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2"/>
      <c r="Q171" s="12"/>
    </row>
    <row r="172" spans="2:17" x14ac:dyDescent="0.2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2"/>
      <c r="Q172" s="12"/>
    </row>
    <row r="173" spans="2:17" x14ac:dyDescent="0.2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2"/>
      <c r="Q173" s="12"/>
    </row>
    <row r="174" spans="2:17" x14ac:dyDescent="0.2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2"/>
      <c r="Q174" s="12"/>
    </row>
    <row r="175" spans="2:17" x14ac:dyDescent="0.2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2"/>
      <c r="Q175" s="12"/>
    </row>
    <row r="176" spans="2:17" x14ac:dyDescent="0.2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2"/>
      <c r="Q176" s="12"/>
    </row>
    <row r="177" spans="2:17" x14ac:dyDescent="0.2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2"/>
      <c r="Q177" s="12"/>
    </row>
    <row r="178" spans="2:17" x14ac:dyDescent="0.2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2"/>
      <c r="Q178" s="12"/>
    </row>
    <row r="179" spans="2:17" x14ac:dyDescent="0.2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2"/>
      <c r="Q179" s="12"/>
    </row>
    <row r="180" spans="2:17" x14ac:dyDescent="0.2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2"/>
      <c r="Q180" s="12"/>
    </row>
    <row r="181" spans="2:17" x14ac:dyDescent="0.2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2"/>
      <c r="Q181" s="12"/>
    </row>
    <row r="182" spans="2:17" x14ac:dyDescent="0.2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2"/>
      <c r="Q182" s="12"/>
    </row>
    <row r="183" spans="2:17" x14ac:dyDescent="0.2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2"/>
      <c r="Q183" s="12"/>
    </row>
    <row r="184" spans="2:17" x14ac:dyDescent="0.2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2"/>
      <c r="Q184" s="12"/>
    </row>
    <row r="185" spans="2:17" x14ac:dyDescent="0.2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2"/>
      <c r="Q185" s="12"/>
    </row>
    <row r="186" spans="2:17" x14ac:dyDescent="0.2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2"/>
      <c r="Q186" s="12"/>
    </row>
    <row r="187" spans="2:17" x14ac:dyDescent="0.2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2"/>
      <c r="Q187" s="12"/>
    </row>
    <row r="188" spans="2:17" x14ac:dyDescent="0.2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2"/>
      <c r="Q188" s="12"/>
    </row>
    <row r="189" spans="2:17" x14ac:dyDescent="0.2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2"/>
      <c r="Q189" s="12"/>
    </row>
    <row r="190" spans="2:17" x14ac:dyDescent="0.2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2"/>
      <c r="Q190" s="12"/>
    </row>
    <row r="191" spans="2:17" x14ac:dyDescent="0.2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2"/>
      <c r="Q191" s="12"/>
    </row>
    <row r="192" spans="2:17" x14ac:dyDescent="0.2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2"/>
      <c r="Q192" s="12"/>
    </row>
    <row r="193" spans="2:17" x14ac:dyDescent="0.2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2"/>
      <c r="Q193" s="12"/>
    </row>
    <row r="194" spans="2:17" x14ac:dyDescent="0.2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2"/>
      <c r="Q194" s="12"/>
    </row>
    <row r="195" spans="2:17" x14ac:dyDescent="0.2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2"/>
      <c r="Q195" s="12"/>
    </row>
    <row r="196" spans="2:17" x14ac:dyDescent="0.2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2"/>
      <c r="Q196" s="12"/>
    </row>
    <row r="197" spans="2:17" x14ac:dyDescent="0.2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2"/>
      <c r="Q197" s="12"/>
    </row>
    <row r="198" spans="2:17" x14ac:dyDescent="0.2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2"/>
      <c r="Q198" s="12"/>
    </row>
    <row r="199" spans="2:17" x14ac:dyDescent="0.2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2"/>
      <c r="Q199" s="12"/>
    </row>
    <row r="200" spans="2:17" x14ac:dyDescent="0.2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2"/>
      <c r="Q200" s="12"/>
    </row>
    <row r="201" spans="2:17" x14ac:dyDescent="0.2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2"/>
      <c r="Q201" s="12"/>
    </row>
    <row r="202" spans="2:17" x14ac:dyDescent="0.2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2"/>
      <c r="Q202" s="12"/>
    </row>
    <row r="203" spans="2:17" x14ac:dyDescent="0.2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2"/>
      <c r="Q203" s="12"/>
    </row>
    <row r="204" spans="2:17" x14ac:dyDescent="0.2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2"/>
      <c r="Q204" s="12"/>
    </row>
    <row r="205" spans="2:17" x14ac:dyDescent="0.2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2"/>
      <c r="Q205" s="12"/>
    </row>
    <row r="206" spans="2:17" x14ac:dyDescent="0.2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2"/>
      <c r="Q206" s="12"/>
    </row>
    <row r="207" spans="2:17" x14ac:dyDescent="0.2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2"/>
      <c r="Q207" s="12"/>
    </row>
    <row r="208" spans="2:17" x14ac:dyDescent="0.2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2"/>
      <c r="Q208" s="12"/>
    </row>
    <row r="209" spans="2:17" x14ac:dyDescent="0.2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2"/>
      <c r="Q209" s="12"/>
    </row>
    <row r="210" spans="2:17" x14ac:dyDescent="0.2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2"/>
      <c r="Q210" s="12"/>
    </row>
    <row r="211" spans="2:17" x14ac:dyDescent="0.2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2"/>
      <c r="Q211" s="12"/>
    </row>
    <row r="212" spans="2:17" x14ac:dyDescent="0.2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2"/>
      <c r="Q212" s="12"/>
    </row>
    <row r="213" spans="2:17" x14ac:dyDescent="0.2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2"/>
      <c r="Q213" s="12"/>
    </row>
    <row r="214" spans="2:17" x14ac:dyDescent="0.2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2"/>
      <c r="Q214" s="12"/>
    </row>
    <row r="215" spans="2:17" x14ac:dyDescent="0.2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2"/>
      <c r="Q215" s="12"/>
    </row>
    <row r="216" spans="2:17" x14ac:dyDescent="0.25">
      <c r="L216" s="12"/>
      <c r="N216" s="12"/>
      <c r="O216" s="11"/>
      <c r="P216" s="12"/>
      <c r="Q216" s="12"/>
    </row>
    <row r="217" spans="2:17" x14ac:dyDescent="0.25">
      <c r="L217" s="12"/>
      <c r="N217" s="12"/>
      <c r="O217" s="11"/>
      <c r="P217" s="12"/>
      <c r="Q217" s="12"/>
    </row>
    <row r="218" spans="2:17" x14ac:dyDescent="0.25">
      <c r="L218" s="12"/>
      <c r="N218" s="12"/>
      <c r="O218" s="11"/>
      <c r="P218" s="12"/>
      <c r="Q218" s="12"/>
    </row>
    <row r="219" spans="2:17" x14ac:dyDescent="0.25">
      <c r="L219" s="12"/>
      <c r="N219" s="12"/>
      <c r="O219" s="11"/>
      <c r="P219" s="12"/>
      <c r="Q219" s="12"/>
    </row>
    <row r="220" spans="2:17" x14ac:dyDescent="0.25">
      <c r="L220" s="12"/>
      <c r="N220" s="12"/>
      <c r="O220" s="11"/>
      <c r="P220" s="12"/>
      <c r="Q220" s="12"/>
    </row>
    <row r="221" spans="2:17" x14ac:dyDescent="0.25">
      <c r="L221" s="12"/>
      <c r="N221" s="12"/>
      <c r="O221" s="11"/>
      <c r="P221" s="12"/>
      <c r="Q221" s="12"/>
    </row>
    <row r="222" spans="2:17" x14ac:dyDescent="0.25">
      <c r="L222" s="12"/>
      <c r="N222" s="12"/>
      <c r="O222" s="11"/>
      <c r="P222" s="12"/>
      <c r="Q222" s="12"/>
    </row>
    <row r="223" spans="2:17" x14ac:dyDescent="0.25">
      <c r="L223" s="12"/>
      <c r="N223" s="12"/>
      <c r="O223" s="11"/>
      <c r="P223" s="12"/>
      <c r="Q223" s="12"/>
    </row>
    <row r="224" spans="2:17" x14ac:dyDescent="0.25">
      <c r="L224" s="12"/>
      <c r="N224" s="12"/>
      <c r="O224" s="11"/>
      <c r="P224" s="12"/>
      <c r="Q224" s="12"/>
    </row>
    <row r="225" spans="12:17" x14ac:dyDescent="0.25">
      <c r="L225" s="12"/>
      <c r="N225" s="12"/>
      <c r="O225" s="11"/>
      <c r="P225" s="12"/>
      <c r="Q225" s="12"/>
    </row>
    <row r="226" spans="12:17" x14ac:dyDescent="0.25">
      <c r="L226" s="12"/>
      <c r="N226" s="12"/>
      <c r="O226" s="11"/>
      <c r="P226" s="12"/>
      <c r="Q226" s="12"/>
    </row>
    <row r="227" spans="12:17" x14ac:dyDescent="0.25">
      <c r="L227" s="12"/>
      <c r="N227" s="12"/>
      <c r="O227" s="11"/>
      <c r="P227" s="12"/>
      <c r="Q227" s="12"/>
    </row>
    <row r="228" spans="12:17" x14ac:dyDescent="0.25">
      <c r="L228" s="12"/>
      <c r="N228" s="12"/>
      <c r="O228" s="11"/>
      <c r="P228" s="12"/>
      <c r="Q228" s="12"/>
    </row>
    <row r="229" spans="12:17" x14ac:dyDescent="0.25">
      <c r="L229" s="12"/>
      <c r="N229" s="12"/>
      <c r="O229" s="11"/>
      <c r="P229" s="12"/>
      <c r="Q229" s="12"/>
    </row>
    <row r="230" spans="12:17" x14ac:dyDescent="0.25">
      <c r="L230" s="12"/>
      <c r="N230" s="12"/>
      <c r="O230" s="11"/>
      <c r="P230" s="12"/>
      <c r="Q230" s="12"/>
    </row>
    <row r="231" spans="12:17" x14ac:dyDescent="0.25">
      <c r="L231" s="12"/>
      <c r="N231" s="12"/>
      <c r="O231" s="11"/>
      <c r="P231" s="12"/>
      <c r="Q231" s="12"/>
    </row>
    <row r="232" spans="12:17" x14ac:dyDescent="0.25">
      <c r="L232" s="12"/>
      <c r="N232" s="12"/>
      <c r="O232" s="11"/>
      <c r="P232" s="12"/>
      <c r="Q232" s="12"/>
    </row>
    <row r="233" spans="12:17" x14ac:dyDescent="0.25">
      <c r="L233" s="12"/>
      <c r="N233" s="12"/>
      <c r="O233" s="11"/>
      <c r="P233" s="12"/>
      <c r="Q233" s="12"/>
    </row>
    <row r="234" spans="12:17" x14ac:dyDescent="0.25">
      <c r="L234" s="12"/>
      <c r="N234" s="12"/>
      <c r="O234" s="11"/>
      <c r="P234" s="12"/>
      <c r="Q234" s="12"/>
    </row>
    <row r="235" spans="12:17" x14ac:dyDescent="0.25">
      <c r="L235" s="12"/>
      <c r="N235" s="12"/>
      <c r="O235" s="11"/>
      <c r="P235" s="12"/>
      <c r="Q235" s="12"/>
    </row>
    <row r="236" spans="12:17" x14ac:dyDescent="0.25">
      <c r="L236" s="12"/>
      <c r="N236" s="12"/>
      <c r="O236" s="11"/>
      <c r="P236" s="12"/>
      <c r="Q236" s="12"/>
    </row>
    <row r="237" spans="12:17" x14ac:dyDescent="0.25">
      <c r="L237" s="12"/>
      <c r="N237" s="12"/>
      <c r="O237" s="11"/>
      <c r="P237" s="12"/>
      <c r="Q237" s="12"/>
    </row>
    <row r="238" spans="12:17" x14ac:dyDescent="0.25">
      <c r="L238" s="12"/>
      <c r="N238" s="12"/>
      <c r="O238" s="11"/>
      <c r="P238" s="12"/>
      <c r="Q238" s="12"/>
    </row>
    <row r="239" spans="12:17" x14ac:dyDescent="0.25">
      <c r="L239" s="12"/>
      <c r="N239" s="12"/>
      <c r="O239" s="11"/>
      <c r="P239" s="12"/>
      <c r="Q239" s="12"/>
    </row>
    <row r="240" spans="12:17" x14ac:dyDescent="0.25">
      <c r="L240" s="12"/>
      <c r="N240" s="12"/>
      <c r="O240" s="11"/>
      <c r="P240" s="12"/>
      <c r="Q240" s="12"/>
    </row>
    <row r="241" spans="12:17" x14ac:dyDescent="0.25">
      <c r="L241" s="12"/>
      <c r="N241" s="12"/>
      <c r="O241" s="11"/>
      <c r="P241" s="12"/>
      <c r="Q241" s="12"/>
    </row>
    <row r="242" spans="12:17" x14ac:dyDescent="0.25">
      <c r="L242" s="12"/>
      <c r="N242" s="12"/>
      <c r="O242" s="11"/>
      <c r="P242" s="12"/>
      <c r="Q242" s="12"/>
    </row>
    <row r="243" spans="12:17" x14ac:dyDescent="0.25">
      <c r="L243" s="12"/>
      <c r="N243" s="12"/>
      <c r="O243" s="11"/>
      <c r="P243" s="12"/>
      <c r="Q243" s="12"/>
    </row>
    <row r="244" spans="12:17" x14ac:dyDescent="0.25">
      <c r="L244" s="12"/>
      <c r="N244" s="12"/>
      <c r="O244" s="11"/>
      <c r="P244" s="12"/>
      <c r="Q244" s="12"/>
    </row>
    <row r="245" spans="12:17" x14ac:dyDescent="0.25">
      <c r="L245" s="12"/>
      <c r="N245" s="12"/>
      <c r="O245" s="11"/>
      <c r="P245" s="12"/>
      <c r="Q245" s="12"/>
    </row>
    <row r="246" spans="12:17" x14ac:dyDescent="0.25">
      <c r="L246" s="12"/>
      <c r="N246" s="12"/>
      <c r="O246" s="11"/>
      <c r="P246" s="12"/>
      <c r="Q246" s="12"/>
    </row>
    <row r="247" spans="12:17" x14ac:dyDescent="0.25">
      <c r="L247" s="12"/>
      <c r="N247" s="12"/>
      <c r="O247" s="11"/>
      <c r="P247" s="12"/>
      <c r="Q247" s="12"/>
    </row>
    <row r="248" spans="12:17" x14ac:dyDescent="0.25">
      <c r="L248" s="12"/>
      <c r="N248" s="12"/>
      <c r="O248" s="11"/>
      <c r="P248" s="12"/>
      <c r="Q248" s="12"/>
    </row>
    <row r="249" spans="12:17" x14ac:dyDescent="0.25">
      <c r="L249" s="12"/>
      <c r="N249" s="12"/>
      <c r="O249" s="11"/>
      <c r="P249" s="12"/>
      <c r="Q249" s="12"/>
    </row>
    <row r="250" spans="12:17" x14ac:dyDescent="0.25">
      <c r="L250" s="12"/>
      <c r="N250" s="12"/>
      <c r="O250" s="11"/>
      <c r="P250" s="12"/>
      <c r="Q250" s="12"/>
    </row>
    <row r="251" spans="12:17" x14ac:dyDescent="0.25">
      <c r="L251" s="12"/>
      <c r="N251" s="12"/>
      <c r="O251" s="11"/>
      <c r="P251" s="12"/>
      <c r="Q251" s="12"/>
    </row>
    <row r="252" spans="12:17" x14ac:dyDescent="0.25">
      <c r="L252" s="12"/>
      <c r="N252" s="12"/>
      <c r="O252" s="11"/>
      <c r="P252" s="12"/>
      <c r="Q252" s="12"/>
    </row>
    <row r="253" spans="12:17" x14ac:dyDescent="0.25">
      <c r="L253" s="12"/>
      <c r="N253" s="12"/>
      <c r="O253" s="11"/>
      <c r="P253" s="12"/>
      <c r="Q253" s="12"/>
    </row>
    <row r="254" spans="12:17" x14ac:dyDescent="0.25">
      <c r="L254" s="12"/>
      <c r="N254" s="12"/>
      <c r="O254" s="11"/>
      <c r="P254" s="12"/>
      <c r="Q254" s="12"/>
    </row>
    <row r="255" spans="12:17" x14ac:dyDescent="0.25">
      <c r="L255" s="12"/>
      <c r="N255" s="12"/>
      <c r="O255" s="11"/>
      <c r="P255" s="12"/>
      <c r="Q255" s="12"/>
    </row>
    <row r="256" spans="12:17" x14ac:dyDescent="0.25">
      <c r="L256" s="12"/>
      <c r="N256" s="12"/>
      <c r="O256" s="11"/>
      <c r="P256" s="12"/>
      <c r="Q256" s="12"/>
    </row>
    <row r="257" spans="12:17" x14ac:dyDescent="0.25">
      <c r="L257" s="12"/>
      <c r="N257" s="12"/>
      <c r="O257" s="11"/>
      <c r="P257" s="12"/>
      <c r="Q257" s="12"/>
    </row>
    <row r="258" spans="12:17" x14ac:dyDescent="0.25">
      <c r="L258" s="12"/>
      <c r="N258" s="12"/>
      <c r="O258" s="11"/>
      <c r="P258" s="12"/>
      <c r="Q258" s="12"/>
    </row>
    <row r="259" spans="12:17" x14ac:dyDescent="0.25">
      <c r="L259" s="12"/>
      <c r="N259" s="12"/>
      <c r="O259" s="11"/>
      <c r="P259" s="12"/>
      <c r="Q259" s="12"/>
    </row>
    <row r="260" spans="12:17" x14ac:dyDescent="0.25">
      <c r="L260" s="12"/>
      <c r="N260" s="12"/>
      <c r="O260" s="11"/>
      <c r="P260" s="12"/>
      <c r="Q260" s="12"/>
    </row>
    <row r="261" spans="12:17" x14ac:dyDescent="0.25">
      <c r="L261" s="12"/>
      <c r="N261" s="12"/>
      <c r="O261" s="11"/>
      <c r="P261" s="12"/>
      <c r="Q261" s="12"/>
    </row>
    <row r="262" spans="12:17" x14ac:dyDescent="0.25">
      <c r="L262" s="12"/>
      <c r="N262" s="12"/>
      <c r="O262" s="11"/>
      <c r="P262" s="12"/>
      <c r="Q262" s="12"/>
    </row>
    <row r="263" spans="12:17" x14ac:dyDescent="0.25">
      <c r="L263" s="12"/>
      <c r="N263" s="12"/>
      <c r="O263" s="11"/>
      <c r="P263" s="12"/>
      <c r="Q263" s="12"/>
    </row>
    <row r="264" spans="12:17" x14ac:dyDescent="0.25">
      <c r="L264" s="12"/>
      <c r="N264" s="12"/>
      <c r="O264" s="11"/>
      <c r="P264" s="12"/>
      <c r="Q264" s="12"/>
    </row>
    <row r="265" spans="12:17" x14ac:dyDescent="0.25">
      <c r="L265" s="12"/>
      <c r="N265" s="12"/>
      <c r="O265" s="11"/>
      <c r="P265" s="12"/>
      <c r="Q265" s="12"/>
    </row>
    <row r="266" spans="12:17" x14ac:dyDescent="0.25">
      <c r="L266" s="12"/>
      <c r="N266" s="12"/>
      <c r="O266" s="11"/>
      <c r="P266" s="12"/>
      <c r="Q266" s="12"/>
    </row>
    <row r="267" spans="12:17" x14ac:dyDescent="0.25">
      <c r="L267" s="12"/>
      <c r="N267" s="12"/>
      <c r="O267" s="11"/>
      <c r="P267" s="12"/>
      <c r="Q267" s="12"/>
    </row>
    <row r="268" spans="12:17" x14ac:dyDescent="0.25">
      <c r="L268" s="12"/>
      <c r="N268" s="12"/>
      <c r="O268" s="11"/>
      <c r="P268" s="12"/>
      <c r="Q268" s="12"/>
    </row>
    <row r="269" spans="12:17" x14ac:dyDescent="0.25">
      <c r="L269" s="12"/>
      <c r="N269" s="12"/>
      <c r="O269" s="11"/>
      <c r="P269" s="12"/>
      <c r="Q269" s="12"/>
    </row>
    <row r="270" spans="12:17" x14ac:dyDescent="0.25">
      <c r="L270" s="12"/>
      <c r="N270" s="12"/>
      <c r="O270" s="11"/>
      <c r="P270" s="12"/>
      <c r="Q270" s="12"/>
    </row>
    <row r="271" spans="12:17" x14ac:dyDescent="0.25">
      <c r="L271" s="12"/>
      <c r="N271" s="12"/>
      <c r="O271" s="11"/>
      <c r="P271" s="12"/>
      <c r="Q271" s="12"/>
    </row>
    <row r="272" spans="12:17" x14ac:dyDescent="0.25">
      <c r="L272" s="12"/>
      <c r="N272" s="12"/>
      <c r="O272" s="11"/>
      <c r="P272" s="12"/>
      <c r="Q272" s="12"/>
    </row>
    <row r="273" spans="11:17" x14ac:dyDescent="0.25">
      <c r="L273" s="12"/>
      <c r="N273" s="12"/>
      <c r="O273" s="11"/>
      <c r="P273" s="12"/>
      <c r="Q273" s="12"/>
    </row>
    <row r="274" spans="11:17" x14ac:dyDescent="0.25">
      <c r="K274" s="12"/>
      <c r="L274" s="12"/>
      <c r="N274" s="12"/>
      <c r="O274" s="11"/>
      <c r="P274" s="12"/>
      <c r="Q274" s="12"/>
    </row>
    <row r="275" spans="11:17" x14ac:dyDescent="0.25">
      <c r="K275" s="12"/>
      <c r="L275" s="12"/>
      <c r="N275" s="12"/>
      <c r="O275" s="11"/>
      <c r="P275" s="12"/>
      <c r="Q275" s="12"/>
    </row>
    <row r="276" spans="11:17" x14ac:dyDescent="0.25">
      <c r="K276" s="12"/>
      <c r="L276" s="12"/>
      <c r="N276" s="12"/>
      <c r="O276" s="11"/>
      <c r="P276" s="12"/>
      <c r="Q276" s="12"/>
    </row>
    <row r="277" spans="11:17" x14ac:dyDescent="0.25">
      <c r="K277" s="12"/>
      <c r="L277" s="12"/>
      <c r="N277" s="12"/>
      <c r="O277" s="11"/>
      <c r="P277" s="12"/>
      <c r="Q277" s="12"/>
    </row>
    <row r="278" spans="11:17" x14ac:dyDescent="0.25">
      <c r="K278" s="12"/>
      <c r="L278" s="12"/>
      <c r="N278" s="12"/>
      <c r="O278" s="11"/>
      <c r="P278" s="12"/>
      <c r="Q278" s="12"/>
    </row>
    <row r="279" spans="11:17" x14ac:dyDescent="0.25">
      <c r="K279" s="12"/>
      <c r="L279" s="12"/>
      <c r="N279" s="12"/>
      <c r="O279" s="11"/>
      <c r="P279" s="12"/>
      <c r="Q279" s="12"/>
    </row>
    <row r="280" spans="11:17" x14ac:dyDescent="0.25">
      <c r="K280" s="12"/>
      <c r="L280" s="12"/>
      <c r="N280" s="12"/>
      <c r="O280" s="11"/>
      <c r="P280" s="12"/>
      <c r="Q280" s="12"/>
    </row>
    <row r="281" spans="11:17" x14ac:dyDescent="0.25">
      <c r="K281" s="12"/>
      <c r="L281" s="12"/>
      <c r="N281" s="12"/>
      <c r="O281" s="11"/>
      <c r="P281" s="12"/>
      <c r="Q281" s="12"/>
    </row>
    <row r="282" spans="11:17" x14ac:dyDescent="0.25">
      <c r="K282" s="12"/>
      <c r="L282" s="12"/>
      <c r="N282" s="12"/>
      <c r="O282" s="11"/>
      <c r="P282" s="12"/>
      <c r="Q282" s="12"/>
    </row>
    <row r="283" spans="11:17" x14ac:dyDescent="0.25">
      <c r="K283" s="12"/>
      <c r="L283" s="12"/>
      <c r="N283" s="12"/>
      <c r="O283" s="11"/>
      <c r="P283" s="12"/>
      <c r="Q283" s="12"/>
    </row>
    <row r="284" spans="11:17" x14ac:dyDescent="0.25">
      <c r="K284" s="12"/>
      <c r="L284" s="12"/>
      <c r="N284" s="12"/>
      <c r="O284" s="11"/>
      <c r="P284" s="12"/>
      <c r="Q284" s="12"/>
    </row>
    <row r="285" spans="11:17" x14ac:dyDescent="0.25">
      <c r="K285" s="12"/>
      <c r="L285" s="12"/>
      <c r="N285" s="12"/>
      <c r="O285" s="11"/>
      <c r="P285" s="12"/>
      <c r="Q285" s="12"/>
    </row>
    <row r="286" spans="11:17" x14ac:dyDescent="0.25">
      <c r="K286" s="12"/>
      <c r="L286" s="12"/>
      <c r="N286" s="12"/>
      <c r="O286" s="11"/>
      <c r="P286" s="12"/>
      <c r="Q286" s="12"/>
    </row>
    <row r="287" spans="11:17" x14ac:dyDescent="0.25">
      <c r="K287" s="12"/>
      <c r="L287" s="12"/>
      <c r="N287" s="12"/>
      <c r="O287" s="11"/>
      <c r="P287" s="12"/>
      <c r="Q287" s="12"/>
    </row>
    <row r="288" spans="11:17" x14ac:dyDescent="0.25">
      <c r="K288" s="12"/>
      <c r="L288" s="12"/>
      <c r="N288" s="12"/>
      <c r="O288" s="11"/>
      <c r="P288" s="12"/>
      <c r="Q288" s="12"/>
    </row>
    <row r="289" spans="11:17" x14ac:dyDescent="0.25">
      <c r="K289" s="12"/>
      <c r="L289" s="12"/>
      <c r="N289" s="12"/>
      <c r="O289" s="11"/>
      <c r="P289" s="12"/>
      <c r="Q289" s="12"/>
    </row>
    <row r="290" spans="11:17" x14ac:dyDescent="0.25">
      <c r="K290" s="12"/>
      <c r="L290" s="12"/>
      <c r="N290" s="12"/>
      <c r="O290" s="11"/>
      <c r="P290" s="12"/>
      <c r="Q290" s="12"/>
    </row>
    <row r="291" spans="11:17" x14ac:dyDescent="0.25">
      <c r="K291" s="12"/>
      <c r="L291" s="12"/>
      <c r="N291" s="12"/>
      <c r="O291" s="11"/>
      <c r="P291" s="12"/>
      <c r="Q291" s="12"/>
    </row>
    <row r="292" spans="11:17" x14ac:dyDescent="0.25">
      <c r="K292" s="12"/>
      <c r="L292" s="12"/>
      <c r="N292" s="12"/>
      <c r="O292" s="11"/>
      <c r="P292" s="12"/>
      <c r="Q292" s="12"/>
    </row>
    <row r="293" spans="11:17" x14ac:dyDescent="0.25">
      <c r="K293" s="12"/>
      <c r="L293" s="12"/>
      <c r="N293" s="12"/>
      <c r="O293" s="11"/>
      <c r="P293" s="12"/>
      <c r="Q293" s="12"/>
    </row>
    <row r="294" spans="11:17" x14ac:dyDescent="0.25">
      <c r="K294" s="12"/>
      <c r="L294" s="12"/>
      <c r="N294" s="12"/>
      <c r="O294" s="11"/>
      <c r="P294" s="12"/>
      <c r="Q294" s="12"/>
    </row>
    <row r="295" spans="11:17" x14ac:dyDescent="0.25">
      <c r="K295" s="12"/>
      <c r="L295" s="12"/>
      <c r="N295" s="12"/>
      <c r="O295" s="11"/>
      <c r="P295" s="12"/>
      <c r="Q295" s="12"/>
    </row>
    <row r="296" spans="11:17" x14ac:dyDescent="0.25">
      <c r="K296" s="12"/>
      <c r="L296" s="12"/>
      <c r="N296" s="12"/>
      <c r="O296" s="11"/>
      <c r="P296" s="12"/>
      <c r="Q296" s="12"/>
    </row>
    <row r="297" spans="11:17" x14ac:dyDescent="0.25">
      <c r="K297" s="12"/>
      <c r="L297" s="12"/>
      <c r="N297" s="12"/>
      <c r="O297" s="11"/>
      <c r="P297" s="12"/>
      <c r="Q297" s="12"/>
    </row>
    <row r="298" spans="11:17" x14ac:dyDescent="0.25">
      <c r="K298" s="12"/>
      <c r="L298" s="12"/>
      <c r="N298" s="12"/>
      <c r="O298" s="11"/>
      <c r="P298" s="12"/>
      <c r="Q298" s="12"/>
    </row>
    <row r="299" spans="11:17" x14ac:dyDescent="0.25">
      <c r="K299" s="12"/>
      <c r="L299" s="12"/>
      <c r="N299" s="12"/>
      <c r="O299" s="11"/>
      <c r="P299" s="12"/>
      <c r="Q299" s="12"/>
    </row>
    <row r="300" spans="11:17" x14ac:dyDescent="0.25">
      <c r="K300" s="12"/>
      <c r="L300" s="12"/>
      <c r="N300" s="12"/>
      <c r="O300" s="11"/>
      <c r="P300" s="12"/>
      <c r="Q300" s="12"/>
    </row>
    <row r="301" spans="11:17" x14ac:dyDescent="0.25">
      <c r="K301" s="12"/>
      <c r="L301" s="12"/>
      <c r="N301" s="12"/>
      <c r="O301" s="11"/>
      <c r="P301" s="12"/>
      <c r="Q301" s="12"/>
    </row>
    <row r="302" spans="11:17" x14ac:dyDescent="0.25">
      <c r="K302" s="12"/>
      <c r="L302" s="12"/>
      <c r="N302" s="12"/>
      <c r="O302" s="11"/>
      <c r="P302" s="12"/>
      <c r="Q302" s="12"/>
    </row>
    <row r="303" spans="11:17" x14ac:dyDescent="0.25">
      <c r="K303" s="12"/>
      <c r="L303" s="12"/>
      <c r="N303" s="12"/>
      <c r="O303" s="11"/>
      <c r="P303" s="12"/>
      <c r="Q303" s="12"/>
    </row>
    <row r="304" spans="11:17" x14ac:dyDescent="0.25">
      <c r="K304" s="12"/>
      <c r="L304" s="12"/>
      <c r="N304" s="12"/>
      <c r="O304" s="11"/>
      <c r="P304" s="12"/>
      <c r="Q304" s="12"/>
    </row>
    <row r="305" spans="11:17" x14ac:dyDescent="0.25">
      <c r="K305" s="12"/>
      <c r="L305" s="12"/>
      <c r="O305" s="11"/>
      <c r="P305" s="12"/>
      <c r="Q305" s="12"/>
    </row>
    <row r="306" spans="11:17" x14ac:dyDescent="0.25">
      <c r="K306" s="12"/>
      <c r="L306" s="12"/>
      <c r="O306" s="11"/>
      <c r="P306" s="12"/>
      <c r="Q306" s="12"/>
    </row>
    <row r="307" spans="11:17" x14ac:dyDescent="0.25">
      <c r="K307" s="12"/>
      <c r="L307" s="12"/>
      <c r="O307" s="11"/>
      <c r="P307" s="12"/>
      <c r="Q307" s="12"/>
    </row>
    <row r="308" spans="11:17" x14ac:dyDescent="0.25">
      <c r="K308" s="12"/>
      <c r="L308" s="12"/>
      <c r="O308" s="11"/>
      <c r="P308" s="12"/>
      <c r="Q308" s="12"/>
    </row>
    <row r="309" spans="11:17" x14ac:dyDescent="0.25">
      <c r="K309" s="12"/>
      <c r="L309" s="12"/>
      <c r="O309" s="11"/>
      <c r="P309" s="12"/>
      <c r="Q309" s="12"/>
    </row>
    <row r="310" spans="11:17" x14ac:dyDescent="0.25">
      <c r="K310" s="12"/>
      <c r="L310" s="12"/>
      <c r="O310" s="11"/>
      <c r="P310" s="12"/>
      <c r="Q310" s="12"/>
    </row>
    <row r="311" spans="11:17" x14ac:dyDescent="0.25">
      <c r="K311" s="12"/>
      <c r="L311" s="12"/>
      <c r="O311" s="11"/>
      <c r="P311" s="12"/>
      <c r="Q311" s="12"/>
    </row>
    <row r="312" spans="11:17" x14ac:dyDescent="0.25">
      <c r="K312" s="12"/>
      <c r="L312" s="12"/>
      <c r="O312" s="11"/>
      <c r="P312" s="12"/>
      <c r="Q312" s="12"/>
    </row>
    <row r="313" spans="11:17" x14ac:dyDescent="0.25">
      <c r="K313" s="12"/>
      <c r="L313" s="12"/>
      <c r="O313" s="11"/>
      <c r="P313" s="12"/>
      <c r="Q313" s="12"/>
    </row>
    <row r="314" spans="11:17" x14ac:dyDescent="0.25">
      <c r="K314" s="12"/>
      <c r="L314" s="12"/>
      <c r="O314" s="11"/>
      <c r="P314" s="12"/>
      <c r="Q314" s="12"/>
    </row>
    <row r="315" spans="11:17" x14ac:dyDescent="0.25">
      <c r="K315" s="12"/>
      <c r="L315" s="12"/>
      <c r="O315" s="11"/>
      <c r="P315" s="12"/>
      <c r="Q315" s="12"/>
    </row>
    <row r="316" spans="11:17" x14ac:dyDescent="0.25">
      <c r="K316" s="12"/>
      <c r="L316" s="12"/>
      <c r="O316" s="11"/>
      <c r="P316" s="12"/>
      <c r="Q316" s="12"/>
    </row>
    <row r="317" spans="11:17" x14ac:dyDescent="0.25">
      <c r="K317" s="12"/>
      <c r="L317" s="12"/>
      <c r="O317" s="11"/>
      <c r="P317" s="12"/>
      <c r="Q317" s="12"/>
    </row>
    <row r="318" spans="11:17" x14ac:dyDescent="0.25">
      <c r="K318" s="12"/>
      <c r="L318" s="12"/>
      <c r="O318" s="11"/>
      <c r="P318" s="12"/>
      <c r="Q318" s="12"/>
    </row>
    <row r="319" spans="11:17" x14ac:dyDescent="0.25">
      <c r="K319" s="12"/>
      <c r="L319" s="12"/>
      <c r="O319" s="11"/>
      <c r="P319" s="12"/>
      <c r="Q319" s="12"/>
    </row>
    <row r="320" spans="11:17" x14ac:dyDescent="0.25">
      <c r="K320" s="12"/>
      <c r="L320" s="12"/>
      <c r="O320" s="11"/>
      <c r="P320" s="12"/>
      <c r="Q320" s="12"/>
    </row>
    <row r="321" spans="11:17" x14ac:dyDescent="0.25">
      <c r="K321" s="12"/>
      <c r="L321" s="12"/>
      <c r="O321" s="11"/>
      <c r="P321" s="12"/>
      <c r="Q321" s="12"/>
    </row>
    <row r="322" spans="11:17" x14ac:dyDescent="0.25">
      <c r="K322" s="12"/>
      <c r="L322" s="12"/>
      <c r="O322" s="11"/>
      <c r="P322" s="12"/>
      <c r="Q322" s="12"/>
    </row>
    <row r="323" spans="11:17" x14ac:dyDescent="0.25">
      <c r="K323" s="12"/>
      <c r="L323" s="12"/>
      <c r="O323" s="11"/>
      <c r="P323" s="12"/>
      <c r="Q323" s="12"/>
    </row>
    <row r="324" spans="11:17" x14ac:dyDescent="0.25">
      <c r="K324" s="12"/>
      <c r="L324" s="12"/>
      <c r="O324" s="11"/>
      <c r="P324" s="12"/>
      <c r="Q324" s="12"/>
    </row>
    <row r="325" spans="11:17" x14ac:dyDescent="0.25">
      <c r="K325" s="12"/>
      <c r="L325" s="12"/>
      <c r="O325" s="11"/>
      <c r="P325" s="12"/>
      <c r="Q325" s="12"/>
    </row>
    <row r="326" spans="11:17" x14ac:dyDescent="0.25">
      <c r="K326" s="12"/>
      <c r="L326" s="12"/>
      <c r="O326" s="11"/>
      <c r="P326" s="12"/>
      <c r="Q326" s="12"/>
    </row>
    <row r="327" spans="11:17" x14ac:dyDescent="0.25">
      <c r="K327" s="12"/>
      <c r="L327" s="12"/>
      <c r="O327" s="11"/>
      <c r="P327" s="12"/>
      <c r="Q327" s="12"/>
    </row>
    <row r="328" spans="11:17" x14ac:dyDescent="0.25">
      <c r="K328" s="12"/>
      <c r="L328" s="12"/>
      <c r="O328" s="11"/>
      <c r="P328" s="12"/>
      <c r="Q328" s="12"/>
    </row>
    <row r="329" spans="11:17" x14ac:dyDescent="0.25">
      <c r="K329" s="12"/>
      <c r="L329" s="12"/>
      <c r="O329" s="11"/>
      <c r="P329" s="12"/>
      <c r="Q329" s="12"/>
    </row>
    <row r="330" spans="11:17" x14ac:dyDescent="0.25">
      <c r="K330" s="12"/>
      <c r="L330" s="12"/>
      <c r="O330" s="11"/>
      <c r="P330" s="12"/>
      <c r="Q330" s="12"/>
    </row>
    <row r="331" spans="11:17" x14ac:dyDescent="0.25">
      <c r="K331" s="12"/>
      <c r="L331" s="12"/>
      <c r="O331" s="11"/>
      <c r="P331" s="12"/>
      <c r="Q331" s="12"/>
    </row>
    <row r="332" spans="11:17" x14ac:dyDescent="0.25">
      <c r="K332" s="12"/>
      <c r="L332" s="12"/>
      <c r="O332" s="11"/>
      <c r="P332" s="12"/>
      <c r="Q332" s="12"/>
    </row>
    <row r="333" spans="11:17" x14ac:dyDescent="0.25">
      <c r="K333" s="12"/>
      <c r="L333" s="12"/>
      <c r="O333" s="11"/>
      <c r="P333" s="12"/>
      <c r="Q333" s="12"/>
    </row>
    <row r="334" spans="11:17" x14ac:dyDescent="0.25">
      <c r="K334" s="12"/>
      <c r="L334" s="12"/>
      <c r="P334" s="12"/>
      <c r="Q334" s="12"/>
    </row>
    <row r="335" spans="11:17" x14ac:dyDescent="0.25">
      <c r="K335" s="12"/>
      <c r="L335" s="12"/>
      <c r="P335" s="12"/>
      <c r="Q335" s="12"/>
    </row>
    <row r="336" spans="11:17" x14ac:dyDescent="0.25">
      <c r="K336" s="12"/>
      <c r="L336" s="12"/>
      <c r="P336" s="12"/>
      <c r="Q336" s="12"/>
    </row>
    <row r="337" spans="11:17" x14ac:dyDescent="0.25">
      <c r="K337" s="12"/>
      <c r="L337" s="12"/>
      <c r="P337" s="12"/>
      <c r="Q337" s="12"/>
    </row>
    <row r="338" spans="11:17" x14ac:dyDescent="0.25">
      <c r="K338" s="12"/>
      <c r="L338" s="12"/>
      <c r="P338" s="12"/>
      <c r="Q338" s="12"/>
    </row>
    <row r="339" spans="11:17" x14ac:dyDescent="0.25">
      <c r="K339" s="12"/>
      <c r="L339" s="12"/>
      <c r="P339" s="12"/>
      <c r="Q339" s="12"/>
    </row>
    <row r="340" spans="11:17" x14ac:dyDescent="0.25">
      <c r="K340" s="12"/>
      <c r="L340" s="12"/>
      <c r="P340" s="12"/>
      <c r="Q340" s="12"/>
    </row>
    <row r="341" spans="11:17" x14ac:dyDescent="0.25">
      <c r="K341" s="12"/>
      <c r="L341" s="12"/>
      <c r="P341" s="12"/>
      <c r="Q341" s="12"/>
    </row>
    <row r="342" spans="11:17" x14ac:dyDescent="0.25">
      <c r="K342" s="12"/>
      <c r="L342" s="12"/>
      <c r="P342" s="12"/>
      <c r="Q342" s="12"/>
    </row>
    <row r="343" spans="11:17" x14ac:dyDescent="0.25">
      <c r="K343" s="12"/>
      <c r="L343" s="12"/>
      <c r="P343" s="12"/>
      <c r="Q343" s="12"/>
    </row>
    <row r="344" spans="11:17" x14ac:dyDescent="0.25">
      <c r="K344" s="12"/>
      <c r="L344" s="12"/>
      <c r="P344" s="12"/>
      <c r="Q344" s="12"/>
    </row>
    <row r="345" spans="11:17" x14ac:dyDescent="0.25">
      <c r="K345" s="12"/>
      <c r="L345" s="12"/>
      <c r="P345" s="12"/>
      <c r="Q345" s="12"/>
    </row>
    <row r="346" spans="11:17" x14ac:dyDescent="0.25">
      <c r="K346" s="12"/>
      <c r="L346" s="12"/>
      <c r="P346" s="12"/>
      <c r="Q346" s="12"/>
    </row>
    <row r="347" spans="11:17" x14ac:dyDescent="0.25">
      <c r="K347" s="12"/>
      <c r="L347" s="12"/>
      <c r="P347" s="12"/>
      <c r="Q347" s="12"/>
    </row>
    <row r="348" spans="11:17" x14ac:dyDescent="0.25">
      <c r="K348" s="12"/>
      <c r="L348" s="12"/>
      <c r="P348" s="12"/>
      <c r="Q348" s="12"/>
    </row>
    <row r="349" spans="11:17" x14ac:dyDescent="0.25">
      <c r="K349" s="12"/>
      <c r="L349" s="12"/>
      <c r="P349" s="12"/>
      <c r="Q349" s="12"/>
    </row>
    <row r="350" spans="11:17" x14ac:dyDescent="0.25">
      <c r="K350" s="12"/>
      <c r="L350" s="12"/>
      <c r="P350" s="12"/>
      <c r="Q350" s="12"/>
    </row>
    <row r="351" spans="11:17" x14ac:dyDescent="0.25">
      <c r="K351" s="12"/>
      <c r="L351" s="12"/>
      <c r="P351" s="12"/>
      <c r="Q351" s="12"/>
    </row>
    <row r="352" spans="11:17" x14ac:dyDescent="0.25">
      <c r="K352" s="12"/>
      <c r="L352" s="12"/>
      <c r="P352" s="12"/>
      <c r="Q352" s="12"/>
    </row>
    <row r="353" spans="11:17" x14ac:dyDescent="0.25">
      <c r="K353" s="12"/>
      <c r="L353" s="12"/>
      <c r="P353" s="12"/>
      <c r="Q353" s="12"/>
    </row>
    <row r="354" spans="11:17" x14ac:dyDescent="0.25">
      <c r="K354" s="12"/>
      <c r="L354" s="12"/>
      <c r="P354" s="12"/>
      <c r="Q354" s="12"/>
    </row>
    <row r="355" spans="11:17" x14ac:dyDescent="0.25">
      <c r="K355" s="12"/>
      <c r="L355" s="12"/>
      <c r="P355" s="12"/>
      <c r="Q355" s="12"/>
    </row>
    <row r="356" spans="11:17" x14ac:dyDescent="0.25">
      <c r="K356" s="12"/>
      <c r="L356" s="12"/>
      <c r="P356" s="12"/>
      <c r="Q356" s="12"/>
    </row>
    <row r="357" spans="11:17" x14ac:dyDescent="0.25">
      <c r="K357" s="12"/>
      <c r="L357" s="12"/>
      <c r="P357" s="12"/>
      <c r="Q357" s="12"/>
    </row>
    <row r="358" spans="11:17" x14ac:dyDescent="0.25">
      <c r="K358" s="12"/>
      <c r="L358" s="12"/>
      <c r="P358" s="12"/>
      <c r="Q358" s="12"/>
    </row>
    <row r="359" spans="11:17" x14ac:dyDescent="0.25">
      <c r="K359" s="12"/>
      <c r="L359" s="12"/>
      <c r="P359" s="12"/>
      <c r="Q359" s="12"/>
    </row>
    <row r="360" spans="11:17" x14ac:dyDescent="0.25">
      <c r="K360" s="12"/>
      <c r="L360" s="12"/>
      <c r="P360" s="12"/>
      <c r="Q360" s="12"/>
    </row>
    <row r="361" spans="11:17" x14ac:dyDescent="0.25">
      <c r="K361" s="12"/>
      <c r="L361" s="12"/>
      <c r="P361" s="12"/>
      <c r="Q361" s="12"/>
    </row>
    <row r="362" spans="11:17" x14ac:dyDescent="0.25">
      <c r="K362" s="12"/>
      <c r="L362" s="12"/>
      <c r="P362" s="12"/>
      <c r="Q362" s="12"/>
    </row>
    <row r="363" spans="11:17" x14ac:dyDescent="0.25">
      <c r="P363" s="12"/>
      <c r="Q363" s="12"/>
    </row>
    <row r="364" spans="11:17" x14ac:dyDescent="0.25">
      <c r="P364" s="12"/>
      <c r="Q364" s="12"/>
    </row>
    <row r="365" spans="11:17" x14ac:dyDescent="0.25">
      <c r="P365" s="12"/>
      <c r="Q365" s="12"/>
    </row>
    <row r="366" spans="11:17" x14ac:dyDescent="0.25">
      <c r="P366" s="12"/>
      <c r="Q366" s="12"/>
    </row>
    <row r="367" spans="11:17" x14ac:dyDescent="0.25">
      <c r="P367" s="12"/>
      <c r="Q367" s="12"/>
    </row>
    <row r="368" spans="11:17" x14ac:dyDescent="0.25">
      <c r="P368" s="12"/>
      <c r="Q368" s="12"/>
    </row>
    <row r="369" spans="16:17" x14ac:dyDescent="0.25">
      <c r="P369" s="12"/>
      <c r="Q369" s="12"/>
    </row>
    <row r="370" spans="16:17" x14ac:dyDescent="0.25">
      <c r="P370" s="12"/>
      <c r="Q370" s="12"/>
    </row>
    <row r="371" spans="16:17" x14ac:dyDescent="0.25">
      <c r="P371" s="12"/>
      <c r="Q371" s="12"/>
    </row>
    <row r="372" spans="16:17" x14ac:dyDescent="0.25">
      <c r="P372" s="12"/>
      <c r="Q372" s="12"/>
    </row>
    <row r="373" spans="16:17" x14ac:dyDescent="0.25">
      <c r="P373" s="12"/>
      <c r="Q373" s="12"/>
    </row>
    <row r="374" spans="16:17" x14ac:dyDescent="0.25">
      <c r="P374" s="12"/>
      <c r="Q374" s="12"/>
    </row>
    <row r="375" spans="16:17" x14ac:dyDescent="0.25">
      <c r="P375" s="12"/>
      <c r="Q375" s="12"/>
    </row>
    <row r="376" spans="16:17" x14ac:dyDescent="0.25">
      <c r="P376" s="12"/>
      <c r="Q376" s="12"/>
    </row>
    <row r="377" spans="16:17" x14ac:dyDescent="0.25">
      <c r="P377" s="12"/>
      <c r="Q377" s="12"/>
    </row>
    <row r="378" spans="16:17" x14ac:dyDescent="0.25">
      <c r="P378" s="12"/>
      <c r="Q378" s="12"/>
    </row>
    <row r="379" spans="16:17" x14ac:dyDescent="0.25">
      <c r="P379" s="12"/>
      <c r="Q379" s="12"/>
    </row>
    <row r="380" spans="16:17" x14ac:dyDescent="0.25">
      <c r="P380" s="12"/>
      <c r="Q380" s="12"/>
    </row>
    <row r="381" spans="16:17" x14ac:dyDescent="0.25">
      <c r="P381" s="12"/>
      <c r="Q381" s="12"/>
    </row>
    <row r="382" spans="16:17" x14ac:dyDescent="0.25">
      <c r="P382" s="12"/>
      <c r="Q382" s="12"/>
    </row>
    <row r="383" spans="16:17" x14ac:dyDescent="0.25">
      <c r="P383" s="12"/>
      <c r="Q383" s="12"/>
    </row>
    <row r="384" spans="16:17" x14ac:dyDescent="0.25">
      <c r="P384" s="12"/>
      <c r="Q384" s="12"/>
    </row>
    <row r="385" spans="16:17" x14ac:dyDescent="0.25">
      <c r="P385" s="12"/>
      <c r="Q385" s="12"/>
    </row>
    <row r="386" spans="16:17" x14ac:dyDescent="0.25">
      <c r="P386" s="12"/>
      <c r="Q386" s="12"/>
    </row>
    <row r="387" spans="16:17" x14ac:dyDescent="0.25">
      <c r="P387" s="12"/>
      <c r="Q387" s="12"/>
    </row>
    <row r="388" spans="16:17" x14ac:dyDescent="0.25">
      <c r="P388" s="12"/>
      <c r="Q388" s="12"/>
    </row>
    <row r="389" spans="16:17" x14ac:dyDescent="0.25">
      <c r="P389" s="12"/>
      <c r="Q389" s="12"/>
    </row>
    <row r="390" spans="16:17" x14ac:dyDescent="0.25">
      <c r="P390" s="12"/>
      <c r="Q390" s="12"/>
    </row>
    <row r="391" spans="16:17" x14ac:dyDescent="0.25">
      <c r="P391" s="12"/>
      <c r="Q391" s="12"/>
    </row>
  </sheetData>
  <mergeCells count="2">
    <mergeCell ref="A64:E64"/>
    <mergeCell ref="G64:K64"/>
  </mergeCells>
  <pageMargins left="0.7" right="0.7" top="0.75" bottom="0.75" header="0.3" footer="0.3"/>
  <pageSetup scale="50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5AF9BB-042F-459F-AA85-DD6055D54D41}"/>
</file>

<file path=customXml/itemProps2.xml><?xml version="1.0" encoding="utf-8"?>
<ds:datastoreItem xmlns:ds="http://schemas.openxmlformats.org/officeDocument/2006/customXml" ds:itemID="{222130CD-FAD3-413C-B0F5-C38B3FBD9DD3}"/>
</file>

<file path=customXml/itemProps3.xml><?xml version="1.0" encoding="utf-8"?>
<ds:datastoreItem xmlns:ds="http://schemas.openxmlformats.org/officeDocument/2006/customXml" ds:itemID="{5D1986F6-A9B1-454C-8D83-31CD4D836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FY2023</vt:lpstr>
      <vt:lpstr>'FY2023'!Print_Area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Wills</dc:creator>
  <cp:lastModifiedBy>Curtis Wills</cp:lastModifiedBy>
  <dcterms:created xsi:type="dcterms:W3CDTF">2025-07-16T18:06:13Z</dcterms:created>
  <dcterms:modified xsi:type="dcterms:W3CDTF">2025-07-16T18:07:38Z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