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M:\CCFI\Production Schedules\PSFY2026\"/>
    </mc:Choice>
  </mc:AlternateContent>
  <xr:revisionPtr revIDLastSave="0" documentId="8_{1F64762F-CA67-4240-9001-FC13742859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ing Due Dates" sheetId="1" r:id="rId1"/>
  </sheets>
  <definedNames>
    <definedName name="Z_31798695_DC73_4645_BD50_645C812AFF64_.wvu.Cols" localSheetId="0" hidden="1">'Reporting Due Dates'!$F:$F,'Reporting Due Dates'!$L:$L</definedName>
    <definedName name="Z_97A3B940_144B_4D32_991F_0C6EB706E5E2_.wvu.Cols" localSheetId="0" hidden="1">'Reporting Due Dates'!$F:$F,'Reporting Due Dates'!$L:$L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29" i="1"/>
  <c r="L28" i="1"/>
  <c r="F28" i="1"/>
  <c r="C28" i="1"/>
  <c r="F27" i="1"/>
  <c r="C27" i="1"/>
  <c r="F26" i="1"/>
  <c r="C26" i="1"/>
  <c r="C24" i="1"/>
  <c r="L23" i="1"/>
  <c r="F23" i="1"/>
  <c r="C23" i="1"/>
  <c r="F22" i="1"/>
  <c r="C22" i="1"/>
  <c r="F21" i="1"/>
  <c r="C21" i="1"/>
  <c r="C19" i="1"/>
  <c r="L18" i="1"/>
  <c r="F18" i="1"/>
  <c r="C18" i="1"/>
  <c r="F17" i="1"/>
  <c r="C17" i="1"/>
  <c r="F16" i="1"/>
  <c r="C16" i="1"/>
  <c r="H14" i="1"/>
  <c r="C14" i="1"/>
  <c r="L13" i="1"/>
  <c r="F13" i="1"/>
  <c r="C13" i="1"/>
  <c r="F12" i="1"/>
  <c r="C12" i="1"/>
  <c r="F11" i="1"/>
  <c r="C11" i="1"/>
  <c r="H9" i="1"/>
  <c r="C9" i="1"/>
  <c r="L8" i="1"/>
  <c r="F8" i="1"/>
  <c r="C8" i="1"/>
  <c r="F7" i="1"/>
  <c r="C7" i="1"/>
  <c r="F6" i="1"/>
  <c r="C6" i="1"/>
  <c r="B32" i="1" l="1"/>
  <c r="G31" i="1"/>
  <c r="F31" i="1" s="1"/>
  <c r="D31" i="1"/>
  <c r="D32" i="1" l="1"/>
  <c r="G32" i="1"/>
  <c r="F32" i="1" s="1"/>
  <c r="J31" i="1"/>
  <c r="H31" i="1" s="1"/>
  <c r="C31" i="1"/>
  <c r="J32" i="1" l="1"/>
  <c r="H32" i="1" s="1"/>
  <c r="C32" i="1"/>
</calcChain>
</file>

<file path=xl/sharedStrings.xml><?xml version="1.0" encoding="utf-8"?>
<sst xmlns="http://schemas.openxmlformats.org/spreadsheetml/2006/main" count="197" uniqueCount="117">
  <si>
    <t>Case Mix</t>
  </si>
  <si>
    <t>UCC</t>
  </si>
  <si>
    <t xml:space="preserve"> Reconciliation Reports</t>
  </si>
  <si>
    <t>hMetrix</t>
  </si>
  <si>
    <t>HSCRC</t>
  </si>
  <si>
    <t xml:space="preserve"> FY 2027 Production Schedule</t>
  </si>
  <si>
    <t>Mon/Qtr End date</t>
  </si>
  <si>
    <t>FY 2026 Q4</t>
  </si>
  <si>
    <t>April, May &amp; June 2026 (Prelim)</t>
  </si>
  <si>
    <t>06/30/2026</t>
  </si>
  <si>
    <t>07/15/2026</t>
  </si>
  <si>
    <t>N/A</t>
  </si>
  <si>
    <t>4th Qtr Final</t>
  </si>
  <si>
    <t>08/31/2026</t>
  </si>
  <si>
    <t>09/15/2026</t>
  </si>
  <si>
    <t>FY 2027 Q1</t>
  </si>
  <si>
    <t>July 2026</t>
  </si>
  <si>
    <t>07/31/2026</t>
  </si>
  <si>
    <t>08/17/2026</t>
  </si>
  <si>
    <t>July &amp; August 2026</t>
  </si>
  <si>
    <t>Jul, Aug &amp; Sept 2026 (Prelim)</t>
  </si>
  <si>
    <t>09/30/2026</t>
  </si>
  <si>
    <t>10/15/2026</t>
  </si>
  <si>
    <t>1st Qtr Final</t>
  </si>
  <si>
    <t>11/30/2026</t>
  </si>
  <si>
    <t>12/30/2026</t>
  </si>
  <si>
    <t>FY 2027 Q2</t>
  </si>
  <si>
    <t>Oct 2026</t>
  </si>
  <si>
    <t>10/31/2026</t>
  </si>
  <si>
    <t>11/16/2026</t>
  </si>
  <si>
    <t>12/09/2026</t>
  </si>
  <si>
    <t>Oct &amp; Nov 2026</t>
  </si>
  <si>
    <t>12/15/2026</t>
  </si>
  <si>
    <t>Oct, Nov &amp; Dec 2026 (Prelim)</t>
  </si>
  <si>
    <t>12/31/2026</t>
  </si>
  <si>
    <t>01/15/2027</t>
  </si>
  <si>
    <t>02/01/2027</t>
  </si>
  <si>
    <t>2nd Qtr Final</t>
  </si>
  <si>
    <t>03/01/2027</t>
  </si>
  <si>
    <t>03/15/2027</t>
  </si>
  <si>
    <t>04/16/2027</t>
  </si>
  <si>
    <t>FY 2027 Q3</t>
  </si>
  <si>
    <t>Jan 2027</t>
  </si>
  <si>
    <t>01/31/2027</t>
  </si>
  <si>
    <t>02/16/2027</t>
  </si>
  <si>
    <t>03/02/2027</t>
  </si>
  <si>
    <t>Jan &amp; Feb 2027</t>
  </si>
  <si>
    <t>02/28/2027</t>
  </si>
  <si>
    <t>Jan, Feb &amp; Mar 2027 (Prelim)</t>
  </si>
  <si>
    <t>03/31/2027</t>
  </si>
  <si>
    <t>04/15/2027</t>
  </si>
  <si>
    <t>3rd Qtr Final</t>
  </si>
  <si>
    <t>06/01/2027</t>
  </si>
  <si>
    <t>06/15/2027</t>
  </si>
  <si>
    <t>06/30/2027</t>
  </si>
  <si>
    <t>FY 2027 Q4</t>
  </si>
  <si>
    <t>April 2027</t>
  </si>
  <si>
    <t>04/30/2027</t>
  </si>
  <si>
    <t>05/17/2027</t>
  </si>
  <si>
    <t>April &amp; May 2027</t>
  </si>
  <si>
    <t>05/31/2027</t>
  </si>
  <si>
    <t>April, May &amp; June 2027 (Prelim)</t>
  </si>
  <si>
    <t>07/15/2027</t>
  </si>
  <si>
    <t>08/30/2027</t>
  </si>
  <si>
    <t>FY 2024 Q1</t>
  </si>
  <si>
    <t>July &amp; August 2023</t>
  </si>
  <si>
    <t>Federal &amp; State Holidays (April 24 - Sept 25)</t>
  </si>
  <si>
    <t>Memorial Day</t>
  </si>
  <si>
    <t>Juneteenth Independence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</si>
  <si>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</si>
  <si>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</si>
  <si>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</si>
  <si>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</si>
  <si>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</si>
  <si>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</si>
  <si>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</si>
  <si>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</si>
  <si>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</si>
  <si>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</si>
  <si>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Table 1: FY 2027 Case Mix and Financial Reporting Due Dates</t>
  </si>
  <si>
    <t>Dataset</t>
  </si>
  <si>
    <t>Financials (Experience Data)</t>
  </si>
  <si>
    <t>Submit to:</t>
  </si>
  <si>
    <t>Days from End Date</t>
  </si>
  <si>
    <t>Due Date hMetrix</t>
  </si>
  <si>
    <t>Variance Threshold</t>
  </si>
  <si>
    <t>Due Date to HSCRC</t>
  </si>
  <si>
    <t>Submission Start Date</t>
  </si>
  <si>
    <t>April 2026</t>
  </si>
  <si>
    <t>04/30/2026</t>
  </si>
  <si>
    <t>05/15/2026</t>
  </si>
  <si>
    <t>06/01/2026</t>
  </si>
  <si>
    <t>April &amp; May 2026</t>
  </si>
  <si>
    <t>05/31/2026</t>
  </si>
  <si>
    <t>06/15/2026</t>
  </si>
  <si>
    <t>07/30/2026</t>
  </si>
  <si>
    <t>07/16/2026</t>
  </si>
  <si>
    <t>09/10/2026</t>
  </si>
  <si>
    <t>10/30/2026</t>
  </si>
  <si>
    <t>10/16/2026</t>
  </si>
  <si>
    <t>01/19/2027</t>
  </si>
  <si>
    <t>03/10/2027</t>
  </si>
  <si>
    <t>03/30/2027</t>
  </si>
  <si>
    <t>06/10/2027</t>
  </si>
  <si>
    <t>07/30/2027</t>
  </si>
  <si>
    <t>07/16/2027</t>
  </si>
  <si>
    <t>09/09/2027</t>
  </si>
  <si>
    <t>July 2023</t>
  </si>
  <si>
    <t>M = Monthly</t>
  </si>
  <si>
    <t>QP= Quarter Preliminary</t>
  </si>
  <si>
    <t xml:space="preserve"> Reporting Due Dates</t>
  </si>
  <si>
    <t>Casemix (Prelim)</t>
  </si>
  <si>
    <t>Casemix (Qtr)</t>
  </si>
  <si>
    <t>Financials</t>
  </si>
  <si>
    <t>Reconciliation Reports (Prelim)</t>
  </si>
  <si>
    <t>Reconciliation Reports (Qtr. Prelim)</t>
  </si>
  <si>
    <t>Uncompensated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</si>
</sst>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1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2" fillId="6" borderId="4" xfId="0" applyFont="1" applyFill="1" applyBorder="1"/>
    <xf numFmtId="0" fontId="1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4" fontId="0" fillId="0" borderId="0" xfId="0" applyNumberFormat="1"/>
    <xf numFmtId="14" fontId="5" fillId="0" borderId="0" xfId="0" applyNumberFormat="1" applyFont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/>
    <xf numFmtId="14" fontId="4" fillId="6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14" fontId="4" fillId="3" borderId="11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4" fontId="2" fillId="7" borderId="4" xfId="0" applyNumberFormat="1" applyFont="1" applyFill="1" applyBorder="1"/>
    <xf numFmtId="14" fontId="2" fillId="6" borderId="4" xfId="0" applyNumberFormat="1" applyFont="1" applyFill="1" applyBorder="1"/>
    <xf numFmtId="1" fontId="0" fillId="0" borderId="1" xfId="0" applyNumberFormat="1" applyBorder="1"/>
    <xf numFmtId="49" fontId="3" fillId="0" borderId="8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17" fontId="3" fillId="0" borderId="5" xfId="0" quotePrefix="1" applyNumberFormat="1" applyFont="1" applyBorder="1" applyAlignment="1">
      <alignment vertical="center" wrapText="1"/>
    </xf>
    <xf numFmtId="14" fontId="2" fillId="7" borderId="2" xfId="0" applyNumberFormat="1" applyFont="1" applyFill="1" applyBorder="1"/>
    <xf numFmtId="14" fontId="2" fillId="6" borderId="2" xfId="0" applyNumberFormat="1" applyFont="1" applyFill="1" applyBorder="1"/>
    <xf numFmtId="1" fontId="1" fillId="9" borderId="1" xfId="0" applyNumberFormat="1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1" fontId="4" fillId="9" borderId="1" xfId="0" applyNumberFormat="1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4" fontId="10" fillId="7" borderId="4" xfId="0" applyNumberFormat="1" applyFont="1" applyFill="1" applyBorder="1"/>
    <xf numFmtId="14" fontId="8" fillId="0" borderId="1" xfId="0" applyNumberFormat="1" applyFont="1" applyBorder="1"/>
    <xf numFmtId="49" fontId="2" fillId="7" borderId="4" xfId="0" applyNumberFormat="1" applyFont="1" applyFill="1" applyBorder="1"/>
    <xf numFmtId="49" fontId="3" fillId="0" borderId="3" xfId="0" quotePrefix="1" applyNumberFormat="1" applyFont="1" applyBorder="1" applyAlignment="1">
      <alignment vertical="center" wrapText="1"/>
    </xf>
    <xf numFmtId="49" fontId="2" fillId="6" borderId="4" xfId="0" applyNumberFormat="1" applyFont="1" applyFill="1" applyBorder="1"/>
    <xf numFmtId="49" fontId="3" fillId="0" borderId="5" xfId="0" quotePrefix="1" applyNumberFormat="1" applyFont="1" applyBorder="1" applyAlignment="1">
      <alignment vertical="center" wrapText="1"/>
    </xf>
    <xf numFmtId="0" fontId="1" fillId="9" borderId="4" xfId="0" applyFont="1" applyFill="1" applyBorder="1" applyAlignment="1">
      <alignment horizontal="center" wrapText="1"/>
    </xf>
    <xf numFmtId="1" fontId="4" fillId="6" borderId="4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9" fontId="4" fillId="4" borderId="1" xfId="0" applyNumberFormat="1" applyFont="1" applyFill="1" applyBorder="1" applyAlignment="1">
      <alignment horizontal="center" vertical="center"/>
    </xf>
    <xf numFmtId="9" fontId="4" fillId="9" borderId="11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1" fontId="4" fillId="9" borderId="3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9" xfId="0" applyBorder="1"/>
    <xf numFmtId="0" fontId="0" fillId="0" borderId="0" xfId="0"/>
    <xf numFmtId="0" fontId="0" fillId="0" borderId="5" xfId="0" applyBorder="1"/>
    <xf numFmtId="0" fontId="0" fillId="0" borderId="11" xfId="0" applyBorder="1"/>
    <xf numFmtId="14" fontId="3" fillId="0" borderId="2" xfId="0" applyNumberFormat="1" applyFont="1" applyBorder="1" applyAlignment="1">
      <alignment horizontal="center" vertical="center"/>
    </xf>
    <xf numFmtId="0" fontId="0" fillId="0" borderId="12" xfId="0" applyBorder="1"/>
    <xf numFmtId="49" fontId="2" fillId="9" borderId="1" xfId="0" applyNumberFormat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/>
    </xf>
    <xf numFmtId="49" fontId="2" fillId="0" borderId="11" xfId="0" applyNumberFormat="1" applyFont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6" xfId="0" applyBorder="1"/>
    <xf numFmtId="14" fontId="4" fillId="3" borderId="1" xfId="0" applyNumberFormat="1" applyFont="1" applyFill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49" fontId="2" fillId="0" borderId="1" xfId="0" applyNumberFormat="1" applyFont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wrapText="1"/>
    </xf>
    <xf numFmtId="1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T60"/>
  <sheetViews>
    <sheetView tabSelected="1" workbookViewId="0">
      <selection activeCell="A37" sqref="A37"/>
    </sheetView>
  </sheetViews>
  <sheetFormatPr defaultColWidth="8.85546875" defaultRowHeight="15" x14ac:dyDescent="0.25"/>
  <cols>
    <col min="1" max="1" width="33.7109375" customWidth="1"/>
    <col min="2" max="2" width="30" style="9" bestFit="1" customWidth="1"/>
    <col min="3" max="3" width="12.7109375" hidden="1" customWidth="1"/>
    <col min="4" max="4" width="22.140625" style="9" bestFit="1" customWidth="1"/>
    <col min="5" max="5" width="22.140625" style="9" customWidth="1"/>
    <col min="6" max="6" width="12.7109375" hidden="1" customWidth="1"/>
    <col min="7" max="7" width="21" customWidth="1"/>
    <col min="8" max="8" width="12.7109375" hidden="1" customWidth="1"/>
    <col min="9" max="9" width="14.85546875" customWidth="1"/>
    <col min="10" max="11" width="17.42578125" customWidth="1"/>
    <col min="12" max="12" width="13.85546875" hidden="1" customWidth="1"/>
    <col min="13" max="13" width="16.42578125" customWidth="1"/>
    <col min="14" max="14" width="14.42578125" customWidth="1"/>
    <col min="16" max="16" width="25.5703125" customWidth="1"/>
    <col min="17" max="17" width="10.7109375" bestFit="1" customWidth="1"/>
    <col min="19" max="19" width="13.42578125" bestFit="1" customWidth="1"/>
    <col min="20" max="20" width="9.7109375" bestFit="1" customWidth="1"/>
  </cols>
  <sheetData>
    <row r="1" spans="1:20" ht="15.75" customHeight="1" x14ac:dyDescent="0.25">
      <c r="A1" s="73" t="s">
        <v>79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20" ht="33" customHeight="1" x14ac:dyDescent="0.25">
      <c r="A2" s="81" t="s">
        <v>80</v>
      </c>
      <c r="B2" s="62"/>
      <c r="C2" s="75" t="s">
        <v>0</v>
      </c>
      <c r="D2" s="61"/>
      <c r="E2" s="62"/>
      <c r="F2" s="74" t="s">
        <v>81</v>
      </c>
      <c r="G2" s="62"/>
      <c r="H2" s="71" t="s">
        <v>1</v>
      </c>
      <c r="I2" s="61"/>
      <c r="J2" s="61"/>
      <c r="K2" s="62"/>
      <c r="L2" s="83" t="s">
        <v>2</v>
      </c>
      <c r="M2" s="61"/>
      <c r="N2" s="62"/>
      <c r="O2" s="1"/>
    </row>
    <row r="3" spans="1:20" ht="15.75" customHeight="1" x14ac:dyDescent="0.25">
      <c r="A3" s="81" t="s">
        <v>82</v>
      </c>
      <c r="B3" s="62"/>
      <c r="C3" s="75" t="s">
        <v>3</v>
      </c>
      <c r="D3" s="61"/>
      <c r="E3" s="62"/>
      <c r="F3" s="74" t="s">
        <v>4</v>
      </c>
      <c r="G3" s="62"/>
      <c r="H3" s="71" t="s">
        <v>3</v>
      </c>
      <c r="I3" s="61"/>
      <c r="J3" s="61"/>
      <c r="K3" s="62"/>
      <c r="L3" s="83" t="s">
        <v>4</v>
      </c>
      <c r="M3" s="61"/>
      <c r="N3" s="62"/>
      <c r="O3" s="2"/>
      <c r="T3" s="10">
        <v>43191</v>
      </c>
    </row>
    <row r="4" spans="1:20" ht="37.5" customHeight="1" x14ac:dyDescent="0.3">
      <c r="A4" s="3" t="s">
        <v>5</v>
      </c>
      <c r="B4" s="34" t="s">
        <v>6</v>
      </c>
      <c r="C4" s="15" t="s">
        <v>83</v>
      </c>
      <c r="D4" s="14" t="s">
        <v>84</v>
      </c>
      <c r="E4" s="14" t="s">
        <v>85</v>
      </c>
      <c r="F4" s="20" t="s">
        <v>83</v>
      </c>
      <c r="G4" s="21" t="s">
        <v>86</v>
      </c>
      <c r="H4" s="45" t="s">
        <v>83</v>
      </c>
      <c r="I4" s="45" t="s">
        <v>87</v>
      </c>
      <c r="J4" s="46" t="s">
        <v>86</v>
      </c>
      <c r="K4" s="56" t="s">
        <v>85</v>
      </c>
      <c r="L4" s="26" t="s">
        <v>83</v>
      </c>
      <c r="M4" s="7" t="s">
        <v>86</v>
      </c>
      <c r="N4" s="7" t="s">
        <v>85</v>
      </c>
    </row>
    <row r="5" spans="1:20" ht="15.75" customHeight="1" x14ac:dyDescent="0.25">
      <c r="A5" s="52" t="s">
        <v>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43"/>
    </row>
    <row r="6" spans="1:20" ht="15.75" customHeight="1" x14ac:dyDescent="0.25">
      <c r="A6" s="53" t="s">
        <v>88</v>
      </c>
      <c r="B6" s="5" t="s">
        <v>89</v>
      </c>
      <c r="C6" s="8">
        <f>_xlfn.DAYS(D6,B6)</f>
        <v>15</v>
      </c>
      <c r="D6" s="16" t="s">
        <v>90</v>
      </c>
      <c r="E6" s="59">
        <v>0.1</v>
      </c>
      <c r="F6" s="22">
        <f>_xlfn.DAYS(G6,B6)</f>
        <v>32</v>
      </c>
      <c r="G6" s="23" t="s">
        <v>91</v>
      </c>
      <c r="H6" s="47" t="s">
        <v>11</v>
      </c>
      <c r="I6" s="63" t="s">
        <v>11</v>
      </c>
      <c r="J6" s="64"/>
      <c r="K6" s="64"/>
      <c r="L6" s="27" t="s">
        <v>11</v>
      </c>
      <c r="M6" s="82" t="s">
        <v>11</v>
      </c>
      <c r="N6" s="79"/>
    </row>
    <row r="7" spans="1:20" ht="15.75" customHeight="1" x14ac:dyDescent="0.25">
      <c r="A7" s="4" t="s">
        <v>92</v>
      </c>
      <c r="B7" s="5" t="s">
        <v>93</v>
      </c>
      <c r="C7" s="8">
        <f>_xlfn.DAYS(D7,B7)</f>
        <v>15</v>
      </c>
      <c r="D7" s="16" t="s">
        <v>94</v>
      </c>
      <c r="E7" s="59">
        <v>0.1</v>
      </c>
      <c r="F7" s="22">
        <f>_xlfn.DAYS(G7,B7)</f>
        <v>30</v>
      </c>
      <c r="G7" s="23" t="s">
        <v>9</v>
      </c>
      <c r="H7" s="47" t="s">
        <v>11</v>
      </c>
      <c r="I7" s="65"/>
      <c r="J7" s="66"/>
      <c r="K7" s="66"/>
      <c r="L7" s="27" t="s">
        <v>11</v>
      </c>
      <c r="M7" s="65"/>
      <c r="N7" s="80"/>
    </row>
    <row r="8" spans="1:20" ht="17.25" customHeight="1" x14ac:dyDescent="0.25">
      <c r="A8" s="40" t="s">
        <v>8</v>
      </c>
      <c r="B8" s="69" t="s">
        <v>9</v>
      </c>
      <c r="C8" s="8">
        <f>_xlfn.DAYS(D8,B8)</f>
        <v>15</v>
      </c>
      <c r="D8" s="16" t="s">
        <v>10</v>
      </c>
      <c r="E8" s="59">
        <v>0.1</v>
      </c>
      <c r="F8" s="22">
        <f>_xlfn.DAYS(G8,B8)</f>
        <v>30</v>
      </c>
      <c r="G8" s="23" t="s">
        <v>95</v>
      </c>
      <c r="H8" s="47" t="s">
        <v>11</v>
      </c>
      <c r="I8" s="67"/>
      <c r="J8" s="68"/>
      <c r="K8" s="68"/>
      <c r="L8" s="27">
        <f>_xlfn.DAYS(M8,B8)</f>
        <v>-46203</v>
      </c>
      <c r="M8" s="67"/>
      <c r="N8" s="70"/>
      <c r="T8" s="9"/>
    </row>
    <row r="9" spans="1:20" ht="15.75" customHeight="1" x14ac:dyDescent="0.25">
      <c r="A9" s="41" t="s">
        <v>12</v>
      </c>
      <c r="B9" s="70"/>
      <c r="C9" s="8">
        <f>_xlfn.DAYS(D9,B8)</f>
        <v>62</v>
      </c>
      <c r="D9" s="16" t="s">
        <v>13</v>
      </c>
      <c r="E9" s="59">
        <v>0.05</v>
      </c>
      <c r="F9" s="22" t="s">
        <v>11</v>
      </c>
      <c r="G9" s="23" t="s">
        <v>11</v>
      </c>
      <c r="H9" s="47">
        <f>_xlfn.DAYS(J9,B8)</f>
        <v>62</v>
      </c>
      <c r="I9" s="48" t="s">
        <v>96</v>
      </c>
      <c r="J9" s="48" t="s">
        <v>13</v>
      </c>
      <c r="K9" s="60">
        <v>0.03</v>
      </c>
      <c r="L9" s="28" t="s">
        <v>11</v>
      </c>
      <c r="M9" s="30" t="s">
        <v>97</v>
      </c>
      <c r="N9" s="33">
        <v>0.02</v>
      </c>
      <c r="P9" s="9"/>
    </row>
    <row r="10" spans="1:20" ht="15.75" customHeight="1" x14ac:dyDescent="0.25">
      <c r="A10" s="54" t="s">
        <v>15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44"/>
    </row>
    <row r="11" spans="1:20" ht="15.75" customHeight="1" x14ac:dyDescent="0.25">
      <c r="A11" s="55" t="s">
        <v>16</v>
      </c>
      <c r="B11" s="17" t="s">
        <v>17</v>
      </c>
      <c r="C11" s="8">
        <f>_xlfn.DAYS(D11,B11)</f>
        <v>17</v>
      </c>
      <c r="D11" s="16" t="s">
        <v>18</v>
      </c>
      <c r="E11" s="59">
        <v>0.1</v>
      </c>
      <c r="F11" s="22">
        <f>_xlfn.DAYS(G11,B11)</f>
        <v>31</v>
      </c>
      <c r="G11" s="23" t="s">
        <v>13</v>
      </c>
      <c r="H11" s="47" t="s">
        <v>11</v>
      </c>
      <c r="I11" s="63" t="s">
        <v>11</v>
      </c>
      <c r="J11" s="64"/>
      <c r="K11" s="64"/>
      <c r="L11" s="28" t="s">
        <v>11</v>
      </c>
      <c r="M11" s="78" t="s">
        <v>11</v>
      </c>
      <c r="N11" s="79"/>
    </row>
    <row r="12" spans="1:20" ht="15.75" customHeight="1" x14ac:dyDescent="0.25">
      <c r="A12" s="4" t="s">
        <v>19</v>
      </c>
      <c r="B12" s="5" t="s">
        <v>13</v>
      </c>
      <c r="C12" s="8">
        <f>_xlfn.DAYS(D12,B12)</f>
        <v>15</v>
      </c>
      <c r="D12" s="16" t="s">
        <v>14</v>
      </c>
      <c r="E12" s="59">
        <v>0.1</v>
      </c>
      <c r="F12" s="22">
        <f>_xlfn.DAYS(G12,B12)</f>
        <v>30</v>
      </c>
      <c r="G12" s="23" t="s">
        <v>21</v>
      </c>
      <c r="H12" s="47" t="s">
        <v>11</v>
      </c>
      <c r="I12" s="65"/>
      <c r="J12" s="66"/>
      <c r="K12" s="66"/>
      <c r="L12" s="28" t="s">
        <v>11</v>
      </c>
      <c r="M12" s="65"/>
      <c r="N12" s="80"/>
    </row>
    <row r="13" spans="1:20" ht="15.75" customHeight="1" x14ac:dyDescent="0.25">
      <c r="A13" s="39" t="s">
        <v>20</v>
      </c>
      <c r="B13" s="69" t="s">
        <v>21</v>
      </c>
      <c r="C13" s="8">
        <f>_xlfn.DAYS(D13,B13)</f>
        <v>15</v>
      </c>
      <c r="D13" s="16" t="s">
        <v>22</v>
      </c>
      <c r="E13" s="59">
        <v>0.1</v>
      </c>
      <c r="F13" s="22">
        <f>_xlfn.DAYS(G13,B13)</f>
        <v>30</v>
      </c>
      <c r="G13" s="23" t="s">
        <v>98</v>
      </c>
      <c r="H13" s="47" t="s">
        <v>11</v>
      </c>
      <c r="I13" s="67"/>
      <c r="J13" s="68"/>
      <c r="K13" s="68"/>
      <c r="L13" s="27">
        <f>_xlfn.DAYS(M13,B13)</f>
        <v>-46295</v>
      </c>
      <c r="M13" s="67"/>
      <c r="N13" s="70"/>
    </row>
    <row r="14" spans="1:20" ht="15.75" customHeight="1" x14ac:dyDescent="0.25">
      <c r="A14" s="41" t="s">
        <v>23</v>
      </c>
      <c r="B14" s="70"/>
      <c r="C14" s="8">
        <f>_xlfn.DAYS(D14,B13)</f>
        <v>61</v>
      </c>
      <c r="D14" s="16" t="s">
        <v>24</v>
      </c>
      <c r="E14" s="59">
        <v>0.05</v>
      </c>
      <c r="F14" s="22" t="s">
        <v>11</v>
      </c>
      <c r="G14" s="23" t="s">
        <v>11</v>
      </c>
      <c r="H14" s="47">
        <f>_xlfn.DAYS(J14,B13)</f>
        <v>61</v>
      </c>
      <c r="I14" s="48" t="s">
        <v>99</v>
      </c>
      <c r="J14" s="48" t="s">
        <v>24</v>
      </c>
      <c r="K14" s="60">
        <v>0.03</v>
      </c>
      <c r="L14" s="28" t="s">
        <v>11</v>
      </c>
      <c r="M14" s="30" t="s">
        <v>30</v>
      </c>
      <c r="N14" s="32">
        <v>0.02</v>
      </c>
    </row>
    <row r="15" spans="1:20" s="12" customFormat="1" ht="15.75" customHeight="1" x14ac:dyDescent="0.25">
      <c r="A15" s="52" t="s">
        <v>26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43"/>
    </row>
    <row r="16" spans="1:20" ht="15.75" customHeight="1" x14ac:dyDescent="0.25">
      <c r="A16" s="53" t="s">
        <v>27</v>
      </c>
      <c r="B16" s="5" t="s">
        <v>28</v>
      </c>
      <c r="C16" s="8">
        <f>_xlfn.DAYS(D16,B16)</f>
        <v>16</v>
      </c>
      <c r="D16" s="16" t="s">
        <v>29</v>
      </c>
      <c r="E16" s="59">
        <v>0.1</v>
      </c>
      <c r="F16" s="22">
        <f>_xlfn.DAYS(G16,B16)</f>
        <v>30</v>
      </c>
      <c r="G16" s="49" t="s">
        <v>24</v>
      </c>
      <c r="H16" s="47" t="s">
        <v>11</v>
      </c>
      <c r="I16" s="63" t="s">
        <v>11</v>
      </c>
      <c r="J16" s="64"/>
      <c r="K16" s="64"/>
      <c r="L16" s="28" t="s">
        <v>11</v>
      </c>
      <c r="M16" s="78" t="s">
        <v>11</v>
      </c>
      <c r="N16" s="79"/>
    </row>
    <row r="17" spans="1:17" ht="15.75" customHeight="1" x14ac:dyDescent="0.25">
      <c r="A17" s="4" t="s">
        <v>31</v>
      </c>
      <c r="B17" s="5" t="s">
        <v>24</v>
      </c>
      <c r="C17" s="8">
        <f>_xlfn.DAYS(D17,B17)</f>
        <v>15</v>
      </c>
      <c r="D17" s="16" t="s">
        <v>32</v>
      </c>
      <c r="E17" s="59">
        <v>0.1</v>
      </c>
      <c r="F17" s="22">
        <f>_xlfn.DAYS(G17,B17)</f>
        <v>30</v>
      </c>
      <c r="G17" s="49" t="s">
        <v>25</v>
      </c>
      <c r="H17" s="47" t="s">
        <v>11</v>
      </c>
      <c r="I17" s="65"/>
      <c r="J17" s="66"/>
      <c r="K17" s="66"/>
      <c r="L17" s="28" t="s">
        <v>11</v>
      </c>
      <c r="M17" s="65"/>
      <c r="N17" s="80"/>
    </row>
    <row r="18" spans="1:17" ht="31.5" customHeight="1" x14ac:dyDescent="0.25">
      <c r="A18" s="40" t="s">
        <v>33</v>
      </c>
      <c r="B18" s="69" t="s">
        <v>34</v>
      </c>
      <c r="C18" s="8">
        <f>_xlfn.DAYS(D18,B18)</f>
        <v>15</v>
      </c>
      <c r="D18" s="16" t="s">
        <v>35</v>
      </c>
      <c r="E18" s="59">
        <v>0.1</v>
      </c>
      <c r="F18" s="22">
        <f>_xlfn.DAYS(G18,B18)</f>
        <v>32</v>
      </c>
      <c r="G18" s="49" t="s">
        <v>36</v>
      </c>
      <c r="H18" s="47" t="s">
        <v>11</v>
      </c>
      <c r="I18" s="67"/>
      <c r="J18" s="68"/>
      <c r="K18" s="68"/>
      <c r="L18" s="27">
        <f>_xlfn.DAYS(M18,B18)</f>
        <v>-46387</v>
      </c>
      <c r="M18" s="67"/>
      <c r="N18" s="70"/>
    </row>
    <row r="19" spans="1:17" ht="15.75" customHeight="1" x14ac:dyDescent="0.25">
      <c r="A19" s="41" t="s">
        <v>37</v>
      </c>
      <c r="B19" s="70"/>
      <c r="C19" s="8">
        <f>_xlfn.DAYS(D19,B18)</f>
        <v>60</v>
      </c>
      <c r="D19" s="16" t="s">
        <v>38</v>
      </c>
      <c r="E19" s="59">
        <v>0.05</v>
      </c>
      <c r="F19" s="22" t="s">
        <v>11</v>
      </c>
      <c r="G19" s="23" t="s">
        <v>11</v>
      </c>
      <c r="H19" s="47">
        <v>60</v>
      </c>
      <c r="I19" s="48" t="s">
        <v>100</v>
      </c>
      <c r="J19" s="48" t="s">
        <v>38</v>
      </c>
      <c r="K19" s="60">
        <v>0.03</v>
      </c>
      <c r="L19" s="28" t="s">
        <v>11</v>
      </c>
      <c r="M19" s="30" t="s">
        <v>101</v>
      </c>
      <c r="N19" s="32">
        <v>0.02</v>
      </c>
      <c r="Q19" s="9"/>
    </row>
    <row r="20" spans="1:17" s="12" customFormat="1" ht="15.75" customHeight="1" x14ac:dyDescent="0.25">
      <c r="A20" s="52" t="s">
        <v>41</v>
      </c>
      <c r="B20" s="35"/>
      <c r="C20" s="35"/>
      <c r="D20" s="35"/>
      <c r="E20" s="35"/>
      <c r="F20" s="35"/>
      <c r="G20" s="50"/>
      <c r="H20" s="35"/>
      <c r="I20" s="35"/>
      <c r="J20" s="35"/>
      <c r="K20" s="35"/>
      <c r="L20" s="35"/>
      <c r="M20" s="35"/>
      <c r="N20" s="43"/>
    </row>
    <row r="21" spans="1:17" ht="15.75" customHeight="1" x14ac:dyDescent="0.25">
      <c r="A21" s="53" t="s">
        <v>42</v>
      </c>
      <c r="B21" s="5" t="s">
        <v>43</v>
      </c>
      <c r="C21" s="8">
        <f>_xlfn.DAYS(D21,B21)</f>
        <v>16</v>
      </c>
      <c r="D21" s="16" t="s">
        <v>44</v>
      </c>
      <c r="E21" s="59">
        <v>0.1</v>
      </c>
      <c r="F21" s="22">
        <f>_xlfn.DAYS(G21,B21)</f>
        <v>30</v>
      </c>
      <c r="G21" s="49" t="s">
        <v>45</v>
      </c>
      <c r="H21" s="47" t="s">
        <v>11</v>
      </c>
      <c r="I21" s="63" t="s">
        <v>11</v>
      </c>
      <c r="J21" s="64"/>
      <c r="K21" s="64"/>
      <c r="L21" s="28" t="s">
        <v>11</v>
      </c>
      <c r="M21" s="78" t="s">
        <v>11</v>
      </c>
      <c r="N21" s="79"/>
    </row>
    <row r="22" spans="1:17" ht="15.75" customHeight="1" x14ac:dyDescent="0.25">
      <c r="A22" s="4" t="s">
        <v>46</v>
      </c>
      <c r="B22" s="5" t="s">
        <v>47</v>
      </c>
      <c r="C22" s="8">
        <f>_xlfn.DAYS(D22,B22)</f>
        <v>15</v>
      </c>
      <c r="D22" s="16" t="s">
        <v>39</v>
      </c>
      <c r="E22" s="59">
        <v>0.1</v>
      </c>
      <c r="F22" s="22">
        <f>_xlfn.DAYS(G22,B22)</f>
        <v>30</v>
      </c>
      <c r="G22" s="49" t="s">
        <v>102</v>
      </c>
      <c r="H22" s="47" t="s">
        <v>11</v>
      </c>
      <c r="I22" s="65"/>
      <c r="J22" s="66"/>
      <c r="K22" s="66"/>
      <c r="L22" s="28" t="s">
        <v>11</v>
      </c>
      <c r="M22" s="65"/>
      <c r="N22" s="80"/>
    </row>
    <row r="23" spans="1:17" ht="15.75" customHeight="1" x14ac:dyDescent="0.25">
      <c r="A23" s="38" t="s">
        <v>48</v>
      </c>
      <c r="B23" s="76" t="s">
        <v>49</v>
      </c>
      <c r="C23" s="8">
        <f>_xlfn.DAYS(D23,B23)</f>
        <v>15</v>
      </c>
      <c r="D23" s="16" t="s">
        <v>50</v>
      </c>
      <c r="E23" s="59">
        <v>0.1</v>
      </c>
      <c r="F23" s="22">
        <f>_xlfn.DAYS(G23,B23)</f>
        <v>30</v>
      </c>
      <c r="G23" s="49" t="s">
        <v>57</v>
      </c>
      <c r="H23" s="47" t="s">
        <v>11</v>
      </c>
      <c r="I23" s="67"/>
      <c r="J23" s="68"/>
      <c r="K23" s="68"/>
      <c r="L23" s="27">
        <f>_xlfn.DAYS(M23,B23)</f>
        <v>-46477</v>
      </c>
      <c r="M23" s="67"/>
      <c r="N23" s="70"/>
    </row>
    <row r="24" spans="1:17" ht="15.75" customHeight="1" x14ac:dyDescent="0.25">
      <c r="A24" s="41" t="s">
        <v>51</v>
      </c>
      <c r="B24" s="77"/>
      <c r="C24" s="8">
        <f>_xlfn.DAYS(D24,B23)</f>
        <v>62</v>
      </c>
      <c r="D24" s="16" t="s">
        <v>52</v>
      </c>
      <c r="E24" s="59">
        <v>0.05</v>
      </c>
      <c r="F24" s="22" t="s">
        <v>11</v>
      </c>
      <c r="G24" s="23" t="s">
        <v>11</v>
      </c>
      <c r="H24" s="47">
        <v>60</v>
      </c>
      <c r="I24" s="48" t="s">
        <v>40</v>
      </c>
      <c r="J24" s="48" t="s">
        <v>52</v>
      </c>
      <c r="K24" s="60">
        <v>0.03</v>
      </c>
      <c r="L24" s="28" t="s">
        <v>11</v>
      </c>
      <c r="M24" s="30" t="s">
        <v>103</v>
      </c>
      <c r="N24" s="32">
        <v>0.02</v>
      </c>
    </row>
    <row r="25" spans="1:17" s="12" customFormat="1" ht="15.75" customHeight="1" x14ac:dyDescent="0.25">
      <c r="A25" s="52" t="s">
        <v>55</v>
      </c>
      <c r="B25" s="35"/>
      <c r="C25" s="35"/>
      <c r="D25" s="35"/>
      <c r="E25" s="35"/>
      <c r="F25" s="35"/>
      <c r="G25" s="50"/>
      <c r="H25" s="35"/>
      <c r="I25" s="35"/>
      <c r="J25" s="35"/>
      <c r="K25" s="35"/>
      <c r="L25" s="35"/>
      <c r="M25" s="35"/>
      <c r="N25" s="43"/>
    </row>
    <row r="26" spans="1:17" ht="15.75" customHeight="1" x14ac:dyDescent="0.25">
      <c r="A26" s="53" t="s">
        <v>56</v>
      </c>
      <c r="B26" s="5" t="s">
        <v>57</v>
      </c>
      <c r="C26" s="8">
        <f>_xlfn.DAYS(D26,B26)</f>
        <v>17</v>
      </c>
      <c r="D26" s="16" t="s">
        <v>58</v>
      </c>
      <c r="E26" s="59">
        <v>0.1</v>
      </c>
      <c r="F26" s="22">
        <f>_xlfn.DAYS(G26,B26)</f>
        <v>32</v>
      </c>
      <c r="G26" s="49" t="s">
        <v>52</v>
      </c>
      <c r="H26" s="47" t="s">
        <v>11</v>
      </c>
      <c r="I26" s="63" t="s">
        <v>11</v>
      </c>
      <c r="J26" s="64"/>
      <c r="K26" s="64"/>
      <c r="L26" s="28" t="s">
        <v>11</v>
      </c>
      <c r="M26" s="78" t="s">
        <v>11</v>
      </c>
      <c r="N26" s="79"/>
    </row>
    <row r="27" spans="1:17" ht="15.75" customHeight="1" x14ac:dyDescent="0.25">
      <c r="A27" s="4" t="s">
        <v>59</v>
      </c>
      <c r="B27" s="5" t="s">
        <v>60</v>
      </c>
      <c r="C27" s="8">
        <f>_xlfn.DAYS(D27,B27)</f>
        <v>15</v>
      </c>
      <c r="D27" s="16" t="s">
        <v>53</v>
      </c>
      <c r="E27" s="59">
        <v>0.1</v>
      </c>
      <c r="F27" s="22">
        <f>_xlfn.DAYS(G27,B27)</f>
        <v>30</v>
      </c>
      <c r="G27" s="49" t="s">
        <v>54</v>
      </c>
      <c r="H27" s="47" t="s">
        <v>11</v>
      </c>
      <c r="I27" s="65"/>
      <c r="J27" s="66"/>
      <c r="K27" s="66"/>
      <c r="L27" s="28" t="s">
        <v>11</v>
      </c>
      <c r="M27" s="65"/>
      <c r="N27" s="80"/>
    </row>
    <row r="28" spans="1:17" ht="31.5" customHeight="1" x14ac:dyDescent="0.25">
      <c r="A28" s="38" t="s">
        <v>61</v>
      </c>
      <c r="B28" s="76" t="s">
        <v>54</v>
      </c>
      <c r="C28" s="8">
        <f>_xlfn.DAYS(D28,B28)</f>
        <v>15</v>
      </c>
      <c r="D28" s="16" t="s">
        <v>62</v>
      </c>
      <c r="E28" s="59">
        <v>0.1</v>
      </c>
      <c r="F28" s="22">
        <f>_xlfn.DAYS(G28,B28)</f>
        <v>30</v>
      </c>
      <c r="G28" s="49" t="s">
        <v>104</v>
      </c>
      <c r="H28" s="47" t="s">
        <v>11</v>
      </c>
      <c r="I28" s="67"/>
      <c r="J28" s="68"/>
      <c r="K28" s="68"/>
      <c r="L28" s="27">
        <f>_xlfn.DAYS(M28,B28)</f>
        <v>-46568</v>
      </c>
      <c r="M28" s="67"/>
      <c r="N28" s="70"/>
    </row>
    <row r="29" spans="1:17" ht="15.75" customHeight="1" x14ac:dyDescent="0.25">
      <c r="A29" s="41" t="s">
        <v>12</v>
      </c>
      <c r="B29" s="77"/>
      <c r="C29" s="8">
        <f>_xlfn.DAYS(D29,B28)</f>
        <v>61</v>
      </c>
      <c r="D29" s="16" t="s">
        <v>63</v>
      </c>
      <c r="E29" s="59">
        <v>0.05</v>
      </c>
      <c r="F29" s="22" t="s">
        <v>11</v>
      </c>
      <c r="G29" s="23" t="s">
        <v>11</v>
      </c>
      <c r="H29" s="47">
        <v>60</v>
      </c>
      <c r="I29" s="48" t="s">
        <v>105</v>
      </c>
      <c r="J29" s="48" t="s">
        <v>63</v>
      </c>
      <c r="K29" s="60">
        <v>0.03</v>
      </c>
      <c r="L29" s="29" t="s">
        <v>11</v>
      </c>
      <c r="M29" s="30" t="s">
        <v>106</v>
      </c>
      <c r="N29" s="32">
        <v>0.02</v>
      </c>
    </row>
    <row r="30" spans="1:17" ht="15.75" hidden="1" customHeight="1" x14ac:dyDescent="0.25">
      <c r="A30" s="6" t="s">
        <v>64</v>
      </c>
      <c r="B30" s="36"/>
      <c r="C30" s="11"/>
      <c r="D30" s="24"/>
      <c r="E30" s="24"/>
      <c r="F30" s="25"/>
      <c r="G30" s="25"/>
      <c r="H30" s="25"/>
      <c r="I30" s="25"/>
      <c r="J30" s="25"/>
      <c r="K30" s="57"/>
      <c r="L30" s="13"/>
      <c r="M30" s="24"/>
      <c r="N30" s="31"/>
    </row>
    <row r="31" spans="1:17" ht="15.75" hidden="1" customHeight="1" x14ac:dyDescent="0.25">
      <c r="A31" s="42" t="s">
        <v>107</v>
      </c>
      <c r="B31" s="17">
        <f>EOMONTH(B28, 1)</f>
        <v>46599</v>
      </c>
      <c r="C31" s="8">
        <f>_xlfn.DAYS(D31,B31)</f>
        <v>16</v>
      </c>
      <c r="D31" s="16">
        <f>IF(ISNA(VLOOKUP(B31+$B$37,$B$45:$B$60,1,FALSE)),IF(WEEKDAY(B31+$B$37,3)=5,B31+($B$37+2),IF(WEEKDAY(B31+$B$37,3)=6,B31+($B$37+1),B31+$B$37)),B31+($B$37+1))</f>
        <v>46615</v>
      </c>
      <c r="E31" s="16"/>
      <c r="F31" s="22">
        <f>_xlfn.DAYS(G31,B31)</f>
        <v>30</v>
      </c>
      <c r="G31" s="23">
        <f>IF(ISNA(VLOOKUP(B31+$B$39,$B$45:$B$60,1,FALSE)),IF(WEEKDAY(B31+$B$39,3)=5,B31+$B$39+2,IF(WEEKDAY(B31+$B$39,3)=6,B31+$B$39+1,B31+$B$39)),B31+$B$39+1)</f>
        <v>46629</v>
      </c>
      <c r="H31" s="22">
        <f>_xlfn.DAYS(J31,D31)</f>
        <v>30</v>
      </c>
      <c r="I31" s="22"/>
      <c r="J31" s="23">
        <f>IF(ISNA(VLOOKUP(D31+$B$39,$B$45:$B$60,1,FALSE)),IF(WEEKDAY(D31+$B$39,3)=5,D31+$B$39+2,IF(WEEKDAY(D31+$B$39,3)=6,D31+$B$39+1,D31+$B$39)),D31+$B$39+1)</f>
        <v>46645</v>
      </c>
      <c r="K31" s="58"/>
      <c r="L31" s="28" t="s">
        <v>11</v>
      </c>
      <c r="M31" s="84" t="s">
        <v>11</v>
      </c>
      <c r="N31" s="79"/>
    </row>
    <row r="32" spans="1:17" ht="15.75" hidden="1" customHeight="1" x14ac:dyDescent="0.25">
      <c r="A32" s="4" t="s">
        <v>65</v>
      </c>
      <c r="B32" s="5">
        <f>EOMONTH(B31, 1)</f>
        <v>46630</v>
      </c>
      <c r="C32" s="8">
        <f>_xlfn.DAYS(D32,B32)</f>
        <v>15</v>
      </c>
      <c r="D32" s="16">
        <f>IF(ISNA(VLOOKUP(B32+$B$37,$B$45:$B$60,1,FALSE)),IF(WEEKDAY(B32+$B$37,3)=5,B32+($B$37+2),IF(WEEKDAY(B32+$B$37,3)=6,B32+($B$37+1),B32+$B$37)),B32+($B$37+1))</f>
        <v>46645</v>
      </c>
      <c r="E32" s="16"/>
      <c r="F32" s="22">
        <f>_xlfn.DAYS(G32,B32)</f>
        <v>30</v>
      </c>
      <c r="G32" s="23">
        <f>IF(ISNA(VLOOKUP(B32+$B$39,$B$45:$B$60,1,FALSE)),IF(WEEKDAY(B32+$B$39,3)=5,B32+$B$39+2,IF(WEEKDAY(B32+$B$39,3)=6,B32+$B$39+1,B32+$B$39)),B32+$B$39+1)</f>
        <v>46660</v>
      </c>
      <c r="H32" s="22">
        <f>_xlfn.DAYS(J32,D32)</f>
        <v>30</v>
      </c>
      <c r="I32" s="22"/>
      <c r="J32" s="23">
        <f>IF(ISNA(VLOOKUP(D32+$B$39,$B$45:$B$60,1,FALSE)),IF(WEEKDAY(D32+$B$39,3)=5,D32+$B$39+2,IF(WEEKDAY(D32+$B$39,3)=6,D32+$B$39+1,D32+$B$39)),D32+$B$39+1)</f>
        <v>46675</v>
      </c>
      <c r="K32" s="58"/>
      <c r="L32" s="28" t="s">
        <v>11</v>
      </c>
      <c r="M32" s="65"/>
      <c r="N32" s="80"/>
    </row>
    <row r="33" spans="1:19" ht="15.75" customHeight="1" x14ac:dyDescent="0.25">
      <c r="A33" s="1" t="s">
        <v>108</v>
      </c>
    </row>
    <row r="34" spans="1:19" ht="15.75" customHeight="1" x14ac:dyDescent="0.25">
      <c r="A34" s="2" t="s">
        <v>109</v>
      </c>
    </row>
    <row r="35" spans="1:19" ht="15.75" customHeight="1" x14ac:dyDescent="0.25">
      <c r="A35" s="2"/>
    </row>
    <row r="36" spans="1:19" ht="15.75" customHeight="1" x14ac:dyDescent="0.25">
      <c r="A36" s="72" t="s">
        <v>110</v>
      </c>
      <c r="B36" s="62"/>
    </row>
    <row r="37" spans="1:19" ht="15.75" customHeight="1" x14ac:dyDescent="0.25">
      <c r="A37" s="18" t="s">
        <v>111</v>
      </c>
      <c r="B37" s="37">
        <v>15</v>
      </c>
    </row>
    <row r="38" spans="1:19" ht="15.75" customHeight="1" x14ac:dyDescent="0.25">
      <c r="A38" s="18" t="s">
        <v>112</v>
      </c>
      <c r="B38" s="37">
        <v>60</v>
      </c>
    </row>
    <row r="39" spans="1:19" ht="15.75" customHeight="1" x14ac:dyDescent="0.25">
      <c r="A39" s="19" t="s">
        <v>113</v>
      </c>
      <c r="B39" s="37">
        <v>30</v>
      </c>
    </row>
    <row r="40" spans="1:19" ht="15.75" customHeight="1" x14ac:dyDescent="0.25">
      <c r="A40" s="18" t="s">
        <v>114</v>
      </c>
      <c r="B40" s="37">
        <v>50</v>
      </c>
    </row>
    <row r="41" spans="1:19" ht="15.75" customHeight="1" x14ac:dyDescent="0.25">
      <c r="A41" s="18" t="s">
        <v>115</v>
      </c>
      <c r="B41" s="37">
        <v>7</v>
      </c>
    </row>
    <row r="42" spans="1:19" ht="15.75" customHeight="1" x14ac:dyDescent="0.25">
      <c r="A42" s="18" t="s">
        <v>116</v>
      </c>
      <c r="B42" s="37">
        <v>60</v>
      </c>
    </row>
    <row r="44" spans="1:19" ht="15.75" customHeight="1" x14ac:dyDescent="0.25">
      <c r="A44" s="72" t="s">
        <v>66</v>
      </c>
      <c r="B44" s="62"/>
    </row>
    <row r="45" spans="1:19" ht="15.75" customHeight="1" x14ac:dyDescent="0.25">
      <c r="A45" s="18" t="s">
        <v>67</v>
      </c>
      <c r="B45" s="51">
        <v>46167</v>
      </c>
    </row>
    <row r="46" spans="1:19" ht="15.75" customHeight="1" x14ac:dyDescent="0.25">
      <c r="A46" s="18" t="s">
        <v>68</v>
      </c>
      <c r="B46" s="51">
        <v>46192</v>
      </c>
    </row>
    <row r="47" spans="1:19" ht="15.75" customHeight="1" x14ac:dyDescent="0.25">
      <c r="A47" s="18" t="s">
        <v>69</v>
      </c>
      <c r="B47" s="51">
        <v>46206</v>
      </c>
    </row>
    <row r="48" spans="1:19" ht="15.75" customHeight="1" x14ac:dyDescent="0.25">
      <c r="A48" s="18" t="s">
        <v>70</v>
      </c>
      <c r="B48" s="51">
        <v>46272</v>
      </c>
      <c r="R48" s="9"/>
      <c r="S48" s="9"/>
    </row>
    <row r="49" spans="1:19" ht="15.75" customHeight="1" x14ac:dyDescent="0.25">
      <c r="A49" s="18" t="s">
        <v>71</v>
      </c>
      <c r="B49" s="51">
        <v>46307</v>
      </c>
      <c r="R49" s="9"/>
      <c r="S49" s="9"/>
    </row>
    <row r="50" spans="1:19" ht="15.75" customHeight="1" x14ac:dyDescent="0.25">
      <c r="A50" s="18" t="s">
        <v>72</v>
      </c>
      <c r="B50" s="51">
        <v>46337</v>
      </c>
      <c r="R50" s="9"/>
      <c r="S50" s="9"/>
    </row>
    <row r="51" spans="1:19" ht="15.75" customHeight="1" x14ac:dyDescent="0.25">
      <c r="A51" s="18" t="s">
        <v>73</v>
      </c>
      <c r="B51" s="51">
        <v>46352</v>
      </c>
      <c r="R51" s="9"/>
      <c r="S51" s="9"/>
    </row>
    <row r="52" spans="1:19" ht="15.75" customHeight="1" x14ac:dyDescent="0.25">
      <c r="A52" s="18" t="s">
        <v>74</v>
      </c>
      <c r="B52" s="51">
        <v>46353</v>
      </c>
      <c r="R52" s="9"/>
      <c r="S52" s="9"/>
    </row>
    <row r="53" spans="1:19" ht="15.75" customHeight="1" x14ac:dyDescent="0.25">
      <c r="A53" s="18" t="s">
        <v>75</v>
      </c>
      <c r="B53" s="51">
        <v>46381</v>
      </c>
      <c r="R53" s="9"/>
      <c r="S53" s="9"/>
    </row>
    <row r="54" spans="1:19" ht="15.75" customHeight="1" x14ac:dyDescent="0.25">
      <c r="A54" s="18" t="s">
        <v>76</v>
      </c>
      <c r="B54" s="51">
        <v>46752</v>
      </c>
      <c r="R54" s="9"/>
      <c r="S54" s="9"/>
    </row>
    <row r="55" spans="1:19" ht="15.75" customHeight="1" x14ac:dyDescent="0.25">
      <c r="A55" s="18" t="s">
        <v>77</v>
      </c>
      <c r="B55" s="51">
        <v>46405</v>
      </c>
      <c r="R55" s="9"/>
      <c r="S55" s="9"/>
    </row>
    <row r="56" spans="1:19" ht="15.75" customHeight="1" x14ac:dyDescent="0.25">
      <c r="A56" s="18" t="s">
        <v>78</v>
      </c>
      <c r="B56" s="51">
        <v>46433</v>
      </c>
      <c r="R56" s="9"/>
      <c r="S56" s="9"/>
    </row>
    <row r="57" spans="1:19" ht="15.75" customHeight="1" x14ac:dyDescent="0.25">
      <c r="A57" s="18" t="s">
        <v>67</v>
      </c>
      <c r="B57" s="51">
        <v>46538</v>
      </c>
    </row>
    <row r="58" spans="1:19" ht="15.75" customHeight="1" x14ac:dyDescent="0.25">
      <c r="A58" s="18" t="s">
        <v>68</v>
      </c>
      <c r="B58" s="51">
        <v>46556</v>
      </c>
    </row>
    <row r="59" spans="1:19" ht="15.75" customHeight="1" x14ac:dyDescent="0.25">
      <c r="A59" s="18" t="s">
        <v>69</v>
      </c>
      <c r="B59" s="51">
        <v>46573</v>
      </c>
    </row>
    <row r="60" spans="1:19" ht="15.75" customHeight="1" x14ac:dyDescent="0.25">
      <c r="A60" s="18" t="s">
        <v>70</v>
      </c>
      <c r="B60" s="51">
        <v>46636</v>
      </c>
    </row>
  </sheetData>
  <mergeCells count="29">
    <mergeCell ref="M26:N28"/>
    <mergeCell ref="H2:K2"/>
    <mergeCell ref="A44:B44"/>
    <mergeCell ref="I26:K28"/>
    <mergeCell ref="L3:N3"/>
    <mergeCell ref="M31:N32"/>
    <mergeCell ref="A1:N1"/>
    <mergeCell ref="F3:G3"/>
    <mergeCell ref="C2:E2"/>
    <mergeCell ref="B23:B24"/>
    <mergeCell ref="B13:B14"/>
    <mergeCell ref="M11:N13"/>
    <mergeCell ref="A3:B3"/>
    <mergeCell ref="M6:N8"/>
    <mergeCell ref="F2:G2"/>
    <mergeCell ref="M16:N18"/>
    <mergeCell ref="A2:B2"/>
    <mergeCell ref="I6:K8"/>
    <mergeCell ref="C3:E3"/>
    <mergeCell ref="L2:N2"/>
    <mergeCell ref="M21:N23"/>
    <mergeCell ref="I11:K13"/>
    <mergeCell ref="B18:B19"/>
    <mergeCell ref="H3:K3"/>
    <mergeCell ref="B8:B9"/>
    <mergeCell ref="A36:B36"/>
    <mergeCell ref="I16:K18"/>
    <mergeCell ref="I21:K23"/>
    <mergeCell ref="B28:B29"/>
  </mergeCells>
  <conditionalFormatting sqref="A6:A32">
    <cfRule type="expression" dxfId="3" priority="6">
      <formula>ISNA(VLOOKUP(A6,$B$45:$B$60,1,FALSE))=FALSE</formula>
    </cfRule>
  </conditionalFormatting>
  <conditionalFormatting sqref="C6:I6 C7:H8 C9:N9 C11:I11 C12:H13 C14:N14 C16:I16 C17:H18 C19:N19 C21:I21 C22:H23 C24:N24 C26:I26 C27:H28 C29:K32">
    <cfRule type="expression" dxfId="2" priority="4">
      <formula>ISNA(VLOOKUP(C6,$B$45:$B$60,1,FALSE))=FALSE</formula>
    </cfRule>
  </conditionalFormatting>
  <conditionalFormatting sqref="L6:M6 L7:L8 L11:M11 L12:L13 L16:M16 L17:L18 L21:M21 L22:L23 L26:M26 L27:L28 L29:N30 L31:L32">
    <cfRule type="expression" dxfId="1" priority="18">
      <formula>ISNA(VLOOKUP(L6,$B$45:$B$60,1,FALSE))=FALSE</formula>
    </cfRule>
  </conditionalFormatting>
  <conditionalFormatting sqref="M31">
    <cfRule type="expression" dxfId="0" priority="5">
      <formula>ISNA(VLOOKUP(M31,$B$45:$B$60,1,FALSE))=FALSE</formula>
    </cfRule>
  </conditionalFormatting>
  <pageMargins left="0.7" right="0.7" top="0.75" bottom="0.75" header="0.3" footer="0.3"/>
  <pageSetup paperSize="5" scale="56" orientation="landscape"/>
  <headerFooter>
    <oddHeader>&amp;C&amp;"-,Bold"&amp;26 FY 2020
Production and Reporting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835A5D-1B72-401A-BB86-F2B334433A9F}"/>
</file>

<file path=customXml/itemProps2.xml><?xml version="1.0" encoding="utf-8"?>
<ds:datastoreItem xmlns:ds="http://schemas.openxmlformats.org/officeDocument/2006/customXml" ds:itemID="{F64A15E2-9FC6-47EE-875B-D9D71A530AA1}"/>
</file>

<file path=customXml/itemProps3.xml><?xml version="1.0" encoding="utf-8"?>
<ds:datastoreItem xmlns:ds="http://schemas.openxmlformats.org/officeDocument/2006/customXml" ds:itemID="{8B3E0D97-98E8-44E8-B6D0-781245260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Due Dates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hMetrix</dc:creator>
  <cp:keywords>533091d0-d107-4994-9875-089b71cd8214</cp:keywords>
  <cp:lastModifiedBy>Kai-Ing Duh</cp:lastModifiedBy>
  <cp:lastPrinted>2019-12-13T21:15:50Z</cp:lastPrinted>
  <dcterms:created xsi:type="dcterms:W3CDTF">2014-10-27T20:38:52Z</dcterms:created>
  <dcterms:modified xsi:type="dcterms:W3CDTF">2026-06-29T21:00:04Z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