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5592" activeTab="0"/>
  </bookViews>
  <sheets>
    <sheet name="Sheet1" sheetId="1" r:id="rId1"/>
  </sheets>
  <definedNames>
    <definedName name="_xlnm.Print_Area" localSheetId="0">'Sheet1'!$A$1:$H$59</definedName>
  </definedNames>
  <calcPr fullCalcOnLoad="1"/>
</workbook>
</file>

<file path=xl/sharedStrings.xml><?xml version="1.0" encoding="utf-8"?>
<sst xmlns="http://schemas.openxmlformats.org/spreadsheetml/2006/main" count="69" uniqueCount="65">
  <si>
    <t>Hosp.</t>
  </si>
  <si>
    <t>I.D</t>
  </si>
  <si>
    <t>HOSPITAL</t>
  </si>
  <si>
    <t>Anne Arundel Medical Center</t>
  </si>
  <si>
    <t>Atlantic General Hospital</t>
  </si>
  <si>
    <t>Bon Secours Hospital</t>
  </si>
  <si>
    <t>Calvert Memorial Hospital</t>
  </si>
  <si>
    <t>Carroll Hospital Center</t>
  </si>
  <si>
    <t>Doctors Community Hospital</t>
  </si>
  <si>
    <t>Fort Washington Medical Center</t>
  </si>
  <si>
    <t>Frederick Memorial Hospital</t>
  </si>
  <si>
    <t>Garrett County Memorial Hospital</t>
  </si>
  <si>
    <t>Greater Baltimore Medical Center</t>
  </si>
  <si>
    <t>Howard County General Hospital</t>
  </si>
  <si>
    <t>Johns Hopkins Bayview Medical Center</t>
  </si>
  <si>
    <t>Johns Hopkins Hospital</t>
  </si>
  <si>
    <t>Harford Memorial Hospital</t>
  </si>
  <si>
    <t>Holy Cross Hospital</t>
  </si>
  <si>
    <t>Laurel Regional Hospital</t>
  </si>
  <si>
    <t>McCready Memorial Hospital</t>
  </si>
  <si>
    <t>MedStar Franklin Square Hospital Center</t>
  </si>
  <si>
    <t>MedStar Good Samaritan Hospital</t>
  </si>
  <si>
    <t>MedStar Harbor Hospital Center</t>
  </si>
  <si>
    <t>MedStar Montgomery Medical Center</t>
  </si>
  <si>
    <t>MedStar Southern Maryland Hospital Center</t>
  </si>
  <si>
    <t>MedStar St. Mary's Hospital</t>
  </si>
  <si>
    <t>MedStar Union Memorial Hospital</t>
  </si>
  <si>
    <t>Mercy Medical Center</t>
  </si>
  <si>
    <t>Meritus Medical Center</t>
  </si>
  <si>
    <t>Northwest Hospital Center</t>
  </si>
  <si>
    <t>Peninsula Regional Medical Center</t>
  </si>
  <si>
    <t>Prince Georges Hospital Center</t>
  </si>
  <si>
    <t>Shady Grove Adventist Hospital</t>
  </si>
  <si>
    <t>Sinai Hospital</t>
  </si>
  <si>
    <t>St. Agnes Hospital</t>
  </si>
  <si>
    <t>Suburban Hospital</t>
  </si>
  <si>
    <t>Union Hospital of Cecil County</t>
  </si>
  <si>
    <t>University of Maryland - Cancer Center</t>
  </si>
  <si>
    <t>University of Maryland - MIEMSS</t>
  </si>
  <si>
    <t>University of Maryland Baltimore Washington Medical Center</t>
  </si>
  <si>
    <t>University of Maryland Charles Regional Medical Center</t>
  </si>
  <si>
    <t>University of Maryland Hospital Center</t>
  </si>
  <si>
    <t>University of Maryland Medical Center Midtown Campus</t>
  </si>
  <si>
    <t>University of Maryland Rehabilitation &amp; Orthopaedic Institute</t>
  </si>
  <si>
    <t>University of Maryland Shore Medical Center at Chestertown</t>
  </si>
  <si>
    <t>University of Maryland Shore Medical Center at Dorchester</t>
  </si>
  <si>
    <t>University of Maryland Shore Medical Center at Easton</t>
  </si>
  <si>
    <t>University of Maryland St. Joseph Medical Center</t>
  </si>
  <si>
    <t>Upper Chesapeake Medical Center</t>
  </si>
  <si>
    <t>Washington Adventist Hospital</t>
  </si>
  <si>
    <t>Western Maryland Regional Medical Center</t>
  </si>
  <si>
    <t>ADMISSIONS</t>
  </si>
  <si>
    <t>REVENUE</t>
  </si>
  <si>
    <t>Total</t>
  </si>
  <si>
    <t>Based on</t>
  </si>
  <si>
    <t xml:space="preserve">  REVENUE</t>
  </si>
  <si>
    <t>1/2 Budget =</t>
  </si>
  <si>
    <t>CRISP Funding</t>
  </si>
  <si>
    <t>CRISP</t>
  </si>
  <si>
    <t>FUNDING</t>
  </si>
  <si>
    <t>Budget Total =</t>
  </si>
  <si>
    <t>CRISP Funding Assessment FY 2015</t>
  </si>
  <si>
    <t>Monthly</t>
  </si>
  <si>
    <t>PAYMENT</t>
  </si>
  <si>
    <t>1/15 - 6/15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</si>
</sst>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[$$-409]#,##0.00"/>
    <numFmt numFmtId="167" formatCode="[$$-409]#,##0.0"/>
    <numFmt numFmtId="168" formatCode="[$-409]dddd\,\ mmmm\ dd\,\ yyyy"/>
    <numFmt numFmtId="169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3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0" borderId="0" xfId="0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0" fillId="0" borderId="0" xfId="0" applyFont="1" applyAlignment="1">
      <alignment horizontal="centerContinuous"/>
    </xf>
    <xf numFmtId="6" fontId="40" fillId="0" borderId="0" xfId="0" applyNumberFormat="1" applyFont="1" applyAlignment="1">
      <alignment horizontal="centerContinuous"/>
    </xf>
    <xf numFmtId="6" fontId="38" fillId="0" borderId="0" xfId="0" applyNumberFormat="1" applyFont="1" applyAlignment="1">
      <alignment horizontal="centerContinuous"/>
    </xf>
    <xf numFmtId="6" fontId="38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36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57421875" style="0" bestFit="1" customWidth="1"/>
    <col min="2" max="2" width="60.7109375" style="0" customWidth="1"/>
    <col min="3" max="3" width="15.7109375" style="0" customWidth="1"/>
    <col min="4" max="4" width="22.7109375" style="0" customWidth="1"/>
    <col min="5" max="5" width="21.57421875" style="0" customWidth="1"/>
    <col min="6" max="6" width="18.140625" style="0" customWidth="1"/>
    <col min="7" max="7" width="14.57421875" style="0" customWidth="1"/>
    <col min="8" max="8" width="15.7109375" style="0" customWidth="1"/>
  </cols>
  <sheetData>
    <row r="1" spans="1:7" ht="17.25">
      <c r="A1" s="33">
        <v>41977</v>
      </c>
      <c r="D1" s="32" t="s">
        <v>61</v>
      </c>
      <c r="E1" s="19"/>
      <c r="F1" s="19"/>
      <c r="G1" s="19"/>
    </row>
    <row r="2" spans="1:7" ht="17.25">
      <c r="A2" s="33"/>
      <c r="D2" s="32"/>
      <c r="E2" s="19"/>
      <c r="F2" s="19"/>
      <c r="G2" s="19"/>
    </row>
    <row r="3" spans="2:7" ht="15">
      <c r="B3" s="20"/>
      <c r="C3" s="21"/>
      <c r="D3" s="20" t="s">
        <v>60</v>
      </c>
      <c r="E3" s="23">
        <v>4500000</v>
      </c>
      <c r="G3" s="19"/>
    </row>
    <row r="4" spans="1:7" ht="17.25">
      <c r="A4" s="4"/>
      <c r="B4" s="20"/>
      <c r="C4" s="21"/>
      <c r="D4" s="20" t="s">
        <v>56</v>
      </c>
      <c r="E4" s="22">
        <v>2250000</v>
      </c>
      <c r="F4" s="18"/>
      <c r="G4" s="19"/>
    </row>
    <row r="5" spans="1:7" ht="17.25">
      <c r="A5" s="4"/>
      <c r="B5" s="20"/>
      <c r="C5" s="21"/>
      <c r="D5" s="20"/>
      <c r="E5" s="22"/>
      <c r="F5" s="18"/>
      <c r="G5" s="19"/>
    </row>
    <row r="6" spans="3:8" ht="15">
      <c r="C6" s="5"/>
      <c r="D6" s="6"/>
      <c r="E6" s="13" t="s">
        <v>57</v>
      </c>
      <c r="F6" s="6" t="s">
        <v>57</v>
      </c>
      <c r="G6" s="27" t="s">
        <v>53</v>
      </c>
      <c r="H6" s="27" t="s">
        <v>62</v>
      </c>
    </row>
    <row r="7" spans="1:8" ht="15">
      <c r="A7" s="1" t="s">
        <v>0</v>
      </c>
      <c r="B7" s="1"/>
      <c r="C7" s="7"/>
      <c r="D7" s="8"/>
      <c r="E7" s="14" t="s">
        <v>54</v>
      </c>
      <c r="F7" s="8" t="s">
        <v>54</v>
      </c>
      <c r="G7" s="28" t="s">
        <v>58</v>
      </c>
      <c r="H7" s="28" t="s">
        <v>63</v>
      </c>
    </row>
    <row r="8" spans="1:8" ht="15">
      <c r="A8" s="1" t="s">
        <v>1</v>
      </c>
      <c r="B8" s="2" t="s">
        <v>2</v>
      </c>
      <c r="C8" s="9" t="s">
        <v>51</v>
      </c>
      <c r="D8" s="10" t="s">
        <v>52</v>
      </c>
      <c r="E8" s="15" t="s">
        <v>51</v>
      </c>
      <c r="F8" s="10" t="s">
        <v>55</v>
      </c>
      <c r="G8" s="29" t="s">
        <v>59</v>
      </c>
      <c r="H8" s="29" t="s">
        <v>64</v>
      </c>
    </row>
    <row r="9" spans="1:7" ht="15">
      <c r="A9" s="1"/>
      <c r="B9" s="1"/>
      <c r="G9" s="30"/>
    </row>
    <row r="10" spans="1:8" ht="24" customHeight="1">
      <c r="A10" s="3">
        <v>23</v>
      </c>
      <c r="B10" s="1" t="s">
        <v>3</v>
      </c>
      <c r="C10" s="11">
        <v>28142</v>
      </c>
      <c r="D10" s="12">
        <v>541867800</v>
      </c>
      <c r="E10" s="25">
        <f>(C10/C$59)*$E$4</f>
        <v>104072.36472293719</v>
      </c>
      <c r="F10" s="24">
        <f>(D10/D$59)*$E$4</f>
        <v>80472.07596046674</v>
      </c>
      <c r="G10" s="31">
        <f>+E10+F10</f>
        <v>184544.44068340393</v>
      </c>
      <c r="H10" s="31">
        <f>G10/6</f>
        <v>30757.406780567322</v>
      </c>
    </row>
    <row r="11" spans="1:8" ht="24" customHeight="1">
      <c r="A11" s="3">
        <v>61</v>
      </c>
      <c r="B11" s="1" t="s">
        <v>4</v>
      </c>
      <c r="C11" s="11">
        <v>3086</v>
      </c>
      <c r="D11" s="12">
        <v>99487100</v>
      </c>
      <c r="E11" s="25">
        <f>(C11/C$59)*$E$4</f>
        <v>11412.384248986717</v>
      </c>
      <c r="F11" s="24">
        <f>(D11/D$59)*$E$4</f>
        <v>14774.698677955308</v>
      </c>
      <c r="G11" s="31">
        <f aca="true" t="shared" si="0" ref="G11:G57">+E11+F11</f>
        <v>26187.082926942025</v>
      </c>
      <c r="H11" s="31">
        <f aca="true" t="shared" si="1" ref="H11:H57">G11/6</f>
        <v>4364.513821157004</v>
      </c>
    </row>
    <row r="12" spans="1:8" ht="24" customHeight="1">
      <c r="A12" s="3">
        <v>13</v>
      </c>
      <c r="B12" s="1" t="s">
        <v>5</v>
      </c>
      <c r="C12" s="11">
        <v>5894</v>
      </c>
      <c r="D12" s="12">
        <v>121044100</v>
      </c>
      <c r="E12" s="25">
        <f>(C12/C$59)*$E$4</f>
        <v>21796.69240555013</v>
      </c>
      <c r="F12" s="24">
        <f>(D12/D$59)*$E$4</f>
        <v>17976.100461711016</v>
      </c>
      <c r="G12" s="31">
        <f t="shared" si="0"/>
        <v>39772.792867261145</v>
      </c>
      <c r="H12" s="31">
        <f t="shared" si="1"/>
        <v>6628.798811210191</v>
      </c>
    </row>
    <row r="13" spans="1:8" ht="24" customHeight="1">
      <c r="A13" s="3">
        <v>39</v>
      </c>
      <c r="B13" s="1" t="s">
        <v>6</v>
      </c>
      <c r="C13" s="11">
        <v>6835</v>
      </c>
      <c r="D13" s="12">
        <v>138862900</v>
      </c>
      <c r="E13" s="25">
        <f>(C13/C$59)*$E$4</f>
        <v>25276.619034939795</v>
      </c>
      <c r="F13" s="24">
        <f>(D13/D$59)*$E$4</f>
        <v>20622.347068585175</v>
      </c>
      <c r="G13" s="31">
        <f t="shared" si="0"/>
        <v>45898.966103524974</v>
      </c>
      <c r="H13" s="31">
        <f t="shared" si="1"/>
        <v>7649.827683920829</v>
      </c>
    </row>
    <row r="14" spans="1:8" ht="24" customHeight="1">
      <c r="A14" s="3">
        <v>33</v>
      </c>
      <c r="B14" s="1" t="s">
        <v>7</v>
      </c>
      <c r="C14" s="11">
        <v>11585</v>
      </c>
      <c r="D14" s="12">
        <v>249075200</v>
      </c>
      <c r="E14" s="25">
        <f>(C14/C$59)*$E$4</f>
        <v>42842.66737670483</v>
      </c>
      <c r="F14" s="24">
        <f>(D14/D$59)*$E$4</f>
        <v>36989.83112535649</v>
      </c>
      <c r="G14" s="31">
        <f t="shared" si="0"/>
        <v>79832.49850206132</v>
      </c>
      <c r="H14" s="31">
        <f t="shared" si="1"/>
        <v>13305.416417010221</v>
      </c>
    </row>
    <row r="15" spans="1:8" ht="24" customHeight="1">
      <c r="A15" s="3">
        <v>51</v>
      </c>
      <c r="B15" s="1" t="s">
        <v>8</v>
      </c>
      <c r="C15" s="11">
        <v>10857</v>
      </c>
      <c r="D15" s="12">
        <v>216854500</v>
      </c>
      <c r="E15" s="25">
        <f>(C15/C$59)*$E$4</f>
        <v>40150.439336114316</v>
      </c>
      <c r="F15" s="24">
        <f>(D15/D$59)*$E$4</f>
        <v>32204.7772470869</v>
      </c>
      <c r="G15" s="31">
        <f t="shared" si="0"/>
        <v>72355.21658320121</v>
      </c>
      <c r="H15" s="31">
        <f t="shared" si="1"/>
        <v>12059.202763866868</v>
      </c>
    </row>
    <row r="16" spans="1:8" ht="24" customHeight="1">
      <c r="A16" s="3">
        <v>60</v>
      </c>
      <c r="B16" s="1" t="s">
        <v>9</v>
      </c>
      <c r="C16" s="11">
        <v>2306</v>
      </c>
      <c r="D16" s="12">
        <v>46156625</v>
      </c>
      <c r="E16" s="25">
        <f>(C16/C$59)*$E$4</f>
        <v>8527.854205496878</v>
      </c>
      <c r="F16" s="24">
        <f>(D16/D$59)*$E$4</f>
        <v>6854.659813849021</v>
      </c>
      <c r="G16" s="31">
        <f t="shared" si="0"/>
        <v>15382.5140193459</v>
      </c>
      <c r="H16" s="31">
        <f t="shared" si="1"/>
        <v>2563.75233655765</v>
      </c>
    </row>
    <row r="17" spans="1:8" ht="24" customHeight="1">
      <c r="A17" s="3">
        <v>5</v>
      </c>
      <c r="B17" s="1" t="s">
        <v>10</v>
      </c>
      <c r="C17" s="11">
        <v>17954</v>
      </c>
      <c r="D17" s="12">
        <v>337093700</v>
      </c>
      <c r="E17" s="25">
        <f>(C17/C$59)*$E$4</f>
        <v>66395.96461643146</v>
      </c>
      <c r="F17" s="24">
        <f>(D17/D$59)*$E$4</f>
        <v>50061.343065955916</v>
      </c>
      <c r="G17" s="31">
        <f t="shared" si="0"/>
        <v>116457.30768238739</v>
      </c>
      <c r="H17" s="31">
        <f t="shared" si="1"/>
        <v>19409.551280397896</v>
      </c>
    </row>
    <row r="18" spans="1:8" ht="24" customHeight="1">
      <c r="A18" s="3">
        <v>17</v>
      </c>
      <c r="B18" s="1" t="s">
        <v>11</v>
      </c>
      <c r="C18" s="11">
        <v>2009</v>
      </c>
      <c r="D18" s="12">
        <v>42302399.99999999</v>
      </c>
      <c r="E18" s="25">
        <f>(C18/C$59)*$E$4</f>
        <v>7429.513919706518</v>
      </c>
      <c r="F18" s="24">
        <f>(D18/D$59)*$E$4</f>
        <v>6282.273916460893</v>
      </c>
      <c r="G18" s="31">
        <f t="shared" si="0"/>
        <v>13711.787836167412</v>
      </c>
      <c r="H18" s="31">
        <f t="shared" si="1"/>
        <v>2285.2979726945687</v>
      </c>
    </row>
    <row r="19" spans="1:8" ht="24" customHeight="1">
      <c r="A19" s="3">
        <v>44</v>
      </c>
      <c r="B19" s="1" t="s">
        <v>12</v>
      </c>
      <c r="C19" s="11">
        <v>17180</v>
      </c>
      <c r="D19" s="12">
        <v>421137700</v>
      </c>
      <c r="E19" s="25">
        <f>(C19/C$59)*$E$4</f>
        <v>63533.62326558386</v>
      </c>
      <c r="F19" s="24">
        <f>(D19/D$59)*$E$4</f>
        <v>62542.60722673732</v>
      </c>
      <c r="G19" s="31">
        <f t="shared" si="0"/>
        <v>126076.23049232118</v>
      </c>
      <c r="H19" s="31">
        <f t="shared" si="1"/>
        <v>21012.70508205353</v>
      </c>
    </row>
    <row r="20" spans="1:8" ht="24" customHeight="1">
      <c r="A20" s="3">
        <v>48</v>
      </c>
      <c r="B20" s="1" t="s">
        <v>13</v>
      </c>
      <c r="C20" s="11">
        <v>16001</v>
      </c>
      <c r="D20" s="12">
        <v>278901600</v>
      </c>
      <c r="E20" s="25">
        <f>(C20/C$59)*$E$4</f>
        <v>59173.54516138576</v>
      </c>
      <c r="F20" s="24">
        <f>(D20/D$59)*$E$4</f>
        <v>41419.31065233201</v>
      </c>
      <c r="G20" s="31">
        <f t="shared" si="0"/>
        <v>100592.85581371776</v>
      </c>
      <c r="H20" s="31">
        <f t="shared" si="1"/>
        <v>16765.47596895296</v>
      </c>
    </row>
    <row r="21" spans="1:8" ht="24" customHeight="1">
      <c r="A21" s="3">
        <v>29</v>
      </c>
      <c r="B21" s="1" t="s">
        <v>14</v>
      </c>
      <c r="C21" s="11">
        <v>21497</v>
      </c>
      <c r="D21" s="12">
        <v>596807299.9999999</v>
      </c>
      <c r="E21" s="25">
        <f>(C21/C$59)*$E$4</f>
        <v>79498.387621668</v>
      </c>
      <c r="F21" s="24">
        <f>(D21/D$59)*$E$4</f>
        <v>88631.06901602393</v>
      </c>
      <c r="G21" s="31">
        <f t="shared" si="0"/>
        <v>168129.45663769194</v>
      </c>
      <c r="H21" s="31">
        <f t="shared" si="1"/>
        <v>28021.57610628199</v>
      </c>
    </row>
    <row r="22" spans="1:8" ht="24" customHeight="1">
      <c r="A22" s="3">
        <v>9</v>
      </c>
      <c r="B22" s="1" t="s">
        <v>15</v>
      </c>
      <c r="C22" s="11">
        <v>48261</v>
      </c>
      <c r="D22" s="12">
        <v>2132419000</v>
      </c>
      <c r="E22" s="25">
        <f>(C22/C$59)*$E$4</f>
        <v>178474.74926777315</v>
      </c>
      <c r="F22" s="24">
        <f>(D22/D$59)*$E$4</f>
        <v>316682.74761397985</v>
      </c>
      <c r="G22" s="31">
        <f t="shared" si="0"/>
        <v>495157.496881753</v>
      </c>
      <c r="H22" s="31">
        <f t="shared" si="1"/>
        <v>82526.24948029216</v>
      </c>
    </row>
    <row r="23" spans="1:8" ht="24" customHeight="1">
      <c r="A23" s="3">
        <v>6</v>
      </c>
      <c r="B23" s="1" t="s">
        <v>16</v>
      </c>
      <c r="C23" s="11">
        <v>4727</v>
      </c>
      <c r="D23" s="12">
        <v>103499300</v>
      </c>
      <c r="E23" s="25">
        <f>(C23/C$59)*$E$4</f>
        <v>17480.99168663649</v>
      </c>
      <c r="F23" s="24">
        <f>(D23/D$59)*$E$4</f>
        <v>15370.545235304875</v>
      </c>
      <c r="G23" s="31">
        <f t="shared" si="0"/>
        <v>32851.53692194137</v>
      </c>
      <c r="H23" s="31">
        <f t="shared" si="1"/>
        <v>5475.256153656895</v>
      </c>
    </row>
    <row r="24" spans="1:8" ht="24" customHeight="1">
      <c r="A24" s="3">
        <v>4</v>
      </c>
      <c r="B24" s="1" t="s">
        <v>17</v>
      </c>
      <c r="C24" s="11">
        <v>27676</v>
      </c>
      <c r="D24" s="12">
        <v>461351200</v>
      </c>
      <c r="E24" s="25">
        <f>(C24/C$59)*$E$4</f>
        <v>102349.04292772403</v>
      </c>
      <c r="F24" s="24">
        <f>(D24/D$59)*$E$4</f>
        <v>68514.66134517033</v>
      </c>
      <c r="G24" s="31">
        <f t="shared" si="0"/>
        <v>170863.70427289436</v>
      </c>
      <c r="H24" s="31">
        <f t="shared" si="1"/>
        <v>28477.284045482393</v>
      </c>
    </row>
    <row r="25" spans="1:8" ht="24" customHeight="1">
      <c r="A25" s="3">
        <v>55</v>
      </c>
      <c r="B25" s="1" t="s">
        <v>18</v>
      </c>
      <c r="C25" s="11">
        <v>5989</v>
      </c>
      <c r="D25" s="12">
        <v>121542100</v>
      </c>
      <c r="E25" s="25">
        <f>(C25/C$59)*$E$4</f>
        <v>22148.01337238543</v>
      </c>
      <c r="F25" s="24">
        <f>(D25/D$59)*$E$4</f>
        <v>18050.057788255075</v>
      </c>
      <c r="G25" s="31">
        <f t="shared" si="0"/>
        <v>40198.07116064051</v>
      </c>
      <c r="H25" s="31">
        <f t="shared" si="1"/>
        <v>6699.6785267734185</v>
      </c>
    </row>
    <row r="26" spans="1:8" ht="24" customHeight="1">
      <c r="A26" s="3">
        <v>45</v>
      </c>
      <c r="B26" s="1" t="s">
        <v>19</v>
      </c>
      <c r="C26" s="11">
        <v>297</v>
      </c>
      <c r="D26" s="12">
        <v>17975600</v>
      </c>
      <c r="E26" s="25">
        <f>(C26/C$59)*$E$4</f>
        <v>1098.3402857903613</v>
      </c>
      <c r="F26" s="24">
        <f>(D26/D$59)*$E$4</f>
        <v>2669.5327691273887</v>
      </c>
      <c r="G26" s="31">
        <f t="shared" si="0"/>
        <v>3767.87305491775</v>
      </c>
      <c r="H26" s="31">
        <f t="shared" si="1"/>
        <v>627.9788424862917</v>
      </c>
    </row>
    <row r="27" spans="1:8" ht="24" customHeight="1">
      <c r="A27" s="3">
        <v>15</v>
      </c>
      <c r="B27" s="1" t="s">
        <v>20</v>
      </c>
      <c r="C27" s="11">
        <v>21997</v>
      </c>
      <c r="D27" s="12">
        <v>469792199.99999994</v>
      </c>
      <c r="E27" s="25">
        <f>(C27/C$59)*$E$4</f>
        <v>81347.44534185379</v>
      </c>
      <c r="F27" s="24">
        <f>(D27/D$59)*$E$4</f>
        <v>69768.22317922338</v>
      </c>
      <c r="G27" s="31">
        <f t="shared" si="0"/>
        <v>151115.66852107717</v>
      </c>
      <c r="H27" s="31">
        <f t="shared" si="1"/>
        <v>25185.94475351286</v>
      </c>
    </row>
    <row r="28" spans="1:8" ht="24" customHeight="1">
      <c r="A28" s="3">
        <v>2004</v>
      </c>
      <c r="B28" s="1" t="s">
        <v>21</v>
      </c>
      <c r="C28" s="11">
        <v>13416</v>
      </c>
      <c r="D28" s="12">
        <v>295736800</v>
      </c>
      <c r="E28" s="25">
        <f>(C28/C$59)*$E$4</f>
        <v>49613.91674802521</v>
      </c>
      <c r="F28" s="24">
        <f>(D28/D$59)*$E$4</f>
        <v>43919.484113847255</v>
      </c>
      <c r="G28" s="31">
        <f t="shared" si="0"/>
        <v>93533.40086187246</v>
      </c>
      <c r="H28" s="31">
        <f t="shared" si="1"/>
        <v>15588.900143645411</v>
      </c>
    </row>
    <row r="29" spans="1:8" ht="24" customHeight="1">
      <c r="A29" s="3">
        <v>34</v>
      </c>
      <c r="B29" s="1" t="s">
        <v>22</v>
      </c>
      <c r="C29" s="11">
        <v>8581</v>
      </c>
      <c r="D29" s="12">
        <v>201141000</v>
      </c>
      <c r="E29" s="25">
        <f>(C29/C$59)*$E$4</f>
        <v>31733.528593828585</v>
      </c>
      <c r="F29" s="24">
        <f>(D29/D$59)*$E$4</f>
        <v>29871.185980721202</v>
      </c>
      <c r="G29" s="31">
        <f t="shared" si="0"/>
        <v>61604.714574549784</v>
      </c>
      <c r="H29" s="31">
        <f t="shared" si="1"/>
        <v>10267.45242909163</v>
      </c>
    </row>
    <row r="30" spans="1:8" ht="24" customHeight="1">
      <c r="A30" s="3">
        <v>18</v>
      </c>
      <c r="B30" s="1" t="s">
        <v>23</v>
      </c>
      <c r="C30" s="11">
        <v>8615</v>
      </c>
      <c r="D30" s="12">
        <v>166869100</v>
      </c>
      <c r="E30" s="25">
        <f>(C30/C$59)*$E$4</f>
        <v>31859.264518801217</v>
      </c>
      <c r="F30" s="24">
        <f>(D30/D$59)*$E$4</f>
        <v>24781.511081955265</v>
      </c>
      <c r="G30" s="31">
        <f t="shared" si="0"/>
        <v>56640.77560075648</v>
      </c>
      <c r="H30" s="31">
        <f t="shared" si="1"/>
        <v>9440.129266792746</v>
      </c>
    </row>
    <row r="31" spans="1:8" ht="24" customHeight="1">
      <c r="A31" s="3">
        <v>62</v>
      </c>
      <c r="B31" s="1" t="s">
        <v>24</v>
      </c>
      <c r="C31" s="11">
        <v>8655</v>
      </c>
      <c r="D31" s="12">
        <v>144983300</v>
      </c>
      <c r="E31" s="25">
        <f>(C31/C$59)*$E$4</f>
        <v>32007.189136416084</v>
      </c>
      <c r="F31" s="24">
        <f>(D31/D$59)*$E$4</f>
        <v>21531.27964163794</v>
      </c>
      <c r="G31" s="31">
        <f t="shared" si="0"/>
        <v>53538.468778054026</v>
      </c>
      <c r="H31" s="31">
        <f t="shared" si="1"/>
        <v>8923.07812967567</v>
      </c>
    </row>
    <row r="32" spans="1:8" ht="24" customHeight="1">
      <c r="A32" s="3">
        <v>28</v>
      </c>
      <c r="B32" s="1" t="s">
        <v>25</v>
      </c>
      <c r="C32" s="11">
        <v>7477</v>
      </c>
      <c r="D32" s="12">
        <v>154603000</v>
      </c>
      <c r="E32" s="25">
        <f>(C32/C$59)*$E$4</f>
        <v>27650.809147658354</v>
      </c>
      <c r="F32" s="24">
        <f>(D32/D$59)*$E$4</f>
        <v>22959.8886660474</v>
      </c>
      <c r="G32" s="31">
        <f t="shared" si="0"/>
        <v>50610.69781370576</v>
      </c>
      <c r="H32" s="31">
        <f t="shared" si="1"/>
        <v>8435.116302284294</v>
      </c>
    </row>
    <row r="33" spans="1:8" ht="24" customHeight="1">
      <c r="A33" s="3">
        <v>24</v>
      </c>
      <c r="B33" s="1" t="s">
        <v>26</v>
      </c>
      <c r="C33" s="11">
        <v>14044</v>
      </c>
      <c r="D33" s="12">
        <v>406581900</v>
      </c>
      <c r="E33" s="25">
        <f>(C33/C$59)*$E$4</f>
        <v>51936.33324457856</v>
      </c>
      <c r="F33" s="24">
        <f>(D33/D$59)*$E$4</f>
        <v>60380.9444682834</v>
      </c>
      <c r="G33" s="31">
        <f t="shared" si="0"/>
        <v>112317.27771286196</v>
      </c>
      <c r="H33" s="31">
        <f t="shared" si="1"/>
        <v>18719.546285476994</v>
      </c>
    </row>
    <row r="34" spans="1:8" ht="24" customHeight="1">
      <c r="A34" s="3">
        <v>8</v>
      </c>
      <c r="B34" s="1" t="s">
        <v>27</v>
      </c>
      <c r="C34" s="11">
        <v>16473</v>
      </c>
      <c r="D34" s="12">
        <v>470759600</v>
      </c>
      <c r="E34" s="25">
        <f>(C34/C$59)*$E$4</f>
        <v>60919.05564924115</v>
      </c>
      <c r="F34" s="24">
        <f>(D34/D$59)*$E$4</f>
        <v>69911.8904838393</v>
      </c>
      <c r="G34" s="31">
        <f t="shared" si="0"/>
        <v>130830.94613308046</v>
      </c>
      <c r="H34" s="31">
        <f t="shared" si="1"/>
        <v>21805.157688846743</v>
      </c>
    </row>
    <row r="35" spans="1:8" ht="24" customHeight="1">
      <c r="A35" s="3">
        <v>1</v>
      </c>
      <c r="B35" s="1" t="s">
        <v>28</v>
      </c>
      <c r="C35" s="11">
        <v>15846</v>
      </c>
      <c r="D35" s="12">
        <v>301350700</v>
      </c>
      <c r="E35" s="25">
        <f>(C35/C$59)*$E$4</f>
        <v>58600.33726812816</v>
      </c>
      <c r="F35" s="24">
        <f>(D35/D$59)*$E$4</f>
        <v>44753.19703650932</v>
      </c>
      <c r="G35" s="31">
        <f t="shared" si="0"/>
        <v>103353.53430463749</v>
      </c>
      <c r="H35" s="31">
        <f t="shared" si="1"/>
        <v>17225.589050772916</v>
      </c>
    </row>
    <row r="36" spans="1:8" ht="24" customHeight="1">
      <c r="A36" s="3">
        <v>40</v>
      </c>
      <c r="B36" s="1" t="s">
        <v>29</v>
      </c>
      <c r="C36" s="11">
        <v>14013</v>
      </c>
      <c r="D36" s="12">
        <v>248252700</v>
      </c>
      <c r="E36" s="25">
        <f>(C36/C$59)*$E$4</f>
        <v>51821.69166592705</v>
      </c>
      <c r="F36" s="24">
        <f>(D36/D$59)*$E$4</f>
        <v>36867.68272960852</v>
      </c>
      <c r="G36" s="31">
        <f t="shared" si="0"/>
        <v>88689.37439553556</v>
      </c>
      <c r="H36" s="31">
        <f t="shared" si="1"/>
        <v>14781.562399255927</v>
      </c>
    </row>
    <row r="37" spans="1:8" ht="24" customHeight="1">
      <c r="A37" s="3">
        <v>19</v>
      </c>
      <c r="B37" s="1" t="s">
        <v>30</v>
      </c>
      <c r="C37" s="11">
        <v>17915</v>
      </c>
      <c r="D37" s="12">
        <v>412641500</v>
      </c>
      <c r="E37" s="25">
        <f>(C37/C$59)*$E$4</f>
        <v>66251.73811425698</v>
      </c>
      <c r="F37" s="24">
        <f>(D37/D$59)*$E$4</f>
        <v>61280.847713115516</v>
      </c>
      <c r="G37" s="31">
        <f t="shared" si="0"/>
        <v>127532.5858273725</v>
      </c>
      <c r="H37" s="31">
        <f t="shared" si="1"/>
        <v>21255.43097122875</v>
      </c>
    </row>
    <row r="38" spans="1:8" ht="24" customHeight="1">
      <c r="A38" s="3">
        <v>3</v>
      </c>
      <c r="B38" s="1" t="s">
        <v>31</v>
      </c>
      <c r="C38" s="11">
        <v>10400</v>
      </c>
      <c r="D38" s="12">
        <v>262870454.58999997</v>
      </c>
      <c r="E38" s="25">
        <f>(C38/C$59)*$E$4</f>
        <v>38460.4005798645</v>
      </c>
      <c r="F38" s="24">
        <f>(D38/D$59)*$E$4</f>
        <v>39038.546282928975</v>
      </c>
      <c r="G38" s="31">
        <f t="shared" si="0"/>
        <v>77498.94686279347</v>
      </c>
      <c r="H38" s="31">
        <f t="shared" si="1"/>
        <v>12916.491143798912</v>
      </c>
    </row>
    <row r="39" spans="1:8" ht="24" customHeight="1">
      <c r="A39" s="3">
        <v>5050</v>
      </c>
      <c r="B39" s="1" t="s">
        <v>32</v>
      </c>
      <c r="C39" s="11">
        <v>20321</v>
      </c>
      <c r="D39" s="12">
        <v>388181800</v>
      </c>
      <c r="E39" s="25">
        <f>(C39/C$59)*$E$4</f>
        <v>75149.40386379101</v>
      </c>
      <c r="F39" s="24">
        <f>(D39/D$59)*$E$4</f>
        <v>57648.36976116814</v>
      </c>
      <c r="G39" s="31">
        <f t="shared" si="0"/>
        <v>132797.77362495917</v>
      </c>
      <c r="H39" s="31">
        <f t="shared" si="1"/>
        <v>22132.962270826527</v>
      </c>
    </row>
    <row r="40" spans="1:8" ht="24" customHeight="1">
      <c r="A40" s="3">
        <v>12</v>
      </c>
      <c r="B40" s="1" t="s">
        <v>33</v>
      </c>
      <c r="C40" s="11">
        <v>25871</v>
      </c>
      <c r="D40" s="12">
        <v>684516800</v>
      </c>
      <c r="E40" s="25">
        <f>(C40/C$59)*$E$4</f>
        <v>95673.9445578533</v>
      </c>
      <c r="F40" s="24">
        <f>(D40/D$59)*$E$4</f>
        <v>101656.69177208099</v>
      </c>
      <c r="G40" s="31">
        <f t="shared" si="0"/>
        <v>197330.6363299343</v>
      </c>
      <c r="H40" s="31">
        <f t="shared" si="1"/>
        <v>32888.43938832238</v>
      </c>
    </row>
    <row r="41" spans="1:8" ht="24" customHeight="1">
      <c r="A41" s="3">
        <v>11</v>
      </c>
      <c r="B41" s="1" t="s">
        <v>34</v>
      </c>
      <c r="C41" s="11">
        <v>17907</v>
      </c>
      <c r="D41" s="12">
        <v>404669900</v>
      </c>
      <c r="E41" s="25">
        <f>(C41/C$59)*$E$4</f>
        <v>66222.15319073401</v>
      </c>
      <c r="F41" s="24">
        <f>(D41/D$59)*$E$4</f>
        <v>60096.99585713431</v>
      </c>
      <c r="G41" s="31">
        <f t="shared" si="0"/>
        <v>126319.14904786833</v>
      </c>
      <c r="H41" s="31">
        <f t="shared" si="1"/>
        <v>21053.191507978056</v>
      </c>
    </row>
    <row r="42" spans="1:8" ht="24" customHeight="1">
      <c r="A42" s="3">
        <v>22</v>
      </c>
      <c r="B42" s="1" t="s">
        <v>35</v>
      </c>
      <c r="C42" s="11">
        <v>13210</v>
      </c>
      <c r="D42" s="12">
        <v>280578500</v>
      </c>
      <c r="E42" s="25">
        <f>(C42/C$59)*$E$4</f>
        <v>48852.10496730866</v>
      </c>
      <c r="F42" s="24">
        <f>(D42/D$59)*$E$4</f>
        <v>41668.34487097004</v>
      </c>
      <c r="G42" s="31">
        <f t="shared" si="0"/>
        <v>90520.4498382787</v>
      </c>
      <c r="H42" s="31">
        <f t="shared" si="1"/>
        <v>15086.741639713116</v>
      </c>
    </row>
    <row r="43" spans="1:8" ht="24" customHeight="1">
      <c r="A43" s="3">
        <v>32</v>
      </c>
      <c r="B43" s="1" t="s">
        <v>36</v>
      </c>
      <c r="C43" s="11">
        <v>5750</v>
      </c>
      <c r="D43" s="12">
        <v>153372900</v>
      </c>
      <c r="E43" s="25">
        <f>(C43/C$59)*$E$4</f>
        <v>21264.16378213662</v>
      </c>
      <c r="F43" s="24">
        <f>(D43/D$59)*$E$4</f>
        <v>22777.208129136052</v>
      </c>
      <c r="G43" s="31">
        <f t="shared" si="0"/>
        <v>44041.37191127267</v>
      </c>
      <c r="H43" s="31">
        <f t="shared" si="1"/>
        <v>7340.228651878778</v>
      </c>
    </row>
    <row r="44" spans="1:8" ht="24" customHeight="1">
      <c r="A44" s="3">
        <v>8994</v>
      </c>
      <c r="B44" s="1" t="s">
        <v>37</v>
      </c>
      <c r="C44" s="11">
        <v>0</v>
      </c>
      <c r="D44" s="12">
        <v>0</v>
      </c>
      <c r="E44" s="25">
        <f>(C44/C$59)*$E$4</f>
        <v>0</v>
      </c>
      <c r="F44" s="24">
        <f>(D44/D$59)*$E$4</f>
        <v>0</v>
      </c>
      <c r="G44" s="31">
        <f t="shared" si="0"/>
        <v>0</v>
      </c>
      <c r="H44" s="31">
        <f t="shared" si="1"/>
        <v>0</v>
      </c>
    </row>
    <row r="45" spans="1:8" ht="24" customHeight="1">
      <c r="A45" s="3">
        <v>8992</v>
      </c>
      <c r="B45" s="1" t="s">
        <v>38</v>
      </c>
      <c r="C45" s="11">
        <v>7874</v>
      </c>
      <c r="D45" s="12">
        <v>188680900.00000003</v>
      </c>
      <c r="E45" s="25">
        <f>(C45/C$59)*$E$4</f>
        <v>29118.960977485873</v>
      </c>
      <c r="F45" s="24">
        <f>(D45/D$59)*$E$4</f>
        <v>28020.752879372478</v>
      </c>
      <c r="G45" s="31">
        <f t="shared" si="0"/>
        <v>57139.71385685835</v>
      </c>
      <c r="H45" s="31">
        <f t="shared" si="1"/>
        <v>9523.285642809724</v>
      </c>
    </row>
    <row r="46" spans="1:8" ht="24" customHeight="1">
      <c r="A46" s="3">
        <v>43</v>
      </c>
      <c r="B46" s="1" t="s">
        <v>39</v>
      </c>
      <c r="C46" s="11">
        <v>18921</v>
      </c>
      <c r="D46" s="12">
        <v>376812800</v>
      </c>
      <c r="E46" s="25">
        <f>(C46/C$59)*$E$4</f>
        <v>69972.04224727079</v>
      </c>
      <c r="F46" s="24">
        <f>(D46/D$59)*$E$4</f>
        <v>55959.97448912107</v>
      </c>
      <c r="G46" s="31">
        <f t="shared" si="0"/>
        <v>125932.01673639186</v>
      </c>
      <c r="H46" s="31">
        <f t="shared" si="1"/>
        <v>20988.66945606531</v>
      </c>
    </row>
    <row r="47" spans="1:8" ht="24" customHeight="1">
      <c r="A47" s="3">
        <v>35</v>
      </c>
      <c r="B47" s="1" t="s">
        <v>40</v>
      </c>
      <c r="C47" s="11">
        <v>7717</v>
      </c>
      <c r="D47" s="12">
        <v>137003900.00000003</v>
      </c>
      <c r="E47" s="25">
        <f>(C47/C$59)*$E$4</f>
        <v>28538.356853347537</v>
      </c>
      <c r="F47" s="24">
        <f>(D47/D$59)*$E$4</f>
        <v>20346.26941789158</v>
      </c>
      <c r="G47" s="31">
        <f t="shared" si="0"/>
        <v>48884.62627123912</v>
      </c>
      <c r="H47" s="31">
        <f t="shared" si="1"/>
        <v>8147.437711873186</v>
      </c>
    </row>
    <row r="48" spans="1:8" ht="24" customHeight="1">
      <c r="A48" s="3">
        <v>2</v>
      </c>
      <c r="B48" s="1" t="s">
        <v>41</v>
      </c>
      <c r="C48" s="11">
        <v>26586</v>
      </c>
      <c r="D48" s="12">
        <v>1241601500</v>
      </c>
      <c r="E48" s="25">
        <f>(C48/C$59)*$E$4</f>
        <v>98318.097097719</v>
      </c>
      <c r="F48" s="24">
        <f>(D48/D$59)*$E$4</f>
        <v>184388.60958453233</v>
      </c>
      <c r="G48" s="31">
        <f t="shared" si="0"/>
        <v>282706.7066822513</v>
      </c>
      <c r="H48" s="31">
        <f t="shared" si="1"/>
        <v>47117.784447041886</v>
      </c>
    </row>
    <row r="49" spans="1:8" ht="24" customHeight="1">
      <c r="A49" s="3">
        <v>38</v>
      </c>
      <c r="B49" s="1" t="s">
        <v>42</v>
      </c>
      <c r="C49" s="11">
        <v>7527</v>
      </c>
      <c r="D49" s="12">
        <v>216173800</v>
      </c>
      <c r="E49" s="25">
        <f>(C49/C$59)*$E$4</f>
        <v>27835.714919676935</v>
      </c>
      <c r="F49" s="24">
        <f>(D49/D$59)*$E$4</f>
        <v>32103.687383274566</v>
      </c>
      <c r="G49" s="31">
        <f t="shared" si="0"/>
        <v>59939.4023029515</v>
      </c>
      <c r="H49" s="31">
        <f t="shared" si="1"/>
        <v>9989.90038382525</v>
      </c>
    </row>
    <row r="50" spans="1:8" ht="24" customHeight="1">
      <c r="A50" s="3">
        <v>2001</v>
      </c>
      <c r="B50" s="1" t="s">
        <v>43</v>
      </c>
      <c r="C50" s="11">
        <v>3662</v>
      </c>
      <c r="D50" s="12">
        <v>115227400</v>
      </c>
      <c r="E50" s="25">
        <f>(C50/C$59)*$E$4</f>
        <v>13542.49874264075</v>
      </c>
      <c r="F50" s="24">
        <f>(D50/D$59)*$E$4</f>
        <v>17112.2699771551</v>
      </c>
      <c r="G50" s="31">
        <f t="shared" si="0"/>
        <v>30654.76871979585</v>
      </c>
      <c r="H50" s="31">
        <f t="shared" si="1"/>
        <v>5109.128119965975</v>
      </c>
    </row>
    <row r="51" spans="1:8" ht="24" customHeight="1">
      <c r="A51" s="3">
        <v>30</v>
      </c>
      <c r="B51" s="1" t="s">
        <v>44</v>
      </c>
      <c r="C51" s="11">
        <v>2217</v>
      </c>
      <c r="D51" s="12">
        <v>62791800</v>
      </c>
      <c r="E51" s="25">
        <f>(C51/C$59)*$E$4</f>
        <v>8198.721931303808</v>
      </c>
      <c r="F51" s="24">
        <f>(D51/D$59)*$E$4</f>
        <v>9325.127825079171</v>
      </c>
      <c r="G51" s="31">
        <f t="shared" si="0"/>
        <v>17523.84975638298</v>
      </c>
      <c r="H51" s="31">
        <f t="shared" si="1"/>
        <v>2920.6416260638302</v>
      </c>
    </row>
    <row r="52" spans="1:8" ht="24" customHeight="1">
      <c r="A52" s="3">
        <v>10</v>
      </c>
      <c r="B52" s="1" t="s">
        <v>45</v>
      </c>
      <c r="C52" s="11">
        <v>2611</v>
      </c>
      <c r="D52" s="12">
        <v>59897899.99999999</v>
      </c>
      <c r="E52" s="25">
        <f>(C52/C$59)*$E$4</f>
        <v>9655.779414810211</v>
      </c>
      <c r="F52" s="24">
        <f>(D52/D$59)*$E$4</f>
        <v>8895.358533340494</v>
      </c>
      <c r="G52" s="31">
        <f t="shared" si="0"/>
        <v>18551.137948150703</v>
      </c>
      <c r="H52" s="31">
        <f t="shared" si="1"/>
        <v>3091.856324691784</v>
      </c>
    </row>
    <row r="53" spans="1:8" ht="24" customHeight="1">
      <c r="A53" s="3">
        <v>37</v>
      </c>
      <c r="B53" s="1" t="s">
        <v>46</v>
      </c>
      <c r="C53" s="11">
        <v>8074</v>
      </c>
      <c r="D53" s="12">
        <v>191358499.99999997</v>
      </c>
      <c r="E53" s="25">
        <f>(C53/C$59)*$E$4</f>
        <v>29858.584065560193</v>
      </c>
      <c r="F53" s="24">
        <f>(D53/D$59)*$E$4</f>
        <v>28418.39974193147</v>
      </c>
      <c r="G53" s="31">
        <f t="shared" si="0"/>
        <v>58276.98380749166</v>
      </c>
      <c r="H53" s="31">
        <f t="shared" si="1"/>
        <v>9712.830634581944</v>
      </c>
    </row>
    <row r="54" spans="1:8" ht="24" customHeight="1">
      <c r="A54" s="3">
        <v>63</v>
      </c>
      <c r="B54" s="1" t="s">
        <v>47</v>
      </c>
      <c r="C54" s="11">
        <v>15176</v>
      </c>
      <c r="D54" s="12">
        <v>337661500</v>
      </c>
      <c r="E54" s="25">
        <f>(C54/C$59)*$E$4</f>
        <v>56122.5999230792</v>
      </c>
      <c r="F54" s="24">
        <f>(D54/D$59)*$E$4</f>
        <v>50145.66629891118</v>
      </c>
      <c r="G54" s="31">
        <f t="shared" si="0"/>
        <v>106268.26622199037</v>
      </c>
      <c r="H54" s="31">
        <f t="shared" si="1"/>
        <v>17711.37770366506</v>
      </c>
    </row>
    <row r="55" spans="1:8" ht="24" customHeight="1">
      <c r="A55" s="3">
        <v>49</v>
      </c>
      <c r="B55" s="1" t="s">
        <v>48</v>
      </c>
      <c r="C55" s="11">
        <v>12589</v>
      </c>
      <c r="D55" s="12">
        <v>290000800</v>
      </c>
      <c r="E55" s="25">
        <f>(C55/C$59)*$E$4</f>
        <v>46555.5752788379</v>
      </c>
      <c r="F55" s="24">
        <f>(D55/D$59)*$E$4</f>
        <v>43067.63828039999</v>
      </c>
      <c r="G55" s="31">
        <f t="shared" si="0"/>
        <v>89623.21355923789</v>
      </c>
      <c r="H55" s="31">
        <f t="shared" si="1"/>
        <v>14937.202259872982</v>
      </c>
    </row>
    <row r="56" spans="1:8" ht="24" customHeight="1">
      <c r="A56" s="3">
        <v>16</v>
      </c>
      <c r="B56" s="1" t="s">
        <v>49</v>
      </c>
      <c r="C56" s="11">
        <v>11648</v>
      </c>
      <c r="D56" s="12">
        <v>245900400</v>
      </c>
      <c r="E56" s="25">
        <f>(C56/C$59)*$E$4</f>
        <v>43075.648649448245</v>
      </c>
      <c r="F56" s="24">
        <f>(D56/D$59)*$E$4</f>
        <v>36518.3457432037</v>
      </c>
      <c r="G56" s="31">
        <f t="shared" si="0"/>
        <v>79593.99439265195</v>
      </c>
      <c r="H56" s="31">
        <f t="shared" si="1"/>
        <v>13265.665732108659</v>
      </c>
    </row>
    <row r="57" spans="1:8" ht="24" customHeight="1">
      <c r="A57" s="3">
        <v>27</v>
      </c>
      <c r="B57" s="1" t="s">
        <v>50</v>
      </c>
      <c r="C57" s="11">
        <v>13029</v>
      </c>
      <c r="D57" s="12">
        <v>314237300</v>
      </c>
      <c r="E57" s="25">
        <f>(C57/C$59)*$E$4</f>
        <v>48182.7460726014</v>
      </c>
      <c r="F57" s="24">
        <f>(D57/D$59)*$E$4</f>
        <v>46666.96909322158</v>
      </c>
      <c r="G57" s="31">
        <f t="shared" si="0"/>
        <v>94849.71516582298</v>
      </c>
      <c r="H57" s="31">
        <f t="shared" si="1"/>
        <v>15808.285860970498</v>
      </c>
    </row>
    <row r="58" spans="1:7" ht="15">
      <c r="A58" s="1"/>
      <c r="B58" s="1"/>
      <c r="E58" s="26"/>
      <c r="G58" s="16"/>
    </row>
    <row r="59" spans="1:8" ht="15">
      <c r="A59" s="1"/>
      <c r="B59" s="1" t="s">
        <v>53</v>
      </c>
      <c r="C59" s="11">
        <f aca="true" t="shared" si="2" ref="C59:H59">SUM(C10:C57)</f>
        <v>608418</v>
      </c>
      <c r="D59" s="11">
        <f t="shared" si="2"/>
        <v>15150628779.59</v>
      </c>
      <c r="E59" s="12">
        <f t="shared" si="2"/>
        <v>2249999.9999999995</v>
      </c>
      <c r="F59" s="17">
        <f t="shared" si="2"/>
        <v>2250000</v>
      </c>
      <c r="G59" s="31">
        <f t="shared" si="2"/>
        <v>4500000</v>
      </c>
      <c r="H59" s="31">
        <f t="shared" si="2"/>
        <v>750000</v>
      </c>
    </row>
    <row r="60" ht="15">
      <c r="A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3"/>
      <c r="B67" s="1"/>
    </row>
    <row r="68" spans="1:2" ht="15">
      <c r="A68" s="3"/>
      <c r="B68" s="1"/>
    </row>
    <row r="69" spans="1:2" ht="15">
      <c r="A69" s="3"/>
      <c r="B69" s="1"/>
    </row>
    <row r="70" spans="1:2" ht="15">
      <c r="A70" s="3"/>
      <c r="B70" s="1"/>
    </row>
    <row r="71" spans="1:2" ht="15">
      <c r="A71" s="3"/>
      <c r="B71" s="1"/>
    </row>
    <row r="72" spans="1:2" ht="15">
      <c r="A72" s="3"/>
      <c r="B72" s="1"/>
    </row>
    <row r="73" spans="1:2" ht="15">
      <c r="A73" s="3"/>
      <c r="B73" s="1"/>
    </row>
    <row r="74" spans="1:2" ht="15">
      <c r="A74" s="3"/>
      <c r="B74" s="1"/>
    </row>
    <row r="75" spans="1:2" ht="15">
      <c r="A75" s="3"/>
      <c r="B75" s="1"/>
    </row>
    <row r="76" spans="1:2" ht="15">
      <c r="A76" s="1"/>
      <c r="B76" s="1"/>
    </row>
  </sheetData>
  <sheetProtection/>
  <printOptions/>
  <pageMargins left="0.5" right="0.5" top="0.5" bottom="0.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Greg Reeves</cp:lastModifiedBy>
  <cp:lastPrinted>2015-02-27T00:01:01Z</cp:lastPrinted>
  <dcterms:created xsi:type="dcterms:W3CDTF">2014-06-17T20:14:08Z</dcterms:created>
  <dcterms:modified xsi:type="dcterms:W3CDTF">2015-02-27T00:01:16Z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