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Waiver Modeling\Workgroups\Performance Measurement\Meeting Materials\2016\April 20\"/>
    </mc:Choice>
  </mc:AlternateContent>
  <bookViews>
    <workbookView xWindow="0" yWindow="0" windowWidth="28800" windowHeight="12075"/>
  </bookViews>
  <sheets>
    <sheet name="% PAU Trend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2" i="1" l="1"/>
  <c r="T52" i="1"/>
  <c r="R52" i="1"/>
  <c r="V52" i="1" s="1"/>
  <c r="X52" i="1" s="1"/>
  <c r="O52" i="1"/>
  <c r="W52" i="1" s="1"/>
  <c r="N52" i="1"/>
  <c r="M52" i="1"/>
  <c r="K52" i="1"/>
  <c r="G52" i="1"/>
  <c r="F52" i="1"/>
  <c r="D52" i="1"/>
  <c r="H52" i="1" s="1"/>
  <c r="V50" i="1"/>
  <c r="X50" i="1" s="1"/>
  <c r="U50" i="1"/>
  <c r="T50" i="1"/>
  <c r="R50" i="1"/>
  <c r="N50" i="1"/>
  <c r="M50" i="1"/>
  <c r="K50" i="1"/>
  <c r="O50" i="1" s="1"/>
  <c r="W50" i="1" s="1"/>
  <c r="H50" i="1"/>
  <c r="G50" i="1"/>
  <c r="F50" i="1"/>
  <c r="D50" i="1"/>
  <c r="V49" i="1"/>
  <c r="U49" i="1"/>
  <c r="T49" i="1"/>
  <c r="R49" i="1"/>
  <c r="N49" i="1"/>
  <c r="M49" i="1"/>
  <c r="K49" i="1"/>
  <c r="O49" i="1" s="1"/>
  <c r="H49" i="1"/>
  <c r="G49" i="1"/>
  <c r="F49" i="1"/>
  <c r="D49" i="1"/>
  <c r="U48" i="1"/>
  <c r="T48" i="1"/>
  <c r="R48" i="1"/>
  <c r="V48" i="1" s="1"/>
  <c r="X48" i="1" s="1"/>
  <c r="O48" i="1"/>
  <c r="W48" i="1" s="1"/>
  <c r="N48" i="1"/>
  <c r="M48" i="1"/>
  <c r="K48" i="1"/>
  <c r="G48" i="1"/>
  <c r="F48" i="1"/>
  <c r="D48" i="1"/>
  <c r="H48" i="1" s="1"/>
  <c r="U47" i="1"/>
  <c r="T47" i="1"/>
  <c r="R47" i="1"/>
  <c r="V47" i="1" s="1"/>
  <c r="X47" i="1" s="1"/>
  <c r="O47" i="1"/>
  <c r="W47" i="1" s="1"/>
  <c r="N47" i="1"/>
  <c r="M47" i="1"/>
  <c r="K47" i="1"/>
  <c r="G47" i="1"/>
  <c r="F47" i="1"/>
  <c r="D47" i="1"/>
  <c r="H47" i="1" s="1"/>
  <c r="V46" i="1"/>
  <c r="X46" i="1" s="1"/>
  <c r="U46" i="1"/>
  <c r="T46" i="1"/>
  <c r="R46" i="1"/>
  <c r="N46" i="1"/>
  <c r="M46" i="1"/>
  <c r="K46" i="1"/>
  <c r="O46" i="1" s="1"/>
  <c r="W46" i="1" s="1"/>
  <c r="H46" i="1"/>
  <c r="G46" i="1"/>
  <c r="F46" i="1"/>
  <c r="D46" i="1"/>
  <c r="V45" i="1"/>
  <c r="U45" i="1"/>
  <c r="T45" i="1"/>
  <c r="R45" i="1"/>
  <c r="N45" i="1"/>
  <c r="M45" i="1"/>
  <c r="K45" i="1"/>
  <c r="O45" i="1" s="1"/>
  <c r="V44" i="1"/>
  <c r="U44" i="1"/>
  <c r="T44" i="1"/>
  <c r="R44" i="1"/>
  <c r="N44" i="1"/>
  <c r="M44" i="1"/>
  <c r="K44" i="1"/>
  <c r="O44" i="1" s="1"/>
  <c r="W44" i="1" s="1"/>
  <c r="H44" i="1"/>
  <c r="G44" i="1"/>
  <c r="F44" i="1"/>
  <c r="D44" i="1"/>
  <c r="V43" i="1"/>
  <c r="U43" i="1"/>
  <c r="T43" i="1"/>
  <c r="R43" i="1"/>
  <c r="N43" i="1"/>
  <c r="M43" i="1"/>
  <c r="K43" i="1"/>
  <c r="O43" i="1" s="1"/>
  <c r="H43" i="1"/>
  <c r="G43" i="1"/>
  <c r="F43" i="1"/>
  <c r="D43" i="1"/>
  <c r="U42" i="1"/>
  <c r="T42" i="1"/>
  <c r="R42" i="1"/>
  <c r="V42" i="1" s="1"/>
  <c r="X42" i="1" s="1"/>
  <c r="O42" i="1"/>
  <c r="N42" i="1"/>
  <c r="M42" i="1"/>
  <c r="K42" i="1"/>
  <c r="G42" i="1"/>
  <c r="F42" i="1"/>
  <c r="D42" i="1"/>
  <c r="H42" i="1" s="1"/>
  <c r="U41" i="1"/>
  <c r="T41" i="1"/>
  <c r="R41" i="1"/>
  <c r="V41" i="1" s="1"/>
  <c r="X41" i="1" s="1"/>
  <c r="O41" i="1"/>
  <c r="N41" i="1"/>
  <c r="M41" i="1"/>
  <c r="K41" i="1"/>
  <c r="G41" i="1"/>
  <c r="F41" i="1"/>
  <c r="D41" i="1"/>
  <c r="H41" i="1" s="1"/>
  <c r="V40" i="1"/>
  <c r="U40" i="1"/>
  <c r="T40" i="1"/>
  <c r="R40" i="1"/>
  <c r="N40" i="1"/>
  <c r="M40" i="1"/>
  <c r="K40" i="1"/>
  <c r="O40" i="1" s="1"/>
  <c r="W40" i="1" s="1"/>
  <c r="H40" i="1"/>
  <c r="G40" i="1"/>
  <c r="F40" i="1"/>
  <c r="D40" i="1"/>
  <c r="V39" i="1"/>
  <c r="U39" i="1"/>
  <c r="T39" i="1"/>
  <c r="R39" i="1"/>
  <c r="N39" i="1"/>
  <c r="M39" i="1"/>
  <c r="K39" i="1"/>
  <c r="O39" i="1" s="1"/>
  <c r="H39" i="1"/>
  <c r="G39" i="1"/>
  <c r="F39" i="1"/>
  <c r="D39" i="1"/>
  <c r="U38" i="1"/>
  <c r="T38" i="1"/>
  <c r="R38" i="1"/>
  <c r="V38" i="1" s="1"/>
  <c r="X38" i="1" s="1"/>
  <c r="O38" i="1"/>
  <c r="N38" i="1"/>
  <c r="M38" i="1"/>
  <c r="K38" i="1"/>
  <c r="G38" i="1"/>
  <c r="F38" i="1"/>
  <c r="D38" i="1"/>
  <c r="H38" i="1" s="1"/>
  <c r="U37" i="1"/>
  <c r="T37" i="1"/>
  <c r="R37" i="1"/>
  <c r="V37" i="1" s="1"/>
  <c r="X37" i="1" s="1"/>
  <c r="O37" i="1"/>
  <c r="W37" i="1" s="1"/>
  <c r="N37" i="1"/>
  <c r="M37" i="1"/>
  <c r="K37" i="1"/>
  <c r="G37" i="1"/>
  <c r="F37" i="1"/>
  <c r="D37" i="1"/>
  <c r="H37" i="1" s="1"/>
  <c r="V36" i="1"/>
  <c r="X36" i="1" s="1"/>
  <c r="U36" i="1"/>
  <c r="T36" i="1"/>
  <c r="R36" i="1"/>
  <c r="N36" i="1"/>
  <c r="M36" i="1"/>
  <c r="K36" i="1"/>
  <c r="O36" i="1" s="1"/>
  <c r="W36" i="1" s="1"/>
  <c r="H36" i="1"/>
  <c r="G36" i="1"/>
  <c r="F36" i="1"/>
  <c r="D36" i="1"/>
  <c r="V35" i="1"/>
  <c r="U35" i="1"/>
  <c r="T35" i="1"/>
  <c r="R35" i="1"/>
  <c r="N35" i="1"/>
  <c r="M35" i="1"/>
  <c r="K35" i="1"/>
  <c r="O35" i="1" s="1"/>
  <c r="H35" i="1"/>
  <c r="G35" i="1"/>
  <c r="F35" i="1"/>
  <c r="D35" i="1"/>
  <c r="U34" i="1"/>
  <c r="T34" i="1"/>
  <c r="R34" i="1"/>
  <c r="V34" i="1" s="1"/>
  <c r="X34" i="1" s="1"/>
  <c r="O34" i="1"/>
  <c r="W34" i="1" s="1"/>
  <c r="N34" i="1"/>
  <c r="M34" i="1"/>
  <c r="K34" i="1"/>
  <c r="G34" i="1"/>
  <c r="F34" i="1"/>
  <c r="D34" i="1"/>
  <c r="H34" i="1" s="1"/>
  <c r="U33" i="1"/>
  <c r="T33" i="1"/>
  <c r="R33" i="1"/>
  <c r="V33" i="1" s="1"/>
  <c r="X33" i="1" s="1"/>
  <c r="O33" i="1"/>
  <c r="W33" i="1" s="1"/>
  <c r="N33" i="1"/>
  <c r="M33" i="1"/>
  <c r="K33" i="1"/>
  <c r="G33" i="1"/>
  <c r="F33" i="1"/>
  <c r="D33" i="1"/>
  <c r="H33" i="1" s="1"/>
  <c r="V32" i="1"/>
  <c r="X32" i="1" s="1"/>
  <c r="U32" i="1"/>
  <c r="T32" i="1"/>
  <c r="R32" i="1"/>
  <c r="N32" i="1"/>
  <c r="M32" i="1"/>
  <c r="K32" i="1"/>
  <c r="O32" i="1" s="1"/>
  <c r="W32" i="1" s="1"/>
  <c r="H32" i="1"/>
  <c r="G32" i="1"/>
  <c r="F32" i="1"/>
  <c r="D32" i="1"/>
  <c r="V31" i="1"/>
  <c r="U31" i="1"/>
  <c r="T31" i="1"/>
  <c r="R31" i="1"/>
  <c r="N31" i="1"/>
  <c r="M31" i="1"/>
  <c r="K31" i="1"/>
  <c r="O31" i="1" s="1"/>
  <c r="H31" i="1"/>
  <c r="G31" i="1"/>
  <c r="F31" i="1"/>
  <c r="D31" i="1"/>
  <c r="U30" i="1"/>
  <c r="T30" i="1"/>
  <c r="R30" i="1"/>
  <c r="V30" i="1" s="1"/>
  <c r="X30" i="1" s="1"/>
  <c r="O30" i="1"/>
  <c r="W30" i="1" s="1"/>
  <c r="N30" i="1"/>
  <c r="M30" i="1"/>
  <c r="K30" i="1"/>
  <c r="G30" i="1"/>
  <c r="F30" i="1"/>
  <c r="D30" i="1"/>
  <c r="H30" i="1" s="1"/>
  <c r="U29" i="1"/>
  <c r="T29" i="1"/>
  <c r="R29" i="1"/>
  <c r="V29" i="1" s="1"/>
  <c r="X29" i="1" s="1"/>
  <c r="O29" i="1"/>
  <c r="N29" i="1"/>
  <c r="M29" i="1"/>
  <c r="K29" i="1"/>
  <c r="G29" i="1"/>
  <c r="F29" i="1"/>
  <c r="D29" i="1"/>
  <c r="H29" i="1" s="1"/>
  <c r="V28" i="1"/>
  <c r="U28" i="1"/>
  <c r="T28" i="1"/>
  <c r="R28" i="1"/>
  <c r="N28" i="1"/>
  <c r="M28" i="1"/>
  <c r="K28" i="1"/>
  <c r="O28" i="1" s="1"/>
  <c r="W28" i="1" s="1"/>
  <c r="H28" i="1"/>
  <c r="G28" i="1"/>
  <c r="F28" i="1"/>
  <c r="D28" i="1"/>
  <c r="V27" i="1"/>
  <c r="U27" i="1"/>
  <c r="T27" i="1"/>
  <c r="R27" i="1"/>
  <c r="N27" i="1"/>
  <c r="M27" i="1"/>
  <c r="K27" i="1"/>
  <c r="O27" i="1" s="1"/>
  <c r="H27" i="1"/>
  <c r="G27" i="1"/>
  <c r="F27" i="1"/>
  <c r="D27" i="1"/>
  <c r="U26" i="1"/>
  <c r="T26" i="1"/>
  <c r="R26" i="1"/>
  <c r="V26" i="1" s="1"/>
  <c r="X26" i="1" s="1"/>
  <c r="O26" i="1"/>
  <c r="N26" i="1"/>
  <c r="M26" i="1"/>
  <c r="K26" i="1"/>
  <c r="G26" i="1"/>
  <c r="F26" i="1"/>
  <c r="D26" i="1"/>
  <c r="H26" i="1" s="1"/>
  <c r="U25" i="1"/>
  <c r="T25" i="1"/>
  <c r="R25" i="1"/>
  <c r="V25" i="1" s="1"/>
  <c r="X25" i="1" s="1"/>
  <c r="O25" i="1"/>
  <c r="N25" i="1"/>
  <c r="M25" i="1"/>
  <c r="K25" i="1"/>
  <c r="G25" i="1"/>
  <c r="F25" i="1"/>
  <c r="D25" i="1"/>
  <c r="H25" i="1" s="1"/>
  <c r="V24" i="1"/>
  <c r="X24" i="1" s="1"/>
  <c r="U24" i="1"/>
  <c r="T24" i="1"/>
  <c r="R24" i="1"/>
  <c r="N24" i="1"/>
  <c r="M24" i="1"/>
  <c r="K24" i="1"/>
  <c r="O24" i="1" s="1"/>
  <c r="W24" i="1" s="1"/>
  <c r="H24" i="1"/>
  <c r="G24" i="1"/>
  <c r="F24" i="1"/>
  <c r="D24" i="1"/>
  <c r="V23" i="1"/>
  <c r="U23" i="1"/>
  <c r="T23" i="1"/>
  <c r="R23" i="1"/>
  <c r="N23" i="1"/>
  <c r="M23" i="1"/>
  <c r="K23" i="1"/>
  <c r="O23" i="1" s="1"/>
  <c r="H23" i="1"/>
  <c r="G23" i="1"/>
  <c r="F23" i="1"/>
  <c r="D23" i="1"/>
  <c r="U22" i="1"/>
  <c r="T22" i="1"/>
  <c r="R22" i="1"/>
  <c r="V22" i="1" s="1"/>
  <c r="X22" i="1" s="1"/>
  <c r="O22" i="1"/>
  <c r="N22" i="1"/>
  <c r="M22" i="1"/>
  <c r="K22" i="1"/>
  <c r="G22" i="1"/>
  <c r="F22" i="1"/>
  <c r="D22" i="1"/>
  <c r="H22" i="1" s="1"/>
  <c r="U21" i="1"/>
  <c r="T21" i="1"/>
  <c r="R21" i="1"/>
  <c r="V21" i="1" s="1"/>
  <c r="X21" i="1" s="1"/>
  <c r="O21" i="1"/>
  <c r="W21" i="1" s="1"/>
  <c r="N21" i="1"/>
  <c r="M21" i="1"/>
  <c r="K21" i="1"/>
  <c r="G21" i="1"/>
  <c r="F21" i="1"/>
  <c r="D21" i="1"/>
  <c r="H21" i="1" s="1"/>
  <c r="V20" i="1"/>
  <c r="U20" i="1"/>
  <c r="T20" i="1"/>
  <c r="R20" i="1"/>
  <c r="N20" i="1"/>
  <c r="M20" i="1"/>
  <c r="K20" i="1"/>
  <c r="O20" i="1" s="1"/>
  <c r="W20" i="1" s="1"/>
  <c r="H20" i="1"/>
  <c r="G20" i="1"/>
  <c r="F20" i="1"/>
  <c r="D20" i="1"/>
  <c r="V19" i="1"/>
  <c r="U19" i="1"/>
  <c r="T19" i="1"/>
  <c r="R19" i="1"/>
  <c r="N19" i="1"/>
  <c r="M19" i="1"/>
  <c r="K19" i="1"/>
  <c r="O19" i="1" s="1"/>
  <c r="H19" i="1"/>
  <c r="G19" i="1"/>
  <c r="F19" i="1"/>
  <c r="D19" i="1"/>
  <c r="U18" i="1"/>
  <c r="T18" i="1"/>
  <c r="R18" i="1"/>
  <c r="V18" i="1" s="1"/>
  <c r="X18" i="1" s="1"/>
  <c r="O18" i="1"/>
  <c r="W18" i="1" s="1"/>
  <c r="N18" i="1"/>
  <c r="M18" i="1"/>
  <c r="K18" i="1"/>
  <c r="G18" i="1"/>
  <c r="F18" i="1"/>
  <c r="D18" i="1"/>
  <c r="H18" i="1" s="1"/>
  <c r="U17" i="1"/>
  <c r="T17" i="1"/>
  <c r="R17" i="1"/>
  <c r="V17" i="1" s="1"/>
  <c r="X17" i="1" s="1"/>
  <c r="O17" i="1"/>
  <c r="W17" i="1" s="1"/>
  <c r="N17" i="1"/>
  <c r="M17" i="1"/>
  <c r="K17" i="1"/>
  <c r="G17" i="1"/>
  <c r="F17" i="1"/>
  <c r="D17" i="1"/>
  <c r="H17" i="1" s="1"/>
  <c r="V16" i="1"/>
  <c r="X16" i="1" s="1"/>
  <c r="U16" i="1"/>
  <c r="T16" i="1"/>
  <c r="R16" i="1"/>
  <c r="N16" i="1"/>
  <c r="M16" i="1"/>
  <c r="K16" i="1"/>
  <c r="O16" i="1" s="1"/>
  <c r="W16" i="1" s="1"/>
  <c r="H16" i="1"/>
  <c r="G16" i="1"/>
  <c r="F16" i="1"/>
  <c r="D16" i="1"/>
  <c r="V15" i="1"/>
  <c r="U15" i="1"/>
  <c r="T15" i="1"/>
  <c r="R15" i="1"/>
  <c r="N15" i="1"/>
  <c r="M15" i="1"/>
  <c r="K15" i="1"/>
  <c r="O15" i="1" s="1"/>
  <c r="H15" i="1"/>
  <c r="G15" i="1"/>
  <c r="F15" i="1"/>
  <c r="D15" i="1"/>
  <c r="U14" i="1"/>
  <c r="T14" i="1"/>
  <c r="R14" i="1"/>
  <c r="V14" i="1" s="1"/>
  <c r="X14" i="1" s="1"/>
  <c r="O14" i="1"/>
  <c r="W14" i="1" s="1"/>
  <c r="N14" i="1"/>
  <c r="M14" i="1"/>
  <c r="K14" i="1"/>
  <c r="G14" i="1"/>
  <c r="F14" i="1"/>
  <c r="D14" i="1"/>
  <c r="H14" i="1" s="1"/>
  <c r="U13" i="1"/>
  <c r="T13" i="1"/>
  <c r="R13" i="1"/>
  <c r="V13" i="1" s="1"/>
  <c r="X13" i="1" s="1"/>
  <c r="O13" i="1"/>
  <c r="N13" i="1"/>
  <c r="M13" i="1"/>
  <c r="K13" i="1"/>
  <c r="G13" i="1"/>
  <c r="F13" i="1"/>
  <c r="D13" i="1"/>
  <c r="H13" i="1" s="1"/>
  <c r="V12" i="1"/>
  <c r="U12" i="1"/>
  <c r="T12" i="1"/>
  <c r="R12" i="1"/>
  <c r="N12" i="1"/>
  <c r="M12" i="1"/>
  <c r="K12" i="1"/>
  <c r="O12" i="1" s="1"/>
  <c r="W12" i="1" s="1"/>
  <c r="H12" i="1"/>
  <c r="G12" i="1"/>
  <c r="F12" i="1"/>
  <c r="D12" i="1"/>
  <c r="V11" i="1"/>
  <c r="U11" i="1"/>
  <c r="T11" i="1"/>
  <c r="R11" i="1"/>
  <c r="N11" i="1"/>
  <c r="M11" i="1"/>
  <c r="K11" i="1"/>
  <c r="O11" i="1" s="1"/>
  <c r="W11" i="1" s="1"/>
  <c r="H11" i="1"/>
  <c r="G11" i="1"/>
  <c r="F11" i="1"/>
  <c r="D11" i="1"/>
  <c r="U10" i="1"/>
  <c r="T10" i="1"/>
  <c r="R10" i="1"/>
  <c r="V10" i="1" s="1"/>
  <c r="X10" i="1" s="1"/>
  <c r="O10" i="1"/>
  <c r="N10" i="1"/>
  <c r="M10" i="1"/>
  <c r="K10" i="1"/>
  <c r="G10" i="1"/>
  <c r="F10" i="1"/>
  <c r="D10" i="1"/>
  <c r="H10" i="1" s="1"/>
  <c r="U9" i="1"/>
  <c r="T9" i="1"/>
  <c r="R9" i="1"/>
  <c r="V9" i="1" s="1"/>
  <c r="X9" i="1" s="1"/>
  <c r="O9" i="1"/>
  <c r="N9" i="1"/>
  <c r="M9" i="1"/>
  <c r="K9" i="1"/>
  <c r="G9" i="1"/>
  <c r="F9" i="1"/>
  <c r="D9" i="1"/>
  <c r="H9" i="1" s="1"/>
  <c r="V8" i="1"/>
  <c r="X8" i="1" s="1"/>
  <c r="U8" i="1"/>
  <c r="T8" i="1"/>
  <c r="R8" i="1"/>
  <c r="N8" i="1"/>
  <c r="M8" i="1"/>
  <c r="K8" i="1"/>
  <c r="O8" i="1" s="1"/>
  <c r="W8" i="1" s="1"/>
  <c r="H8" i="1"/>
  <c r="G8" i="1"/>
  <c r="F8" i="1"/>
  <c r="D8" i="1"/>
  <c r="V7" i="1"/>
  <c r="X7" i="1" s="1"/>
  <c r="U7" i="1"/>
  <c r="T7" i="1"/>
  <c r="R7" i="1"/>
  <c r="N7" i="1"/>
  <c r="M7" i="1"/>
  <c r="K7" i="1"/>
  <c r="O7" i="1" s="1"/>
  <c r="W7" i="1" s="1"/>
  <c r="H7" i="1"/>
  <c r="G7" i="1"/>
  <c r="F7" i="1"/>
  <c r="D7" i="1"/>
  <c r="U6" i="1"/>
  <c r="T6" i="1"/>
  <c r="R6" i="1"/>
  <c r="V6" i="1" s="1"/>
  <c r="X6" i="1" s="1"/>
  <c r="O6" i="1"/>
  <c r="N6" i="1"/>
  <c r="M6" i="1"/>
  <c r="K6" i="1"/>
  <c r="G6" i="1"/>
  <c r="F6" i="1"/>
  <c r="D6" i="1"/>
  <c r="H6" i="1" s="1"/>
  <c r="U5" i="1"/>
  <c r="T5" i="1"/>
  <c r="R5" i="1"/>
  <c r="V5" i="1" s="1"/>
  <c r="X5" i="1" s="1"/>
  <c r="O5" i="1"/>
  <c r="W5" i="1" s="1"/>
  <c r="N5" i="1"/>
  <c r="M5" i="1"/>
  <c r="K5" i="1"/>
  <c r="G5" i="1"/>
  <c r="F5" i="1"/>
  <c r="D5" i="1"/>
  <c r="H5" i="1" s="1"/>
  <c r="V4" i="1"/>
  <c r="U4" i="1"/>
  <c r="T4" i="1"/>
  <c r="R4" i="1"/>
  <c r="N4" i="1"/>
  <c r="M4" i="1"/>
  <c r="K4" i="1"/>
  <c r="O4" i="1" s="1"/>
  <c r="W4" i="1" s="1"/>
  <c r="H4" i="1"/>
  <c r="G4" i="1"/>
  <c r="F4" i="1"/>
  <c r="D4" i="1"/>
  <c r="W31" i="1" l="1"/>
  <c r="X31" i="1"/>
  <c r="W45" i="1"/>
  <c r="X45" i="1"/>
  <c r="W10" i="1"/>
  <c r="W13" i="1"/>
  <c r="W26" i="1"/>
  <c r="X27" i="1"/>
  <c r="W27" i="1"/>
  <c r="W29" i="1"/>
  <c r="W42" i="1"/>
  <c r="W43" i="1"/>
  <c r="X43" i="1"/>
  <c r="X12" i="1"/>
  <c r="X28" i="1"/>
  <c r="X44" i="1"/>
  <c r="W19" i="1"/>
  <c r="X19" i="1"/>
  <c r="X49" i="1"/>
  <c r="W49" i="1"/>
  <c r="X4" i="1"/>
  <c r="X20" i="1"/>
  <c r="W6" i="1"/>
  <c r="W9" i="1"/>
  <c r="X11" i="1"/>
  <c r="W22" i="1"/>
  <c r="X23" i="1"/>
  <c r="W23" i="1"/>
  <c r="W25" i="1"/>
  <c r="W38" i="1"/>
  <c r="X39" i="1"/>
  <c r="W39" i="1"/>
  <c r="W41" i="1"/>
  <c r="W15" i="1"/>
  <c r="X15" i="1"/>
  <c r="X35" i="1"/>
  <c r="W35" i="1"/>
  <c r="X40" i="1"/>
</calcChain>
</file>

<file path=xl/sharedStrings.xml><?xml version="1.0" encoding="utf-8"?>
<sst xmlns="http://schemas.openxmlformats.org/spreadsheetml/2006/main" count="72" uniqueCount="58">
  <si>
    <t>PAU Percent Revenue CY 2013-CY 2015</t>
  </si>
  <si>
    <t>% PAU Annual Change</t>
  </si>
  <si>
    <t>Hospital Name</t>
  </si>
  <si>
    <t>PQI</t>
  </si>
  <si>
    <t>Readmission</t>
  </si>
  <si>
    <t xml:space="preserve">PAU </t>
  </si>
  <si>
    <t>Total</t>
  </si>
  <si>
    <t>% PQI</t>
  </si>
  <si>
    <t xml:space="preserve">% Readmissions </t>
  </si>
  <si>
    <t>% PAU</t>
  </si>
  <si>
    <t>REHAB &amp; ORTHO</t>
  </si>
  <si>
    <t>MERCY</t>
  </si>
  <si>
    <t>MCCREADY</t>
  </si>
  <si>
    <t>UM ST. JOSEPH</t>
  </si>
  <si>
    <t>G.B.M.C.</t>
  </si>
  <si>
    <t>UNIVERSITY OF MARYLAND</t>
  </si>
  <si>
    <t>ATLANTIC GENERAL</t>
  </si>
  <si>
    <t>GARRETT COUNTY</t>
  </si>
  <si>
    <t>ANNE ARUNDEL</t>
  </si>
  <si>
    <t>JOHNS HOPKINS</t>
  </si>
  <si>
    <t>SUBURBAN</t>
  </si>
  <si>
    <t>SINAI</t>
  </si>
  <si>
    <t>SHADY GROVE</t>
  </si>
  <si>
    <t>FREDERICK MEMORIAL</t>
  </si>
  <si>
    <t>ST. MARY</t>
  </si>
  <si>
    <t>WESTERN MARYLAND HEALTH SYSTEM</t>
  </si>
  <si>
    <t>CALVERT</t>
  </si>
  <si>
    <t>UPPER CHESAPEAKE HEALTH</t>
  </si>
  <si>
    <t>PENINSULA REGIONAL</t>
  </si>
  <si>
    <t>UNION MEMORIAL</t>
  </si>
  <si>
    <t>EASTON</t>
  </si>
  <si>
    <t>MERITUS</t>
  </si>
  <si>
    <t>HOWARD COUNTY</t>
  </si>
  <si>
    <t>HOPKINS BAYVIEW MED CTR</t>
  </si>
  <si>
    <t>HOLY CROSS</t>
  </si>
  <si>
    <t>MONTGOMERY GENERAL</t>
  </si>
  <si>
    <t>HARBOR</t>
  </si>
  <si>
    <t>UNION HOSPITAL  OF CECIL COUNT</t>
  </si>
  <si>
    <t>WASHINGTON ADVENTIST</t>
  </si>
  <si>
    <t>CHESTERTOWN</t>
  </si>
  <si>
    <t>PRINCE GEORGE</t>
  </si>
  <si>
    <t>LAUREL REGIONAL</t>
  </si>
  <si>
    <t>CARROLL COUNTY</t>
  </si>
  <si>
    <t>CHARLES REGIONAL</t>
  </si>
  <si>
    <t>ST. AGNES</t>
  </si>
  <si>
    <t>FT. WASHINGTON</t>
  </si>
  <si>
    <t>BALTIMORE WASHINGTON MEDICAL CENTER</t>
  </si>
  <si>
    <t>FRANKLIN SQUARE</t>
  </si>
  <si>
    <t>GOOD SAMARITAN</t>
  </si>
  <si>
    <t>NORTHWEST</t>
  </si>
  <si>
    <t>UMMC MIDTOWN</t>
  </si>
  <si>
    <t>HOLY CROSS GERMANTOWN</t>
  </si>
  <si>
    <t>DOCTORS COMMUNITY</t>
  </si>
  <si>
    <t>SOUTHERN MARYLAND</t>
  </si>
  <si>
    <t>HARFORD</t>
  </si>
  <si>
    <t>BON SECOURS</t>
  </si>
  <si>
    <t>DORCHESTER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</si>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</sst>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2" borderId="1" xfId="0" applyFont="1" applyFill="1" applyBorder="1"/>
    <xf numFmtId="0" fontId="2" fillId="2" borderId="0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/>
    </xf>
    <xf numFmtId="164" fontId="0" fillId="0" borderId="2" xfId="0" applyNumberFormat="1" applyBorder="1"/>
    <xf numFmtId="10" fontId="0" fillId="3" borderId="2" xfId="1" applyNumberFormat="1" applyFont="1" applyFill="1" applyBorder="1"/>
    <xf numFmtId="10" fontId="3" fillId="3" borderId="2" xfId="1" applyNumberFormat="1" applyFont="1" applyFill="1" applyBorder="1"/>
    <xf numFmtId="10" fontId="0" fillId="0" borderId="2" xfId="0" applyNumberFormat="1" applyBorder="1"/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/>
    <xf numFmtId="10" fontId="0" fillId="0" borderId="0" xfId="1" applyNumberFormat="1" applyFont="1" applyFill="1" applyBorder="1"/>
    <xf numFmtId="10" fontId="0" fillId="0" borderId="0" xfId="0" applyNumberFormat="1" applyFill="1" applyBorder="1"/>
    <xf numFmtId="0" fontId="0" fillId="0" borderId="0" xfId="0" applyFill="1"/>
    <xf numFmtId="0" fontId="2" fillId="2" borderId="0" xfId="0" applyFont="1" applyFill="1" applyBorder="1" applyAlignment="1">
      <alignment horizontal="left"/>
    </xf>
    <xf numFmtId="164" fontId="2" fillId="2" borderId="0" xfId="0" applyNumberFormat="1" applyFont="1" applyFill="1" applyBorder="1"/>
    <xf numFmtId="164" fontId="2" fillId="4" borderId="0" xfId="0" applyNumberFormat="1" applyFont="1" applyFill="1"/>
    <xf numFmtId="10" fontId="2" fillId="5" borderId="0" xfId="1" applyNumberFormat="1" applyFont="1" applyFill="1"/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R45" sqref="R45"/>
    </sheetView>
  </sheetViews>
  <sheetFormatPr defaultRowHeight="15" x14ac:dyDescent="0.25"/>
  <cols>
    <col min="1" max="1" width="25.7109375" customWidth="1"/>
    <col min="2" max="3" width="14.42578125" hidden="1" customWidth="1"/>
    <col min="4" max="5" width="14.42578125" customWidth="1"/>
    <col min="6" max="6" width="12.140625" customWidth="1"/>
    <col min="7" max="7" width="13.5703125" customWidth="1"/>
    <col min="8" max="8" width="12.140625" customWidth="1"/>
    <col min="9" max="10" width="14.42578125" hidden="1" customWidth="1"/>
    <col min="11" max="11" width="13.85546875" customWidth="1"/>
    <col min="12" max="12" width="14.42578125" customWidth="1"/>
    <col min="13" max="13" width="11.42578125" customWidth="1"/>
    <col min="14" max="14" width="14.140625" customWidth="1"/>
    <col min="15" max="15" width="11.42578125" customWidth="1"/>
    <col min="16" max="17" width="14.42578125" hidden="1" customWidth="1"/>
    <col min="18" max="19" width="14.42578125" customWidth="1"/>
    <col min="20" max="20" width="12.5703125" customWidth="1"/>
    <col min="21" max="21" width="14.28515625" customWidth="1"/>
    <col min="22" max="22" width="12.5703125" customWidth="1"/>
  </cols>
  <sheetData>
    <row r="1" spans="1:24" x14ac:dyDescent="0.25">
      <c r="A1" s="1" t="s">
        <v>0</v>
      </c>
    </row>
    <row r="2" spans="1:24" x14ac:dyDescent="0.25">
      <c r="A2" s="2"/>
      <c r="B2" s="2">
        <v>2013</v>
      </c>
      <c r="C2" s="2"/>
      <c r="D2" s="2">
        <v>2013</v>
      </c>
      <c r="E2" s="2"/>
      <c r="F2" s="3"/>
      <c r="G2" s="3"/>
      <c r="H2" s="3"/>
      <c r="I2" s="2">
        <v>2014</v>
      </c>
      <c r="J2" s="2"/>
      <c r="K2" s="2">
        <v>2014</v>
      </c>
      <c r="L2" s="2"/>
      <c r="M2" s="3"/>
      <c r="N2" s="3"/>
      <c r="O2" s="3"/>
      <c r="P2" s="2">
        <v>2015</v>
      </c>
      <c r="Q2" s="2"/>
      <c r="R2" s="2">
        <v>2015</v>
      </c>
      <c r="S2" s="2"/>
      <c r="T2" s="3"/>
      <c r="U2" s="3"/>
      <c r="V2" s="3"/>
      <c r="W2" s="4" t="s">
        <v>1</v>
      </c>
      <c r="X2" s="4"/>
    </row>
    <row r="3" spans="1:24" s="8" customFormat="1" ht="30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5" t="s">
        <v>3</v>
      </c>
      <c r="J3" s="5" t="s">
        <v>4</v>
      </c>
      <c r="K3" s="5" t="s">
        <v>5</v>
      </c>
      <c r="L3" s="5" t="s">
        <v>6</v>
      </c>
      <c r="M3" s="6" t="s">
        <v>7</v>
      </c>
      <c r="N3" s="6" t="s">
        <v>8</v>
      </c>
      <c r="O3" s="6" t="s">
        <v>9</v>
      </c>
      <c r="P3" s="5" t="s">
        <v>3</v>
      </c>
      <c r="Q3" s="5" t="s">
        <v>4</v>
      </c>
      <c r="R3" s="5" t="s">
        <v>5</v>
      </c>
      <c r="S3" s="5" t="s">
        <v>6</v>
      </c>
      <c r="T3" s="6" t="s">
        <v>7</v>
      </c>
      <c r="U3" s="6" t="s">
        <v>8</v>
      </c>
      <c r="V3" s="7" t="s">
        <v>9</v>
      </c>
      <c r="W3" s="5">
        <v>2014</v>
      </c>
      <c r="X3" s="5">
        <v>2015</v>
      </c>
    </row>
    <row r="4" spans="1:24" x14ac:dyDescent="0.25">
      <c r="A4" s="9" t="s">
        <v>10</v>
      </c>
      <c r="B4" s="10"/>
      <c r="C4" s="10">
        <v>540453.03</v>
      </c>
      <c r="D4" s="10">
        <f t="shared" ref="D4:D44" si="0">SUM(B4:C4)</f>
        <v>540453.03</v>
      </c>
      <c r="E4" s="10">
        <v>96629588.090000048</v>
      </c>
      <c r="F4" s="11">
        <f t="shared" ref="F4:F44" si="1">B4/E4</f>
        <v>0</v>
      </c>
      <c r="G4" s="11">
        <f t="shared" ref="G4:G44" si="2">C4/E4</f>
        <v>5.5930387439572472E-3</v>
      </c>
      <c r="H4" s="11">
        <f t="shared" ref="H4:H44" si="3">D4/E4</f>
        <v>5.5930387439572472E-3</v>
      </c>
      <c r="I4" s="10"/>
      <c r="J4" s="10">
        <v>523188.98000000004</v>
      </c>
      <c r="K4" s="10">
        <f t="shared" ref="K4:K50" si="4">SUM(I4:J4)</f>
        <v>523188.98000000004</v>
      </c>
      <c r="L4" s="10">
        <v>97150574.690000042</v>
      </c>
      <c r="M4" s="11">
        <f t="shared" ref="M4:M50" si="5">I4/L4</f>
        <v>0</v>
      </c>
      <c r="N4" s="11">
        <f t="shared" ref="N4:N50" si="6">J4/L4</f>
        <v>5.3853410715217643E-3</v>
      </c>
      <c r="O4" s="11">
        <f t="shared" ref="O4:O50" si="7">K4/L4</f>
        <v>5.3853410715217643E-3</v>
      </c>
      <c r="P4" s="10"/>
      <c r="Q4" s="10">
        <v>561613.80000000016</v>
      </c>
      <c r="R4" s="10">
        <f t="shared" ref="R4:R50" si="8">SUM(P4:Q4)</f>
        <v>561613.80000000016</v>
      </c>
      <c r="S4" s="10">
        <v>104349587.66999997</v>
      </c>
      <c r="T4" s="11">
        <f t="shared" ref="T4:T50" si="9">P4/S4</f>
        <v>0</v>
      </c>
      <c r="U4" s="11">
        <f t="shared" ref="U4:U50" si="10">Q4/S4</f>
        <v>5.382041391251818E-3</v>
      </c>
      <c r="V4" s="12">
        <f t="shared" ref="V4:V50" si="11">R4/S4</f>
        <v>5.382041391251818E-3</v>
      </c>
      <c r="W4" s="13">
        <f t="shared" ref="W4:W50" si="12">O4-H4</f>
        <v>-2.0769767243548291E-4</v>
      </c>
      <c r="X4" s="13">
        <f t="shared" ref="X4:X50" si="13">V4-O4</f>
        <v>-3.2996802699462868E-6</v>
      </c>
    </row>
    <row r="5" spans="1:24" x14ac:dyDescent="0.25">
      <c r="A5" s="9" t="s">
        <v>11</v>
      </c>
      <c r="B5" s="10">
        <v>11888395.200000001</v>
      </c>
      <c r="C5" s="10">
        <v>23578103.870000001</v>
      </c>
      <c r="D5" s="10">
        <f t="shared" si="0"/>
        <v>35466499.07</v>
      </c>
      <c r="E5" s="10">
        <v>479955036.99000043</v>
      </c>
      <c r="F5" s="11">
        <f t="shared" si="1"/>
        <v>2.4769810260888436E-2</v>
      </c>
      <c r="G5" s="11">
        <f t="shared" si="2"/>
        <v>4.9125651473246726E-2</v>
      </c>
      <c r="H5" s="11">
        <f t="shared" si="3"/>
        <v>7.3895461734135151E-2</v>
      </c>
      <c r="I5" s="10">
        <v>9381115.9099999983</v>
      </c>
      <c r="J5" s="10">
        <v>21142590.870000008</v>
      </c>
      <c r="K5" s="10">
        <f t="shared" si="4"/>
        <v>30523706.780000009</v>
      </c>
      <c r="L5" s="10">
        <v>490695677.23000121</v>
      </c>
      <c r="M5" s="11">
        <f t="shared" si="5"/>
        <v>1.9117991751948605E-2</v>
      </c>
      <c r="N5" s="11">
        <f t="shared" si="6"/>
        <v>4.3086971927999998E-2</v>
      </c>
      <c r="O5" s="11">
        <f t="shared" si="7"/>
        <v>6.2204963679948606E-2</v>
      </c>
      <c r="P5" s="10">
        <v>10684952.600000005</v>
      </c>
      <c r="Q5" s="10">
        <v>21794381.780000005</v>
      </c>
      <c r="R5" s="10">
        <f t="shared" si="8"/>
        <v>32479334.38000001</v>
      </c>
      <c r="S5" s="10">
        <v>504299472.13000005</v>
      </c>
      <c r="T5" s="11">
        <f t="shared" si="9"/>
        <v>2.1187713234896269E-2</v>
      </c>
      <c r="U5" s="11">
        <f t="shared" si="10"/>
        <v>4.3217141766870172E-2</v>
      </c>
      <c r="V5" s="12">
        <f t="shared" si="11"/>
        <v>6.4404855001766445E-2</v>
      </c>
      <c r="W5" s="13">
        <f t="shared" si="12"/>
        <v>-1.1690498054186545E-2</v>
      </c>
      <c r="X5" s="13">
        <f t="shared" si="13"/>
        <v>2.1998913218178387E-3</v>
      </c>
    </row>
    <row r="6" spans="1:24" x14ac:dyDescent="0.25">
      <c r="A6" s="9" t="s">
        <v>12</v>
      </c>
      <c r="B6" s="10">
        <v>1568354.65</v>
      </c>
      <c r="C6" s="10">
        <v>689508.35</v>
      </c>
      <c r="D6" s="10">
        <f t="shared" si="0"/>
        <v>2257863</v>
      </c>
      <c r="E6" s="10">
        <v>19211568.769999996</v>
      </c>
      <c r="F6" s="11">
        <f t="shared" si="1"/>
        <v>8.1635949087566384E-2</v>
      </c>
      <c r="G6" s="11">
        <f t="shared" si="2"/>
        <v>3.5890267903405583E-2</v>
      </c>
      <c r="H6" s="11">
        <f t="shared" si="3"/>
        <v>0.11752621699097197</v>
      </c>
      <c r="I6" s="10">
        <v>1160183.26</v>
      </c>
      <c r="J6" s="10">
        <v>482178.23</v>
      </c>
      <c r="K6" s="10">
        <f t="shared" si="4"/>
        <v>1642361.49</v>
      </c>
      <c r="L6" s="10">
        <v>15382744.880000008</v>
      </c>
      <c r="M6" s="11">
        <f t="shared" si="5"/>
        <v>7.5421081806304996E-2</v>
      </c>
      <c r="N6" s="11">
        <f t="shared" si="6"/>
        <v>3.1345396011014111E-2</v>
      </c>
      <c r="O6" s="11">
        <f t="shared" si="7"/>
        <v>0.10676647781731911</v>
      </c>
      <c r="P6" s="10">
        <v>699421.3</v>
      </c>
      <c r="Q6" s="10">
        <v>393646.08000000002</v>
      </c>
      <c r="R6" s="10">
        <f t="shared" si="8"/>
        <v>1093067.3800000001</v>
      </c>
      <c r="S6" s="10">
        <v>14319597.479999993</v>
      </c>
      <c r="T6" s="11">
        <f t="shared" si="9"/>
        <v>4.8843642496018011E-2</v>
      </c>
      <c r="U6" s="11">
        <f t="shared" si="10"/>
        <v>2.7490024112046495E-2</v>
      </c>
      <c r="V6" s="12">
        <f t="shared" si="11"/>
        <v>7.633366660806451E-2</v>
      </c>
      <c r="W6" s="13">
        <f t="shared" si="12"/>
        <v>-1.075973917365286E-2</v>
      </c>
      <c r="X6" s="13">
        <f t="shared" si="13"/>
        <v>-3.0432811209254604E-2</v>
      </c>
    </row>
    <row r="7" spans="1:24" x14ac:dyDescent="0.25">
      <c r="A7" s="9" t="s">
        <v>13</v>
      </c>
      <c r="B7" s="10">
        <v>10171510.740000004</v>
      </c>
      <c r="C7" s="10">
        <v>23109462.599999994</v>
      </c>
      <c r="D7" s="10">
        <f t="shared" si="0"/>
        <v>33280973.339999996</v>
      </c>
      <c r="E7" s="10">
        <v>353949861.6000005</v>
      </c>
      <c r="F7" s="11">
        <f t="shared" si="1"/>
        <v>2.8737151341211287E-2</v>
      </c>
      <c r="G7" s="11">
        <f t="shared" si="2"/>
        <v>6.5290215104296459E-2</v>
      </c>
      <c r="H7" s="11">
        <f t="shared" si="3"/>
        <v>9.4027366445507743E-2</v>
      </c>
      <c r="I7" s="10">
        <v>10251180.889999999</v>
      </c>
      <c r="J7" s="10">
        <v>21374529.470000003</v>
      </c>
      <c r="K7" s="10">
        <f t="shared" si="4"/>
        <v>31625710.359999999</v>
      </c>
      <c r="L7" s="10">
        <v>359190233.74000061</v>
      </c>
      <c r="M7" s="11">
        <f t="shared" si="5"/>
        <v>2.8539698263122328E-2</v>
      </c>
      <c r="N7" s="11">
        <f t="shared" si="6"/>
        <v>5.9507546314502328E-2</v>
      </c>
      <c r="O7" s="11">
        <f t="shared" si="7"/>
        <v>8.8047244577624653E-2</v>
      </c>
      <c r="P7" s="10">
        <v>11717106.869999997</v>
      </c>
      <c r="Q7" s="10">
        <v>23087498.32</v>
      </c>
      <c r="R7" s="10">
        <f t="shared" si="8"/>
        <v>34804605.189999998</v>
      </c>
      <c r="S7" s="10">
        <v>409520840.36999947</v>
      </c>
      <c r="T7" s="11">
        <f t="shared" si="9"/>
        <v>2.8611747473983658E-2</v>
      </c>
      <c r="U7" s="11">
        <f t="shared" si="10"/>
        <v>5.6376858132886697E-2</v>
      </c>
      <c r="V7" s="12">
        <f t="shared" si="11"/>
        <v>8.4988605606870354E-2</v>
      </c>
      <c r="W7" s="13">
        <f t="shared" si="12"/>
        <v>-5.9801218678830897E-3</v>
      </c>
      <c r="X7" s="13">
        <f t="shared" si="13"/>
        <v>-3.0586389707542988E-3</v>
      </c>
    </row>
    <row r="8" spans="1:24" x14ac:dyDescent="0.25">
      <c r="A8" s="9" t="s">
        <v>14</v>
      </c>
      <c r="B8" s="10">
        <v>14742326.050000001</v>
      </c>
      <c r="C8" s="10">
        <v>24033251.099999998</v>
      </c>
      <c r="D8" s="10">
        <f t="shared" si="0"/>
        <v>38775577.149999999</v>
      </c>
      <c r="E8" s="10">
        <v>417615615.25999951</v>
      </c>
      <c r="F8" s="11">
        <f t="shared" si="1"/>
        <v>3.5301184896598538E-2</v>
      </c>
      <c r="G8" s="11">
        <f t="shared" si="2"/>
        <v>5.7548736737340039E-2</v>
      </c>
      <c r="H8" s="11">
        <f t="shared" si="3"/>
        <v>9.2849921633938584E-2</v>
      </c>
      <c r="I8" s="10">
        <v>15008912.929999998</v>
      </c>
      <c r="J8" s="10">
        <v>23724227.669999998</v>
      </c>
      <c r="K8" s="10">
        <f t="shared" si="4"/>
        <v>38733140.599999994</v>
      </c>
      <c r="L8" s="10">
        <v>431697738.08999968</v>
      </c>
      <c r="M8" s="11">
        <f t="shared" si="5"/>
        <v>3.4767179917146014E-2</v>
      </c>
      <c r="N8" s="11">
        <f t="shared" si="6"/>
        <v>5.4955645065376757E-2</v>
      </c>
      <c r="O8" s="11">
        <f t="shared" si="7"/>
        <v>8.9722824982522764E-2</v>
      </c>
      <c r="P8" s="10">
        <v>14488298.850000003</v>
      </c>
      <c r="Q8" s="10">
        <v>24519028.930000003</v>
      </c>
      <c r="R8" s="10">
        <f t="shared" si="8"/>
        <v>39007327.780000009</v>
      </c>
      <c r="S8" s="10">
        <v>439464425.18000048</v>
      </c>
      <c r="T8" s="11">
        <f t="shared" si="9"/>
        <v>3.2968081191249402E-2</v>
      </c>
      <c r="U8" s="11">
        <f t="shared" si="10"/>
        <v>5.5792977827402619E-2</v>
      </c>
      <c r="V8" s="12">
        <f t="shared" si="11"/>
        <v>8.8761059018652028E-2</v>
      </c>
      <c r="W8" s="13">
        <f t="shared" si="12"/>
        <v>-3.1270966514158199E-3</v>
      </c>
      <c r="X8" s="13">
        <f t="shared" si="13"/>
        <v>-9.6176596387073654E-4</v>
      </c>
    </row>
    <row r="9" spans="1:24" x14ac:dyDescent="0.25">
      <c r="A9" s="9" t="s">
        <v>15</v>
      </c>
      <c r="B9" s="10">
        <v>14546978.76</v>
      </c>
      <c r="C9" s="10">
        <v>117576667.30999994</v>
      </c>
      <c r="D9" s="10">
        <f t="shared" si="0"/>
        <v>132123646.06999995</v>
      </c>
      <c r="E9" s="10">
        <v>1475890471.8200018</v>
      </c>
      <c r="F9" s="11">
        <f t="shared" si="1"/>
        <v>9.8564080721120981E-3</v>
      </c>
      <c r="G9" s="11">
        <f t="shared" si="2"/>
        <v>7.9664900312697101E-2</v>
      </c>
      <c r="H9" s="11">
        <f t="shared" si="3"/>
        <v>8.9521308384809206E-2</v>
      </c>
      <c r="I9" s="10">
        <v>17141309.250000004</v>
      </c>
      <c r="J9" s="10">
        <v>124687824.68999998</v>
      </c>
      <c r="K9" s="10">
        <f t="shared" si="4"/>
        <v>141829133.94</v>
      </c>
      <c r="L9" s="10">
        <v>1504700875.720001</v>
      </c>
      <c r="M9" s="11">
        <f t="shared" si="5"/>
        <v>1.1391838422236492E-2</v>
      </c>
      <c r="N9" s="11">
        <f t="shared" si="6"/>
        <v>8.2865522777300651E-2</v>
      </c>
      <c r="O9" s="11">
        <f t="shared" si="7"/>
        <v>9.4257361199537149E-2</v>
      </c>
      <c r="P9" s="10">
        <v>18414592.210000001</v>
      </c>
      <c r="Q9" s="10">
        <v>122455882.33000001</v>
      </c>
      <c r="R9" s="10">
        <f t="shared" si="8"/>
        <v>140870474.54000002</v>
      </c>
      <c r="S9" s="10">
        <v>1530362144.2400002</v>
      </c>
      <c r="T9" s="11">
        <f t="shared" si="9"/>
        <v>1.2032833064584822E-2</v>
      </c>
      <c r="U9" s="11">
        <f t="shared" si="10"/>
        <v>8.001758458996211E-2</v>
      </c>
      <c r="V9" s="12">
        <f t="shared" si="11"/>
        <v>9.205041765454694E-2</v>
      </c>
      <c r="W9" s="13">
        <f t="shared" si="12"/>
        <v>4.7360528147279424E-3</v>
      </c>
      <c r="X9" s="13">
        <f t="shared" si="13"/>
        <v>-2.2069435449902086E-3</v>
      </c>
    </row>
    <row r="10" spans="1:24" x14ac:dyDescent="0.25">
      <c r="A10" s="9" t="s">
        <v>16</v>
      </c>
      <c r="B10" s="10">
        <v>6137356</v>
      </c>
      <c r="C10" s="10">
        <v>6717044.1600000011</v>
      </c>
      <c r="D10" s="10">
        <f t="shared" si="0"/>
        <v>12854400.16</v>
      </c>
      <c r="E10" s="10">
        <v>101962206.85000013</v>
      </c>
      <c r="F10" s="11">
        <f t="shared" si="1"/>
        <v>6.0192459437729329E-2</v>
      </c>
      <c r="G10" s="11">
        <f t="shared" si="2"/>
        <v>6.5877783224932152E-2</v>
      </c>
      <c r="H10" s="11">
        <f t="shared" si="3"/>
        <v>0.12607024266266148</v>
      </c>
      <c r="I10" s="10">
        <v>5111681.6799999988</v>
      </c>
      <c r="J10" s="10">
        <v>5462772.0299999993</v>
      </c>
      <c r="K10" s="10">
        <f t="shared" si="4"/>
        <v>10574453.709999997</v>
      </c>
      <c r="L10" s="10">
        <v>101169725.81000012</v>
      </c>
      <c r="M10" s="11">
        <f t="shared" si="5"/>
        <v>5.0525803436493398E-2</v>
      </c>
      <c r="N10" s="11">
        <f t="shared" si="6"/>
        <v>5.3996113820247514E-2</v>
      </c>
      <c r="O10" s="11">
        <f t="shared" si="7"/>
        <v>0.1045219172567409</v>
      </c>
      <c r="P10" s="10">
        <v>5193040.7700000005</v>
      </c>
      <c r="Q10" s="10">
        <v>4395444.21</v>
      </c>
      <c r="R10" s="10">
        <f t="shared" si="8"/>
        <v>9588484.9800000004</v>
      </c>
      <c r="S10" s="10">
        <v>103203408.8699999</v>
      </c>
      <c r="T10" s="11">
        <f t="shared" si="9"/>
        <v>5.0318500395092669E-2</v>
      </c>
      <c r="U10" s="11">
        <f t="shared" si="10"/>
        <v>4.2590106839752923E-2</v>
      </c>
      <c r="V10" s="12">
        <f t="shared" si="11"/>
        <v>9.2908607234845592E-2</v>
      </c>
      <c r="W10" s="13">
        <f t="shared" si="12"/>
        <v>-2.1548325405920582E-2</v>
      </c>
      <c r="X10" s="13">
        <f t="shared" si="13"/>
        <v>-1.1613310021895307E-2</v>
      </c>
    </row>
    <row r="11" spans="1:24" x14ac:dyDescent="0.25">
      <c r="A11" s="9" t="s">
        <v>17</v>
      </c>
      <c r="B11" s="10">
        <v>2295061.0300000003</v>
      </c>
      <c r="C11" s="10">
        <v>1216520.2900000003</v>
      </c>
      <c r="D11" s="10">
        <f t="shared" si="0"/>
        <v>3511581.3200000003</v>
      </c>
      <c r="E11" s="10">
        <v>44382312.780000024</v>
      </c>
      <c r="F11" s="11">
        <f t="shared" si="1"/>
        <v>5.1711163439734538E-2</v>
      </c>
      <c r="G11" s="11">
        <f t="shared" si="2"/>
        <v>2.7410024710298561E-2</v>
      </c>
      <c r="H11" s="11">
        <f t="shared" si="3"/>
        <v>7.9121188150033092E-2</v>
      </c>
      <c r="I11" s="10">
        <v>3205088.5799999996</v>
      </c>
      <c r="J11" s="10">
        <v>1477377.7399999998</v>
      </c>
      <c r="K11" s="10">
        <f t="shared" si="4"/>
        <v>4682466.3199999994</v>
      </c>
      <c r="L11" s="10">
        <v>48113046.619999982</v>
      </c>
      <c r="M11" s="11">
        <f t="shared" si="5"/>
        <v>6.6615789378585824E-2</v>
      </c>
      <c r="N11" s="11">
        <f t="shared" si="6"/>
        <v>3.0706385144728551E-2</v>
      </c>
      <c r="O11" s="11">
        <f t="shared" si="7"/>
        <v>9.7322174523314375E-2</v>
      </c>
      <c r="P11" s="10">
        <v>2992594.1099999994</v>
      </c>
      <c r="Q11" s="10">
        <v>1434328.57</v>
      </c>
      <c r="R11" s="10">
        <f t="shared" si="8"/>
        <v>4426922.68</v>
      </c>
      <c r="S11" s="10">
        <v>46557059.88000007</v>
      </c>
      <c r="T11" s="11">
        <f t="shared" si="9"/>
        <v>6.4277987435489986E-2</v>
      </c>
      <c r="U11" s="11">
        <f t="shared" si="10"/>
        <v>3.0807971416085003E-2</v>
      </c>
      <c r="V11" s="12">
        <f t="shared" si="11"/>
        <v>9.5085958851574989E-2</v>
      </c>
      <c r="W11" s="13">
        <f t="shared" si="12"/>
        <v>1.8200986373281283E-2</v>
      </c>
      <c r="X11" s="13">
        <f t="shared" si="13"/>
        <v>-2.2362156717393861E-3</v>
      </c>
    </row>
    <row r="12" spans="1:24" x14ac:dyDescent="0.25">
      <c r="A12" s="9" t="s">
        <v>18</v>
      </c>
      <c r="B12" s="10">
        <v>19973561.399999995</v>
      </c>
      <c r="C12" s="10">
        <v>31005682.380000006</v>
      </c>
      <c r="D12" s="10">
        <f t="shared" si="0"/>
        <v>50979243.780000001</v>
      </c>
      <c r="E12" s="10">
        <v>546821549.74000061</v>
      </c>
      <c r="F12" s="11">
        <f t="shared" si="1"/>
        <v>3.6526653730996707E-2</v>
      </c>
      <c r="G12" s="11">
        <f t="shared" si="2"/>
        <v>5.6701646807340349E-2</v>
      </c>
      <c r="H12" s="11">
        <f t="shared" si="3"/>
        <v>9.3228300538337056E-2</v>
      </c>
      <c r="I12" s="10">
        <v>20526417.75</v>
      </c>
      <c r="J12" s="10">
        <v>30084319.749999996</v>
      </c>
      <c r="K12" s="10">
        <f t="shared" si="4"/>
        <v>50610737.5</v>
      </c>
      <c r="L12" s="10">
        <v>558488856.02999926</v>
      </c>
      <c r="M12" s="11">
        <f t="shared" si="5"/>
        <v>3.6753495666702114E-2</v>
      </c>
      <c r="N12" s="11">
        <f t="shared" si="6"/>
        <v>5.3867359080095982E-2</v>
      </c>
      <c r="O12" s="11">
        <f t="shared" si="7"/>
        <v>9.0620854746798096E-2</v>
      </c>
      <c r="P12" s="10">
        <v>22768973.650000006</v>
      </c>
      <c r="Q12" s="10">
        <v>31797948.109999999</v>
      </c>
      <c r="R12" s="10">
        <f t="shared" si="8"/>
        <v>54566921.760000005</v>
      </c>
      <c r="S12" s="10">
        <v>570855516.82999992</v>
      </c>
      <c r="T12" s="11">
        <f t="shared" si="9"/>
        <v>3.9885703087249973E-2</v>
      </c>
      <c r="U12" s="11">
        <f t="shared" si="10"/>
        <v>5.5702269965920974E-2</v>
      </c>
      <c r="V12" s="12">
        <f t="shared" si="11"/>
        <v>9.5587973053170947E-2</v>
      </c>
      <c r="W12" s="13">
        <f t="shared" si="12"/>
        <v>-2.6074457915389593E-3</v>
      </c>
      <c r="X12" s="13">
        <f t="shared" si="13"/>
        <v>4.9671183063728502E-3</v>
      </c>
    </row>
    <row r="13" spans="1:24" x14ac:dyDescent="0.25">
      <c r="A13" s="9" t="s">
        <v>19</v>
      </c>
      <c r="B13" s="10">
        <v>33719674.179999992</v>
      </c>
      <c r="C13" s="10">
        <v>184884426.84000003</v>
      </c>
      <c r="D13" s="10">
        <f t="shared" si="0"/>
        <v>218604101.02000004</v>
      </c>
      <c r="E13" s="10">
        <v>2196176152.9200015</v>
      </c>
      <c r="F13" s="11">
        <f t="shared" si="1"/>
        <v>1.5353811275642367E-2</v>
      </c>
      <c r="G13" s="11">
        <f t="shared" si="2"/>
        <v>8.4184698296710214E-2</v>
      </c>
      <c r="H13" s="11">
        <f t="shared" si="3"/>
        <v>9.9538509572352579E-2</v>
      </c>
      <c r="I13" s="10">
        <v>31635169.910000008</v>
      </c>
      <c r="J13" s="10">
        <v>175630637.73999989</v>
      </c>
      <c r="K13" s="10">
        <f t="shared" si="4"/>
        <v>207265807.64999989</v>
      </c>
      <c r="L13" s="10">
        <v>2146261716.129993</v>
      </c>
      <c r="M13" s="11">
        <f t="shared" si="5"/>
        <v>1.473966090540095E-2</v>
      </c>
      <c r="N13" s="11">
        <f t="shared" si="6"/>
        <v>8.1830951192982296E-2</v>
      </c>
      <c r="O13" s="11">
        <f t="shared" si="7"/>
        <v>9.6570612098383246E-2</v>
      </c>
      <c r="P13" s="10">
        <v>36613834.889999993</v>
      </c>
      <c r="Q13" s="10">
        <v>184699681.64000005</v>
      </c>
      <c r="R13" s="10">
        <f t="shared" si="8"/>
        <v>221313516.53000003</v>
      </c>
      <c r="S13" s="10">
        <v>2250072024.8100076</v>
      </c>
      <c r="T13" s="11">
        <f t="shared" si="9"/>
        <v>1.6272294613809798E-2</v>
      </c>
      <c r="U13" s="11">
        <f t="shared" si="10"/>
        <v>8.2086119734587515E-2</v>
      </c>
      <c r="V13" s="12">
        <f t="shared" si="11"/>
        <v>9.8358414348397302E-2</v>
      </c>
      <c r="W13" s="13">
        <f t="shared" si="12"/>
        <v>-2.9678974739693331E-3</v>
      </c>
      <c r="X13" s="13">
        <f t="shared" si="13"/>
        <v>1.7878022500140561E-3</v>
      </c>
    </row>
    <row r="14" spans="1:24" x14ac:dyDescent="0.25">
      <c r="A14" s="9" t="s">
        <v>20</v>
      </c>
      <c r="B14" s="10">
        <v>9854953.8400000036</v>
      </c>
      <c r="C14" s="10">
        <v>23123927.999999996</v>
      </c>
      <c r="D14" s="10">
        <f t="shared" si="0"/>
        <v>32978881.84</v>
      </c>
      <c r="E14" s="10">
        <v>291437840.43999952</v>
      </c>
      <c r="F14" s="11">
        <f t="shared" si="1"/>
        <v>3.3814942579595858E-2</v>
      </c>
      <c r="G14" s="11">
        <f t="shared" si="2"/>
        <v>7.9344288185393311E-2</v>
      </c>
      <c r="H14" s="11">
        <f t="shared" si="3"/>
        <v>0.11315923076498917</v>
      </c>
      <c r="I14" s="10">
        <v>9693905.1199999936</v>
      </c>
      <c r="J14" s="10">
        <v>22876401.720000003</v>
      </c>
      <c r="K14" s="10">
        <f t="shared" si="4"/>
        <v>32570306.839999996</v>
      </c>
      <c r="L14" s="10">
        <v>290052474.96000004</v>
      </c>
      <c r="M14" s="11">
        <f t="shared" si="5"/>
        <v>3.3421211528489252E-2</v>
      </c>
      <c r="N14" s="11">
        <f t="shared" si="6"/>
        <v>7.8869872505500233E-2</v>
      </c>
      <c r="O14" s="11">
        <f t="shared" si="7"/>
        <v>0.11229108403398949</v>
      </c>
      <c r="P14" s="10">
        <v>10402537.850000003</v>
      </c>
      <c r="Q14" s="10">
        <v>21805253.25999999</v>
      </c>
      <c r="R14" s="10">
        <f t="shared" si="8"/>
        <v>32207791.109999992</v>
      </c>
      <c r="S14" s="10">
        <v>301410230.37999976</v>
      </c>
      <c r="T14" s="11">
        <f t="shared" si="9"/>
        <v>3.4512889084372202E-2</v>
      </c>
      <c r="U14" s="11">
        <f t="shared" si="10"/>
        <v>7.2344104685860361E-2</v>
      </c>
      <c r="V14" s="12">
        <f t="shared" si="11"/>
        <v>0.10685699377023256</v>
      </c>
      <c r="W14" s="13">
        <f t="shared" si="12"/>
        <v>-8.6814673099967765E-4</v>
      </c>
      <c r="X14" s="13">
        <f t="shared" si="13"/>
        <v>-5.4340902637569355E-3</v>
      </c>
    </row>
    <row r="15" spans="1:24" x14ac:dyDescent="0.25">
      <c r="A15" s="9" t="s">
        <v>21</v>
      </c>
      <c r="B15" s="10">
        <v>19995916.460000005</v>
      </c>
      <c r="C15" s="10">
        <v>58282777.139999993</v>
      </c>
      <c r="D15" s="10">
        <f t="shared" si="0"/>
        <v>78278693.599999994</v>
      </c>
      <c r="E15" s="10">
        <v>696528174.88999999</v>
      </c>
      <c r="F15" s="11">
        <f t="shared" si="1"/>
        <v>2.8707979347939346E-2</v>
      </c>
      <c r="G15" s="11">
        <f t="shared" si="2"/>
        <v>8.3676122863521454E-2</v>
      </c>
      <c r="H15" s="11">
        <f t="shared" si="3"/>
        <v>0.11238410221146079</v>
      </c>
      <c r="I15" s="10">
        <v>20477860.460000001</v>
      </c>
      <c r="J15" s="10">
        <v>57519542.780000009</v>
      </c>
      <c r="K15" s="10">
        <f t="shared" si="4"/>
        <v>77997403.24000001</v>
      </c>
      <c r="L15" s="10">
        <v>705506475.86999989</v>
      </c>
      <c r="M15" s="11">
        <f t="shared" si="5"/>
        <v>2.9025758317452147E-2</v>
      </c>
      <c r="N15" s="11">
        <f t="shared" si="6"/>
        <v>8.1529432751229411E-2</v>
      </c>
      <c r="O15" s="11">
        <f t="shared" si="7"/>
        <v>0.11055519106868156</v>
      </c>
      <c r="P15" s="10">
        <v>23848200.550000001</v>
      </c>
      <c r="Q15" s="10">
        <v>55938937.439999998</v>
      </c>
      <c r="R15" s="10">
        <f t="shared" si="8"/>
        <v>79787137.989999995</v>
      </c>
      <c r="S15" s="10">
        <v>722620487.66999912</v>
      </c>
      <c r="T15" s="11">
        <f t="shared" si="9"/>
        <v>3.3002386393576506E-2</v>
      </c>
      <c r="U15" s="11">
        <f t="shared" si="10"/>
        <v>7.7411225386603999E-2</v>
      </c>
      <c r="V15" s="12">
        <f t="shared" si="11"/>
        <v>0.1104136117801805</v>
      </c>
      <c r="W15" s="13">
        <f t="shared" si="12"/>
        <v>-1.8289111427792354E-3</v>
      </c>
      <c r="X15" s="13">
        <f t="shared" si="13"/>
        <v>-1.4157928850105916E-4</v>
      </c>
    </row>
    <row r="16" spans="1:24" x14ac:dyDescent="0.25">
      <c r="A16" s="9" t="s">
        <v>22</v>
      </c>
      <c r="B16" s="10">
        <v>15296293.420000004</v>
      </c>
      <c r="C16" s="10">
        <v>28530771.250000011</v>
      </c>
      <c r="D16" s="10">
        <f t="shared" si="0"/>
        <v>43827064.670000017</v>
      </c>
      <c r="E16" s="10">
        <v>374664946.61999977</v>
      </c>
      <c r="F16" s="11">
        <f t="shared" si="1"/>
        <v>4.0826593354926576E-2</v>
      </c>
      <c r="G16" s="11">
        <f t="shared" si="2"/>
        <v>7.6150094924511483E-2</v>
      </c>
      <c r="H16" s="11">
        <f t="shared" si="3"/>
        <v>0.11697668827943807</v>
      </c>
      <c r="I16" s="10">
        <v>14901486.840000002</v>
      </c>
      <c r="J16" s="10">
        <v>27741528.299999993</v>
      </c>
      <c r="K16" s="10">
        <f t="shared" si="4"/>
        <v>42643015.139999993</v>
      </c>
      <c r="L16" s="10">
        <v>383932278.94000018</v>
      </c>
      <c r="M16" s="11">
        <f t="shared" si="5"/>
        <v>3.8812800218678049E-2</v>
      </c>
      <c r="N16" s="11">
        <f t="shared" si="6"/>
        <v>7.2256306181370494E-2</v>
      </c>
      <c r="O16" s="11">
        <f t="shared" si="7"/>
        <v>0.11106910640004854</v>
      </c>
      <c r="P16" s="10">
        <v>14228530.030000001</v>
      </c>
      <c r="Q16" s="10">
        <v>29710824.519999996</v>
      </c>
      <c r="R16" s="10">
        <f t="shared" si="8"/>
        <v>43939354.549999997</v>
      </c>
      <c r="S16" s="10">
        <v>389811779.1500001</v>
      </c>
      <c r="T16" s="11">
        <f t="shared" si="9"/>
        <v>3.6501026369767146E-2</v>
      </c>
      <c r="U16" s="11">
        <f t="shared" si="10"/>
        <v>7.6218385664962765E-2</v>
      </c>
      <c r="V16" s="12">
        <f t="shared" si="11"/>
        <v>0.1127194120347299</v>
      </c>
      <c r="W16" s="13">
        <f t="shared" si="12"/>
        <v>-5.9075818793895285E-3</v>
      </c>
      <c r="X16" s="13">
        <f t="shared" si="13"/>
        <v>1.6503056346813677E-3</v>
      </c>
    </row>
    <row r="17" spans="1:24" x14ac:dyDescent="0.25">
      <c r="A17" s="9" t="s">
        <v>23</v>
      </c>
      <c r="B17" s="10">
        <v>17148516.779999994</v>
      </c>
      <c r="C17" s="10">
        <v>24591023.560000006</v>
      </c>
      <c r="D17" s="10">
        <f t="shared" si="0"/>
        <v>41739540.340000004</v>
      </c>
      <c r="E17" s="10">
        <v>319259140.27999997</v>
      </c>
      <c r="F17" s="11">
        <f t="shared" si="1"/>
        <v>5.3713471648643242E-2</v>
      </c>
      <c r="G17" s="11">
        <f t="shared" si="2"/>
        <v>7.7025276514974428E-2</v>
      </c>
      <c r="H17" s="11">
        <f t="shared" si="3"/>
        <v>0.13073874816361766</v>
      </c>
      <c r="I17" s="10">
        <v>17299242.040000003</v>
      </c>
      <c r="J17" s="10">
        <v>26029864.649999991</v>
      </c>
      <c r="K17" s="10">
        <f t="shared" si="4"/>
        <v>43329106.689999998</v>
      </c>
      <c r="L17" s="10">
        <v>347429696.42000049</v>
      </c>
      <c r="M17" s="11">
        <f t="shared" si="5"/>
        <v>4.9792065037201974E-2</v>
      </c>
      <c r="N17" s="11">
        <f t="shared" si="6"/>
        <v>7.4921242824715337E-2</v>
      </c>
      <c r="O17" s="11">
        <f t="shared" si="7"/>
        <v>0.12471330786191732</v>
      </c>
      <c r="P17" s="10">
        <v>17381958.329999998</v>
      </c>
      <c r="Q17" s="10">
        <v>22945724.419999994</v>
      </c>
      <c r="R17" s="10">
        <f t="shared" si="8"/>
        <v>40327682.749999993</v>
      </c>
      <c r="S17" s="10">
        <v>357484480.02999991</v>
      </c>
      <c r="T17" s="11">
        <f t="shared" si="9"/>
        <v>4.862297330653715E-2</v>
      </c>
      <c r="U17" s="11">
        <f t="shared" si="10"/>
        <v>6.4186631033812711E-2</v>
      </c>
      <c r="V17" s="12">
        <f t="shared" si="11"/>
        <v>0.11280960434034987</v>
      </c>
      <c r="W17" s="13">
        <f t="shared" si="12"/>
        <v>-6.0254403017003383E-3</v>
      </c>
      <c r="X17" s="13">
        <f t="shared" si="13"/>
        <v>-1.1903703521567457E-2</v>
      </c>
    </row>
    <row r="18" spans="1:24" x14ac:dyDescent="0.25">
      <c r="A18" s="9" t="s">
        <v>24</v>
      </c>
      <c r="B18" s="10">
        <v>9624473.4200000018</v>
      </c>
      <c r="C18" s="10">
        <v>10254483.08</v>
      </c>
      <c r="D18" s="10">
        <f t="shared" si="0"/>
        <v>19878956.5</v>
      </c>
      <c r="E18" s="10">
        <v>159275884.73000041</v>
      </c>
      <c r="F18" s="11">
        <f t="shared" si="1"/>
        <v>6.0426432013327779E-2</v>
      </c>
      <c r="G18" s="11">
        <f t="shared" si="2"/>
        <v>6.4381893702132528E-2</v>
      </c>
      <c r="H18" s="11">
        <f t="shared" si="3"/>
        <v>0.1248083257154603</v>
      </c>
      <c r="I18" s="10">
        <v>9662889.5899999999</v>
      </c>
      <c r="J18" s="10">
        <v>8980599.7199999988</v>
      </c>
      <c r="K18" s="10">
        <f t="shared" si="4"/>
        <v>18643489.309999999</v>
      </c>
      <c r="L18" s="10">
        <v>160214785.26000029</v>
      </c>
      <c r="M18" s="11">
        <f t="shared" si="5"/>
        <v>6.0312096504194897E-2</v>
      </c>
      <c r="N18" s="11">
        <f t="shared" si="6"/>
        <v>5.605350158804677E-2</v>
      </c>
      <c r="O18" s="11">
        <f t="shared" si="7"/>
        <v>0.11636559809224167</v>
      </c>
      <c r="P18" s="10">
        <v>9257977.0800000001</v>
      </c>
      <c r="Q18" s="10">
        <v>10211186.18</v>
      </c>
      <c r="R18" s="10">
        <f t="shared" si="8"/>
        <v>19469163.259999998</v>
      </c>
      <c r="S18" s="10">
        <v>169501643.02000016</v>
      </c>
      <c r="T18" s="11">
        <f t="shared" si="9"/>
        <v>5.4618804367032689E-2</v>
      </c>
      <c r="U18" s="11">
        <f t="shared" si="10"/>
        <v>6.0242402362997403E-2</v>
      </c>
      <c r="V18" s="12">
        <f t="shared" si="11"/>
        <v>0.11486120673003007</v>
      </c>
      <c r="W18" s="13">
        <f t="shared" si="12"/>
        <v>-8.4427276232186266E-3</v>
      </c>
      <c r="X18" s="13">
        <f t="shared" si="13"/>
        <v>-1.5043913622116017E-3</v>
      </c>
    </row>
    <row r="19" spans="1:24" x14ac:dyDescent="0.25">
      <c r="A19" s="9" t="s">
        <v>25</v>
      </c>
      <c r="B19" s="10">
        <v>14886468.939999999</v>
      </c>
      <c r="C19" s="10">
        <v>24480531.129999995</v>
      </c>
      <c r="D19" s="10">
        <f t="shared" si="0"/>
        <v>39367000.069999993</v>
      </c>
      <c r="E19" s="10">
        <v>319876882.00999975</v>
      </c>
      <c r="F19" s="11">
        <f t="shared" si="1"/>
        <v>4.6538120687116831E-2</v>
      </c>
      <c r="G19" s="11">
        <f t="shared" si="2"/>
        <v>7.6531104643050463E-2</v>
      </c>
      <c r="H19" s="11">
        <f t="shared" si="3"/>
        <v>0.12306922533016729</v>
      </c>
      <c r="I19" s="10">
        <v>14541897.389999997</v>
      </c>
      <c r="J19" s="10">
        <v>22170564.330000006</v>
      </c>
      <c r="K19" s="10">
        <f t="shared" si="4"/>
        <v>36712461.719999999</v>
      </c>
      <c r="L19" s="10">
        <v>321539349.6200003</v>
      </c>
      <c r="M19" s="11">
        <f t="shared" si="5"/>
        <v>4.5225871754688236E-2</v>
      </c>
      <c r="N19" s="11">
        <f t="shared" si="6"/>
        <v>6.8951325416940379E-2</v>
      </c>
      <c r="O19" s="11">
        <f t="shared" si="7"/>
        <v>0.11417719717162861</v>
      </c>
      <c r="P19" s="10">
        <v>14348413.409999995</v>
      </c>
      <c r="Q19" s="10">
        <v>23217945.84999999</v>
      </c>
      <c r="R19" s="10">
        <f t="shared" si="8"/>
        <v>37566359.259999983</v>
      </c>
      <c r="S19" s="10">
        <v>326470182.10999978</v>
      </c>
      <c r="T19" s="11">
        <f t="shared" si="9"/>
        <v>4.3950149803161774E-2</v>
      </c>
      <c r="U19" s="11">
        <f t="shared" si="10"/>
        <v>7.1118120803378648E-2</v>
      </c>
      <c r="V19" s="12">
        <f t="shared" si="11"/>
        <v>0.11506827060654042</v>
      </c>
      <c r="W19" s="13">
        <f t="shared" si="12"/>
        <v>-8.8920281585386785E-3</v>
      </c>
      <c r="X19" s="13">
        <f t="shared" si="13"/>
        <v>8.9107343491180713E-4</v>
      </c>
    </row>
    <row r="20" spans="1:24" x14ac:dyDescent="0.25">
      <c r="A20" s="9" t="s">
        <v>26</v>
      </c>
      <c r="B20" s="10">
        <v>8522958.910000002</v>
      </c>
      <c r="C20" s="10">
        <v>6282073.8799999999</v>
      </c>
      <c r="D20" s="10">
        <f t="shared" si="0"/>
        <v>14805032.790000003</v>
      </c>
      <c r="E20" s="10">
        <v>137309448.52000004</v>
      </c>
      <c r="F20" s="11">
        <f t="shared" si="1"/>
        <v>6.2071175741111331E-2</v>
      </c>
      <c r="G20" s="11">
        <f t="shared" si="2"/>
        <v>4.5751213392172162E-2</v>
      </c>
      <c r="H20" s="11">
        <f t="shared" si="3"/>
        <v>0.1078223891332835</v>
      </c>
      <c r="I20" s="10">
        <v>8521175.3400000036</v>
      </c>
      <c r="J20" s="10">
        <v>7220559.1400000006</v>
      </c>
      <c r="K20" s="10">
        <f t="shared" si="4"/>
        <v>15741734.480000004</v>
      </c>
      <c r="L20" s="10">
        <v>143106295.92999995</v>
      </c>
      <c r="M20" s="11">
        <f t="shared" si="5"/>
        <v>5.9544377727225317E-2</v>
      </c>
      <c r="N20" s="11">
        <f t="shared" si="6"/>
        <v>5.0455915255691597E-2</v>
      </c>
      <c r="O20" s="11">
        <f t="shared" si="7"/>
        <v>0.11000029298291691</v>
      </c>
      <c r="P20" s="10">
        <v>9387103.0400000028</v>
      </c>
      <c r="Q20" s="10">
        <v>7791407.9200000009</v>
      </c>
      <c r="R20" s="10">
        <f t="shared" si="8"/>
        <v>17178510.960000005</v>
      </c>
      <c r="S20" s="10">
        <v>144510623.47999975</v>
      </c>
      <c r="T20" s="11">
        <f t="shared" si="9"/>
        <v>6.4957875164791443E-2</v>
      </c>
      <c r="U20" s="11">
        <f t="shared" si="10"/>
        <v>5.3915814162121656E-2</v>
      </c>
      <c r="V20" s="12">
        <f t="shared" si="11"/>
        <v>0.1188736893269131</v>
      </c>
      <c r="W20" s="13">
        <f t="shared" si="12"/>
        <v>2.1779038496334141E-3</v>
      </c>
      <c r="X20" s="13">
        <f t="shared" si="13"/>
        <v>8.8733963439961844E-3</v>
      </c>
    </row>
    <row r="21" spans="1:24" x14ac:dyDescent="0.25">
      <c r="A21" s="9" t="s">
        <v>27</v>
      </c>
      <c r="B21" s="10">
        <v>14243453.02</v>
      </c>
      <c r="C21" s="10">
        <v>22157278.52</v>
      </c>
      <c r="D21" s="10">
        <f t="shared" si="0"/>
        <v>36400731.539999999</v>
      </c>
      <c r="E21" s="10">
        <v>290026208.59000015</v>
      </c>
      <c r="F21" s="11">
        <f t="shared" si="1"/>
        <v>4.9110916869362892E-2</v>
      </c>
      <c r="G21" s="11">
        <f t="shared" si="2"/>
        <v>7.6397504307353703E-2</v>
      </c>
      <c r="H21" s="11">
        <f t="shared" si="3"/>
        <v>0.12550842117671659</v>
      </c>
      <c r="I21" s="10">
        <v>15801634.260000004</v>
      </c>
      <c r="J21" s="10">
        <v>24308585.940000001</v>
      </c>
      <c r="K21" s="10">
        <f t="shared" si="4"/>
        <v>40110220.200000003</v>
      </c>
      <c r="L21" s="10">
        <v>316199578.43999958</v>
      </c>
      <c r="M21" s="11">
        <f t="shared" si="5"/>
        <v>4.9973609509408122E-2</v>
      </c>
      <c r="N21" s="11">
        <f t="shared" si="6"/>
        <v>7.6877350880506234E-2</v>
      </c>
      <c r="O21" s="11">
        <f t="shared" si="7"/>
        <v>0.12685096038991436</v>
      </c>
      <c r="P21" s="10">
        <v>16219977.129999999</v>
      </c>
      <c r="Q21" s="10">
        <v>23478429.050000001</v>
      </c>
      <c r="R21" s="10">
        <f t="shared" si="8"/>
        <v>39698406.18</v>
      </c>
      <c r="S21" s="10">
        <v>324140152.75999993</v>
      </c>
      <c r="T21" s="11">
        <f t="shared" si="9"/>
        <v>5.0040011988300645E-2</v>
      </c>
      <c r="U21" s="11">
        <f t="shared" si="10"/>
        <v>7.2432954850193812E-2</v>
      </c>
      <c r="V21" s="12">
        <f t="shared" si="11"/>
        <v>0.12247296683849446</v>
      </c>
      <c r="W21" s="13">
        <f t="shared" si="12"/>
        <v>1.3425392131977687E-3</v>
      </c>
      <c r="X21" s="13">
        <f t="shared" si="13"/>
        <v>-4.3779935514199064E-3</v>
      </c>
    </row>
    <row r="22" spans="1:24" x14ac:dyDescent="0.25">
      <c r="A22" s="9" t="s">
        <v>28</v>
      </c>
      <c r="B22" s="10">
        <v>18781892.949999999</v>
      </c>
      <c r="C22" s="10">
        <v>29454497.220000006</v>
      </c>
      <c r="D22" s="10">
        <f t="shared" si="0"/>
        <v>48236390.170000002</v>
      </c>
      <c r="E22" s="10">
        <v>410442316.23999959</v>
      </c>
      <c r="F22" s="11">
        <f t="shared" si="1"/>
        <v>4.576012805418822E-2</v>
      </c>
      <c r="G22" s="11">
        <f t="shared" si="2"/>
        <v>7.1762817951687416E-2</v>
      </c>
      <c r="H22" s="11">
        <f t="shared" si="3"/>
        <v>0.11752294600587562</v>
      </c>
      <c r="I22" s="10">
        <v>20063175.180000011</v>
      </c>
      <c r="J22" s="10">
        <v>32238459.660000004</v>
      </c>
      <c r="K22" s="10">
        <f t="shared" si="4"/>
        <v>52301634.840000018</v>
      </c>
      <c r="L22" s="10">
        <v>423276225.39000028</v>
      </c>
      <c r="M22" s="11">
        <f t="shared" si="5"/>
        <v>4.73997214502518E-2</v>
      </c>
      <c r="N22" s="11">
        <f t="shared" si="6"/>
        <v>7.6164116305601562E-2</v>
      </c>
      <c r="O22" s="11">
        <f t="shared" si="7"/>
        <v>0.12356383775585338</v>
      </c>
      <c r="P22" s="10">
        <v>22521716.060000006</v>
      </c>
      <c r="Q22" s="10">
        <v>29904869.290000003</v>
      </c>
      <c r="R22" s="10">
        <f t="shared" si="8"/>
        <v>52426585.350000009</v>
      </c>
      <c r="S22" s="10">
        <v>426406584.36999935</v>
      </c>
      <c r="T22" s="11">
        <f t="shared" si="9"/>
        <v>5.2817467847676519E-2</v>
      </c>
      <c r="U22" s="11">
        <f t="shared" si="10"/>
        <v>7.0132287788621725E-2</v>
      </c>
      <c r="V22" s="12">
        <f t="shared" si="11"/>
        <v>0.12294975563629824</v>
      </c>
      <c r="W22" s="13">
        <f t="shared" si="12"/>
        <v>6.0408917499777531E-3</v>
      </c>
      <c r="X22" s="13">
        <f t="shared" si="13"/>
        <v>-6.1408211955513159E-4</v>
      </c>
    </row>
    <row r="23" spans="1:24" x14ac:dyDescent="0.25">
      <c r="A23" s="9" t="s">
        <v>29</v>
      </c>
      <c r="B23" s="10">
        <v>15588210.709999999</v>
      </c>
      <c r="C23" s="10">
        <v>33089581.939999998</v>
      </c>
      <c r="D23" s="10">
        <f t="shared" si="0"/>
        <v>48677792.649999999</v>
      </c>
      <c r="E23" s="10">
        <v>401034800.79000032</v>
      </c>
      <c r="F23" s="11">
        <f t="shared" si="1"/>
        <v>3.8869970085620278E-2</v>
      </c>
      <c r="G23" s="11">
        <f t="shared" si="2"/>
        <v>8.251050002348094E-2</v>
      </c>
      <c r="H23" s="11">
        <f t="shared" si="3"/>
        <v>0.12138047010910123</v>
      </c>
      <c r="I23" s="10">
        <v>16516544.48</v>
      </c>
      <c r="J23" s="10">
        <v>32482783.440000009</v>
      </c>
      <c r="K23" s="10">
        <f t="shared" si="4"/>
        <v>48999327.920000009</v>
      </c>
      <c r="L23" s="10">
        <v>417934319.93000072</v>
      </c>
      <c r="M23" s="11">
        <f t="shared" si="5"/>
        <v>3.9519473975638889E-2</v>
      </c>
      <c r="N23" s="11">
        <f t="shared" si="6"/>
        <v>7.7722220671995801E-2</v>
      </c>
      <c r="O23" s="11">
        <f t="shared" si="7"/>
        <v>0.11724169464763469</v>
      </c>
      <c r="P23" s="10">
        <v>16432553.76</v>
      </c>
      <c r="Q23" s="10">
        <v>34213628.829999983</v>
      </c>
      <c r="R23" s="10">
        <f t="shared" si="8"/>
        <v>50646182.589999981</v>
      </c>
      <c r="S23" s="10">
        <v>405213352.47000033</v>
      </c>
      <c r="T23" s="11">
        <f t="shared" si="9"/>
        <v>4.0552843729937484E-2</v>
      </c>
      <c r="U23" s="11">
        <f t="shared" si="10"/>
        <v>8.4433616566307407E-2</v>
      </c>
      <c r="V23" s="12">
        <f t="shared" si="11"/>
        <v>0.12498646029624488</v>
      </c>
      <c r="W23" s="13">
        <f t="shared" si="12"/>
        <v>-4.1387754614665428E-3</v>
      </c>
      <c r="X23" s="13">
        <f t="shared" si="13"/>
        <v>7.744765648610194E-3</v>
      </c>
    </row>
    <row r="24" spans="1:24" x14ac:dyDescent="0.25">
      <c r="A24" s="9" t="s">
        <v>30</v>
      </c>
      <c r="B24" s="10">
        <v>10977949.220000001</v>
      </c>
      <c r="C24" s="10">
        <v>12248056.970000001</v>
      </c>
      <c r="D24" s="10">
        <f t="shared" si="0"/>
        <v>23226006.190000001</v>
      </c>
      <c r="E24" s="10">
        <v>191140360.69999987</v>
      </c>
      <c r="F24" s="11">
        <f t="shared" si="1"/>
        <v>5.7433967267803782E-2</v>
      </c>
      <c r="G24" s="11">
        <f t="shared" si="2"/>
        <v>6.4078862910715476E-2</v>
      </c>
      <c r="H24" s="11">
        <f t="shared" si="3"/>
        <v>0.12151283017851926</v>
      </c>
      <c r="I24" s="10">
        <v>11538177.460000001</v>
      </c>
      <c r="J24" s="10">
        <v>13108988.829999998</v>
      </c>
      <c r="K24" s="10">
        <f t="shared" si="4"/>
        <v>24647166.289999999</v>
      </c>
      <c r="L24" s="10">
        <v>183622603.30000025</v>
      </c>
      <c r="M24" s="11">
        <f t="shared" si="5"/>
        <v>6.2836367923338257E-2</v>
      </c>
      <c r="N24" s="11">
        <f t="shared" si="6"/>
        <v>7.1390932240420868E-2</v>
      </c>
      <c r="O24" s="11">
        <f t="shared" si="7"/>
        <v>0.13422730016375911</v>
      </c>
      <c r="P24" s="10">
        <v>11386835.440000005</v>
      </c>
      <c r="Q24" s="10">
        <v>12869968.48</v>
      </c>
      <c r="R24" s="10">
        <f t="shared" si="8"/>
        <v>24256803.920000006</v>
      </c>
      <c r="S24" s="10">
        <v>189688990.79999992</v>
      </c>
      <c r="T24" s="11">
        <f t="shared" si="9"/>
        <v>6.0028973700460057E-2</v>
      </c>
      <c r="U24" s="11">
        <f t="shared" si="10"/>
        <v>6.7847735526040898E-2</v>
      </c>
      <c r="V24" s="12">
        <f t="shared" si="11"/>
        <v>0.12787670922650096</v>
      </c>
      <c r="W24" s="13">
        <f t="shared" si="12"/>
        <v>1.2714469985239854E-2</v>
      </c>
      <c r="X24" s="13">
        <f t="shared" si="13"/>
        <v>-6.3505909372581493E-3</v>
      </c>
    </row>
    <row r="25" spans="1:24" x14ac:dyDescent="0.25">
      <c r="A25" s="9" t="s">
        <v>31</v>
      </c>
      <c r="B25" s="10">
        <v>18472409.129999992</v>
      </c>
      <c r="C25" s="10">
        <v>27767034.909999993</v>
      </c>
      <c r="D25" s="10">
        <f t="shared" si="0"/>
        <v>46239444.039999984</v>
      </c>
      <c r="E25" s="10">
        <v>314990872.88000023</v>
      </c>
      <c r="F25" s="11">
        <f t="shared" si="1"/>
        <v>5.8644267883397654E-2</v>
      </c>
      <c r="G25" s="11">
        <f t="shared" si="2"/>
        <v>8.8151871373676902E-2</v>
      </c>
      <c r="H25" s="11">
        <f t="shared" si="3"/>
        <v>0.14679613925707455</v>
      </c>
      <c r="I25" s="10">
        <v>16820233.560000002</v>
      </c>
      <c r="J25" s="10">
        <v>25553138.579999998</v>
      </c>
      <c r="K25" s="10">
        <f t="shared" si="4"/>
        <v>42373372.140000001</v>
      </c>
      <c r="L25" s="10">
        <v>306482001.58999974</v>
      </c>
      <c r="M25" s="11">
        <f t="shared" si="5"/>
        <v>5.4881635700426833E-2</v>
      </c>
      <c r="N25" s="11">
        <f t="shared" si="6"/>
        <v>8.337565810531361E-2</v>
      </c>
      <c r="O25" s="11">
        <f t="shared" si="7"/>
        <v>0.13825729380574042</v>
      </c>
      <c r="P25" s="10">
        <v>16506960.539999995</v>
      </c>
      <c r="Q25" s="10">
        <v>24318917.749999996</v>
      </c>
      <c r="R25" s="10">
        <f t="shared" si="8"/>
        <v>40825878.289999992</v>
      </c>
      <c r="S25" s="10">
        <v>319232578.91999984</v>
      </c>
      <c r="T25" s="11">
        <f t="shared" si="9"/>
        <v>5.1708257959901596E-2</v>
      </c>
      <c r="U25" s="11">
        <f t="shared" si="10"/>
        <v>7.6179310496045441E-2</v>
      </c>
      <c r="V25" s="12">
        <f t="shared" si="11"/>
        <v>0.12788756845594704</v>
      </c>
      <c r="W25" s="13">
        <f t="shared" si="12"/>
        <v>-8.5388454513341261E-3</v>
      </c>
      <c r="X25" s="13">
        <f t="shared" si="13"/>
        <v>-1.0369725349793385E-2</v>
      </c>
    </row>
    <row r="26" spans="1:24" x14ac:dyDescent="0.25">
      <c r="A26" s="9" t="s">
        <v>32</v>
      </c>
      <c r="B26" s="10">
        <v>14440710.739999996</v>
      </c>
      <c r="C26" s="10">
        <v>26962035.720000003</v>
      </c>
      <c r="D26" s="10">
        <f t="shared" si="0"/>
        <v>41402746.460000001</v>
      </c>
      <c r="E26" s="10">
        <v>281804923.6500001</v>
      </c>
      <c r="F26" s="11">
        <f t="shared" si="1"/>
        <v>5.1243642421007755E-2</v>
      </c>
      <c r="G26" s="11">
        <f t="shared" si="2"/>
        <v>9.5676240751161171E-2</v>
      </c>
      <c r="H26" s="11">
        <f t="shared" si="3"/>
        <v>0.14691988317216895</v>
      </c>
      <c r="I26" s="10">
        <v>14435330.539999999</v>
      </c>
      <c r="J26" s="10">
        <v>24759236.019999996</v>
      </c>
      <c r="K26" s="10">
        <f t="shared" si="4"/>
        <v>39194566.559999995</v>
      </c>
      <c r="L26" s="10">
        <v>283655583.95999926</v>
      </c>
      <c r="M26" s="11">
        <f t="shared" si="5"/>
        <v>5.0890345039129037E-2</v>
      </c>
      <c r="N26" s="11">
        <f t="shared" si="6"/>
        <v>8.7286263412644505E-2</v>
      </c>
      <c r="O26" s="11">
        <f t="shared" si="7"/>
        <v>0.13817660845177354</v>
      </c>
      <c r="P26" s="10">
        <v>13795598.939999998</v>
      </c>
      <c r="Q26" s="10">
        <v>23375631.220000006</v>
      </c>
      <c r="R26" s="10">
        <f t="shared" si="8"/>
        <v>37171230.160000004</v>
      </c>
      <c r="S26" s="10">
        <v>289804184.66999942</v>
      </c>
      <c r="T26" s="11">
        <f t="shared" si="9"/>
        <v>4.7603173693675518E-2</v>
      </c>
      <c r="U26" s="11">
        <f t="shared" si="10"/>
        <v>8.0660088627146229E-2</v>
      </c>
      <c r="V26" s="12">
        <f t="shared" si="11"/>
        <v>0.12826326232082175</v>
      </c>
      <c r="W26" s="13">
        <f t="shared" si="12"/>
        <v>-8.7432747203954053E-3</v>
      </c>
      <c r="X26" s="13">
        <f t="shared" si="13"/>
        <v>-9.9133461309517945E-3</v>
      </c>
    </row>
    <row r="27" spans="1:24" x14ac:dyDescent="0.25">
      <c r="A27" s="9" t="s">
        <v>33</v>
      </c>
      <c r="B27" s="10">
        <v>22921291.180000007</v>
      </c>
      <c r="C27" s="10">
        <v>54385531.979999989</v>
      </c>
      <c r="D27" s="10">
        <f t="shared" si="0"/>
        <v>77306823.159999996</v>
      </c>
      <c r="E27" s="10">
        <v>559319035.15999949</v>
      </c>
      <c r="F27" s="11">
        <f t="shared" si="1"/>
        <v>4.0980710004699043E-2</v>
      </c>
      <c r="G27" s="11">
        <f t="shared" si="2"/>
        <v>9.7235260309784369E-2</v>
      </c>
      <c r="H27" s="11">
        <f t="shared" si="3"/>
        <v>0.13821597031448341</v>
      </c>
      <c r="I27" s="10">
        <v>23313215.969999995</v>
      </c>
      <c r="J27" s="10">
        <v>53945835.390000008</v>
      </c>
      <c r="K27" s="10">
        <f t="shared" si="4"/>
        <v>77259051.359999999</v>
      </c>
      <c r="L27" s="10">
        <v>566956600.18000078</v>
      </c>
      <c r="M27" s="11">
        <f t="shared" si="5"/>
        <v>4.1119930454285879E-2</v>
      </c>
      <c r="N27" s="11">
        <f t="shared" si="6"/>
        <v>9.5149849870118736E-2</v>
      </c>
      <c r="O27" s="11">
        <f t="shared" si="7"/>
        <v>0.13626978032440459</v>
      </c>
      <c r="P27" s="10">
        <v>24097729.770000003</v>
      </c>
      <c r="Q27" s="10">
        <v>52182956.910000011</v>
      </c>
      <c r="R27" s="10">
        <f t="shared" si="8"/>
        <v>76280686.680000007</v>
      </c>
      <c r="S27" s="10">
        <v>593304336.69000137</v>
      </c>
      <c r="T27" s="11">
        <f t="shared" si="9"/>
        <v>4.061613623867872E-2</v>
      </c>
      <c r="U27" s="11">
        <f t="shared" si="10"/>
        <v>8.7953102114716811E-2</v>
      </c>
      <c r="V27" s="12">
        <f t="shared" si="11"/>
        <v>0.12856923835339551</v>
      </c>
      <c r="W27" s="13">
        <f t="shared" si="12"/>
        <v>-1.9461899900788115E-3</v>
      </c>
      <c r="X27" s="13">
        <f t="shared" si="13"/>
        <v>-7.7005419710090839E-3</v>
      </c>
    </row>
    <row r="28" spans="1:24" x14ac:dyDescent="0.25">
      <c r="A28" s="9" t="s">
        <v>34</v>
      </c>
      <c r="B28" s="10">
        <v>17906676.070000011</v>
      </c>
      <c r="C28" s="10">
        <v>36564803.99000001</v>
      </c>
      <c r="D28" s="10">
        <f t="shared" si="0"/>
        <v>54471480.060000017</v>
      </c>
      <c r="E28" s="10">
        <v>465179147.19999999</v>
      </c>
      <c r="F28" s="11">
        <f t="shared" si="1"/>
        <v>3.8494150431685581E-2</v>
      </c>
      <c r="G28" s="11">
        <f t="shared" si="2"/>
        <v>7.8603703992516386E-2</v>
      </c>
      <c r="H28" s="11">
        <f t="shared" si="3"/>
        <v>0.11709785442420197</v>
      </c>
      <c r="I28" s="10">
        <v>18626938.109999988</v>
      </c>
      <c r="J28" s="10">
        <v>42399162.75999999</v>
      </c>
      <c r="K28" s="10">
        <f t="shared" si="4"/>
        <v>61026100.869999975</v>
      </c>
      <c r="L28" s="10">
        <v>472853586.56000042</v>
      </c>
      <c r="M28" s="11">
        <f t="shared" si="5"/>
        <v>3.9392612511434159E-2</v>
      </c>
      <c r="N28" s="11">
        <f t="shared" si="6"/>
        <v>8.9666577488505442E-2</v>
      </c>
      <c r="O28" s="11">
        <f t="shared" si="7"/>
        <v>0.12905918999993959</v>
      </c>
      <c r="P28" s="10">
        <v>20094807.77999999</v>
      </c>
      <c r="Q28" s="10">
        <v>43040350.250000007</v>
      </c>
      <c r="R28" s="10">
        <f t="shared" si="8"/>
        <v>63135158.030000001</v>
      </c>
      <c r="S28" s="10">
        <v>486435980.92000073</v>
      </c>
      <c r="T28" s="11">
        <f t="shared" si="9"/>
        <v>4.1310282479504294E-2</v>
      </c>
      <c r="U28" s="11">
        <f t="shared" si="10"/>
        <v>8.848101690297952E-2</v>
      </c>
      <c r="V28" s="12">
        <f t="shared" si="11"/>
        <v>0.12979129938248382</v>
      </c>
      <c r="W28" s="13">
        <f t="shared" si="12"/>
        <v>1.1961335575737628E-2</v>
      </c>
      <c r="X28" s="13">
        <f t="shared" si="13"/>
        <v>7.3210938254422708E-4</v>
      </c>
    </row>
    <row r="29" spans="1:24" x14ac:dyDescent="0.25">
      <c r="A29" s="9" t="s">
        <v>35</v>
      </c>
      <c r="B29" s="10">
        <v>7938742.7299999986</v>
      </c>
      <c r="C29" s="10">
        <v>13046962.15</v>
      </c>
      <c r="D29" s="10">
        <f t="shared" si="0"/>
        <v>20985704.879999999</v>
      </c>
      <c r="E29" s="10">
        <v>164580573.60999998</v>
      </c>
      <c r="F29" s="11">
        <f t="shared" si="1"/>
        <v>4.8236207687622476E-2</v>
      </c>
      <c r="G29" s="11">
        <f t="shared" si="2"/>
        <v>7.9274010679515949E-2</v>
      </c>
      <c r="H29" s="11">
        <f t="shared" si="3"/>
        <v>0.12751021836713844</v>
      </c>
      <c r="I29" s="10">
        <v>8610220.9800000004</v>
      </c>
      <c r="J29" s="10">
        <v>12918498.540000003</v>
      </c>
      <c r="K29" s="10">
        <f t="shared" si="4"/>
        <v>21528719.520000003</v>
      </c>
      <c r="L29" s="10">
        <v>171006226.21000046</v>
      </c>
      <c r="M29" s="11">
        <f t="shared" si="5"/>
        <v>5.0350336188498816E-2</v>
      </c>
      <c r="N29" s="11">
        <f t="shared" si="6"/>
        <v>7.5544024485609804E-2</v>
      </c>
      <c r="O29" s="11">
        <f t="shared" si="7"/>
        <v>0.12589436067410861</v>
      </c>
      <c r="P29" s="10">
        <v>8239790.6600000011</v>
      </c>
      <c r="Q29" s="10">
        <v>14183996.330000002</v>
      </c>
      <c r="R29" s="10">
        <f t="shared" si="8"/>
        <v>22423786.990000002</v>
      </c>
      <c r="S29" s="10">
        <v>170561914.7700001</v>
      </c>
      <c r="T29" s="11">
        <f t="shared" si="9"/>
        <v>4.8309674941860385E-2</v>
      </c>
      <c r="U29" s="11">
        <f t="shared" si="10"/>
        <v>8.3160395737388884E-2</v>
      </c>
      <c r="V29" s="12">
        <f t="shared" si="11"/>
        <v>0.13147007067924926</v>
      </c>
      <c r="W29" s="13">
        <f t="shared" si="12"/>
        <v>-1.6158576930298263E-3</v>
      </c>
      <c r="X29" s="13">
        <f t="shared" si="13"/>
        <v>5.5757100051406494E-3</v>
      </c>
    </row>
    <row r="30" spans="1:24" x14ac:dyDescent="0.25">
      <c r="A30" s="9" t="s">
        <v>36</v>
      </c>
      <c r="B30" s="10">
        <v>10783460.85</v>
      </c>
      <c r="C30" s="10">
        <v>16340777.489999998</v>
      </c>
      <c r="D30" s="10">
        <f t="shared" si="0"/>
        <v>27124238.339999996</v>
      </c>
      <c r="E30" s="10">
        <v>198880187.81000015</v>
      </c>
      <c r="F30" s="11">
        <f t="shared" si="1"/>
        <v>5.4220890319663012E-2</v>
      </c>
      <c r="G30" s="11">
        <f t="shared" si="2"/>
        <v>8.2163928292400504E-2</v>
      </c>
      <c r="H30" s="11">
        <f t="shared" si="3"/>
        <v>0.1363848186120635</v>
      </c>
      <c r="I30" s="10">
        <v>10208590.089999996</v>
      </c>
      <c r="J30" s="10">
        <v>17861084.810000002</v>
      </c>
      <c r="K30" s="10">
        <f t="shared" si="4"/>
        <v>28069674.899999999</v>
      </c>
      <c r="L30" s="10">
        <v>209078046.35000005</v>
      </c>
      <c r="M30" s="11">
        <f t="shared" si="5"/>
        <v>4.8826695428895728E-2</v>
      </c>
      <c r="N30" s="11">
        <f t="shared" si="6"/>
        <v>8.5427834829201799E-2</v>
      </c>
      <c r="O30" s="11">
        <f t="shared" si="7"/>
        <v>0.13425453025809753</v>
      </c>
      <c r="P30" s="10">
        <v>10421636.280000003</v>
      </c>
      <c r="Q30" s="10">
        <v>17429467.349999998</v>
      </c>
      <c r="R30" s="10">
        <f t="shared" si="8"/>
        <v>27851103.630000003</v>
      </c>
      <c r="S30" s="10">
        <v>203418315.19999978</v>
      </c>
      <c r="T30" s="11">
        <f t="shared" si="9"/>
        <v>5.1232536606910281E-2</v>
      </c>
      <c r="U30" s="11">
        <f t="shared" si="10"/>
        <v>8.5682881272826597E-2</v>
      </c>
      <c r="V30" s="12">
        <f t="shared" si="11"/>
        <v>0.13691541787973688</v>
      </c>
      <c r="W30" s="13">
        <f t="shared" si="12"/>
        <v>-2.1302883539659756E-3</v>
      </c>
      <c r="X30" s="13">
        <f t="shared" si="13"/>
        <v>2.6608876216393518E-3</v>
      </c>
    </row>
    <row r="31" spans="1:24" x14ac:dyDescent="0.25">
      <c r="A31" s="9" t="s">
        <v>37</v>
      </c>
      <c r="B31" s="10">
        <v>5629226.5600000015</v>
      </c>
      <c r="C31" s="10">
        <v>9610872.5199999977</v>
      </c>
      <c r="D31" s="10">
        <f t="shared" si="0"/>
        <v>15240099.079999998</v>
      </c>
      <c r="E31" s="10">
        <v>151780497.09000015</v>
      </c>
      <c r="F31" s="11">
        <f t="shared" si="1"/>
        <v>3.708794389217266E-2</v>
      </c>
      <c r="G31" s="11">
        <f t="shared" si="2"/>
        <v>6.3320866015487545E-2</v>
      </c>
      <c r="H31" s="11">
        <f t="shared" si="3"/>
        <v>0.1004088099076602</v>
      </c>
      <c r="I31" s="10">
        <v>9185399.5099999979</v>
      </c>
      <c r="J31" s="10">
        <v>10014681.76</v>
      </c>
      <c r="K31" s="10">
        <f t="shared" si="4"/>
        <v>19200081.269999996</v>
      </c>
      <c r="L31" s="10">
        <v>159679718.23000014</v>
      </c>
      <c r="M31" s="11">
        <f t="shared" si="5"/>
        <v>5.7523896032741578E-2</v>
      </c>
      <c r="N31" s="11">
        <f t="shared" si="6"/>
        <v>6.2717306061218184E-2</v>
      </c>
      <c r="O31" s="11">
        <f t="shared" si="7"/>
        <v>0.12024120209395975</v>
      </c>
      <c r="P31" s="10">
        <v>10571492.070000002</v>
      </c>
      <c r="Q31" s="10">
        <v>11521077.770000001</v>
      </c>
      <c r="R31" s="10">
        <f t="shared" si="8"/>
        <v>22092569.840000004</v>
      </c>
      <c r="S31" s="10">
        <v>159164353.01999989</v>
      </c>
      <c r="T31" s="11">
        <f t="shared" si="9"/>
        <v>6.6418716687596718E-2</v>
      </c>
      <c r="U31" s="11">
        <f t="shared" si="10"/>
        <v>7.2384786865890213E-2</v>
      </c>
      <c r="V31" s="12">
        <f t="shared" si="11"/>
        <v>0.13880350355348695</v>
      </c>
      <c r="W31" s="13">
        <f t="shared" si="12"/>
        <v>1.9832392186299549E-2</v>
      </c>
      <c r="X31" s="13">
        <f t="shared" si="13"/>
        <v>1.8562301459527197E-2</v>
      </c>
    </row>
    <row r="32" spans="1:24" x14ac:dyDescent="0.25">
      <c r="A32" s="9" t="s">
        <v>38</v>
      </c>
      <c r="B32" s="10">
        <v>13680200.380000005</v>
      </c>
      <c r="C32" s="10">
        <v>22604839.409999996</v>
      </c>
      <c r="D32" s="10">
        <f t="shared" si="0"/>
        <v>36285039.789999999</v>
      </c>
      <c r="E32" s="10">
        <v>244471911.24000004</v>
      </c>
      <c r="F32" s="11">
        <f t="shared" si="1"/>
        <v>5.5958168407208311E-2</v>
      </c>
      <c r="G32" s="11">
        <f t="shared" si="2"/>
        <v>9.2463953406118071E-2</v>
      </c>
      <c r="H32" s="11">
        <f t="shared" si="3"/>
        <v>0.14842212181332637</v>
      </c>
      <c r="I32" s="10">
        <v>14302495.930000003</v>
      </c>
      <c r="J32" s="10">
        <v>23503224.630000014</v>
      </c>
      <c r="K32" s="10">
        <f t="shared" si="4"/>
        <v>37805720.560000017</v>
      </c>
      <c r="L32" s="10">
        <v>260053697.4299998</v>
      </c>
      <c r="M32" s="11">
        <f t="shared" si="5"/>
        <v>5.4998241022317672E-2</v>
      </c>
      <c r="N32" s="11">
        <f t="shared" si="6"/>
        <v>9.0378352095249539E-2</v>
      </c>
      <c r="O32" s="11">
        <f t="shared" si="7"/>
        <v>0.14537659311756723</v>
      </c>
      <c r="P32" s="10">
        <v>13138856.499999994</v>
      </c>
      <c r="Q32" s="10">
        <v>23614634.440000001</v>
      </c>
      <c r="R32" s="10">
        <f t="shared" si="8"/>
        <v>36753490.939999998</v>
      </c>
      <c r="S32" s="10">
        <v>261952099.93000004</v>
      </c>
      <c r="T32" s="11">
        <f t="shared" si="9"/>
        <v>5.0157477277376343E-2</v>
      </c>
      <c r="U32" s="11">
        <f t="shared" si="10"/>
        <v>9.01486739228676E-2</v>
      </c>
      <c r="V32" s="12">
        <f t="shared" si="11"/>
        <v>0.14030615120024395</v>
      </c>
      <c r="W32" s="13">
        <f t="shared" si="12"/>
        <v>-3.0455286957591365E-3</v>
      </c>
      <c r="X32" s="13">
        <f t="shared" si="13"/>
        <v>-5.0704419173232818E-3</v>
      </c>
    </row>
    <row r="33" spans="1:24" x14ac:dyDescent="0.25">
      <c r="A33" s="9" t="s">
        <v>39</v>
      </c>
      <c r="B33" s="10">
        <v>5262739.3900000006</v>
      </c>
      <c r="C33" s="10">
        <v>5725091.1799999988</v>
      </c>
      <c r="D33" s="10">
        <f t="shared" si="0"/>
        <v>10987830.57</v>
      </c>
      <c r="E33" s="10">
        <v>59978592.710000068</v>
      </c>
      <c r="F33" s="11">
        <f t="shared" si="1"/>
        <v>8.7743629055213865E-2</v>
      </c>
      <c r="G33" s="11">
        <f t="shared" si="2"/>
        <v>9.5452242563961828E-2</v>
      </c>
      <c r="H33" s="11">
        <f t="shared" si="3"/>
        <v>0.18319587161917569</v>
      </c>
      <c r="I33" s="10">
        <v>5475150.7800000003</v>
      </c>
      <c r="J33" s="10">
        <v>4678115.1300000008</v>
      </c>
      <c r="K33" s="10">
        <f t="shared" si="4"/>
        <v>10153265.91</v>
      </c>
      <c r="L33" s="10">
        <v>63725027.130000025</v>
      </c>
      <c r="M33" s="11">
        <f t="shared" si="5"/>
        <v>8.5918375033887537E-2</v>
      </c>
      <c r="N33" s="11">
        <f t="shared" si="6"/>
        <v>7.3410955486242088E-2</v>
      </c>
      <c r="O33" s="11">
        <f t="shared" si="7"/>
        <v>0.1593293305201296</v>
      </c>
      <c r="P33" s="10">
        <v>4942229.7100000009</v>
      </c>
      <c r="Q33" s="10">
        <v>3701441.87</v>
      </c>
      <c r="R33" s="10">
        <f t="shared" si="8"/>
        <v>8643671.5800000019</v>
      </c>
      <c r="S33" s="10">
        <v>59963436.419999897</v>
      </c>
      <c r="T33" s="11">
        <f t="shared" si="9"/>
        <v>8.2420721777573022E-2</v>
      </c>
      <c r="U33" s="11">
        <f t="shared" si="10"/>
        <v>6.1728314636174522E-2</v>
      </c>
      <c r="V33" s="12">
        <f t="shared" si="11"/>
        <v>0.14414903641374757</v>
      </c>
      <c r="W33" s="13">
        <f t="shared" si="12"/>
        <v>-2.3866541099046096E-2</v>
      </c>
      <c r="X33" s="13">
        <f t="shared" si="13"/>
        <v>-1.5180294106382025E-2</v>
      </c>
    </row>
    <row r="34" spans="1:24" x14ac:dyDescent="0.25">
      <c r="A34" s="9" t="s">
        <v>40</v>
      </c>
      <c r="B34" s="10">
        <v>16405592.869999997</v>
      </c>
      <c r="C34" s="10">
        <v>21989010.420000002</v>
      </c>
      <c r="D34" s="10">
        <f t="shared" si="0"/>
        <v>38394603.289999999</v>
      </c>
      <c r="E34" s="10">
        <v>254307752.83999997</v>
      </c>
      <c r="F34" s="11">
        <f t="shared" si="1"/>
        <v>6.4510785403863499E-2</v>
      </c>
      <c r="G34" s="11">
        <f t="shared" si="2"/>
        <v>8.6466142594695442E-2</v>
      </c>
      <c r="H34" s="11">
        <f t="shared" si="3"/>
        <v>0.15097692799855894</v>
      </c>
      <c r="I34" s="10">
        <v>15467409.619999999</v>
      </c>
      <c r="J34" s="10">
        <v>21514186.149999995</v>
      </c>
      <c r="K34" s="10">
        <f t="shared" si="4"/>
        <v>36981595.769999996</v>
      </c>
      <c r="L34" s="10">
        <v>272867528.76999992</v>
      </c>
      <c r="M34" s="11">
        <f t="shared" si="5"/>
        <v>5.6684683918684517E-2</v>
      </c>
      <c r="N34" s="11">
        <f t="shared" si="6"/>
        <v>7.8844801530541603E-2</v>
      </c>
      <c r="O34" s="11">
        <f t="shared" si="7"/>
        <v>0.13552948544922613</v>
      </c>
      <c r="P34" s="10">
        <v>15407093.370000005</v>
      </c>
      <c r="Q34" s="10">
        <v>24992689.770000007</v>
      </c>
      <c r="R34" s="10">
        <f t="shared" si="8"/>
        <v>40399783.140000015</v>
      </c>
      <c r="S34" s="10">
        <v>280260998.85000002</v>
      </c>
      <c r="T34" s="11">
        <f t="shared" si="9"/>
        <v>5.497408998476494E-2</v>
      </c>
      <c r="U34" s="11">
        <f t="shared" si="10"/>
        <v>8.9176481467464111E-2</v>
      </c>
      <c r="V34" s="12">
        <f t="shared" si="11"/>
        <v>0.14415057145222906</v>
      </c>
      <c r="W34" s="13">
        <f t="shared" si="12"/>
        <v>-1.5447442549332807E-2</v>
      </c>
      <c r="X34" s="13">
        <f t="shared" si="13"/>
        <v>8.6210860030029313E-3</v>
      </c>
    </row>
    <row r="35" spans="1:24" x14ac:dyDescent="0.25">
      <c r="A35" s="9" t="s">
        <v>41</v>
      </c>
      <c r="B35" s="10">
        <v>5400857.3200000003</v>
      </c>
      <c r="C35" s="10">
        <v>9108736.2199999988</v>
      </c>
      <c r="D35" s="10">
        <f t="shared" si="0"/>
        <v>14509593.539999999</v>
      </c>
      <c r="E35" s="10">
        <v>104992035.73999995</v>
      </c>
      <c r="F35" s="11">
        <f t="shared" si="1"/>
        <v>5.1440638158255822E-2</v>
      </c>
      <c r="G35" s="11">
        <f t="shared" si="2"/>
        <v>8.6756449246842685E-2</v>
      </c>
      <c r="H35" s="11">
        <f t="shared" si="3"/>
        <v>0.13819708740509851</v>
      </c>
      <c r="I35" s="10">
        <v>5011722.2300000004</v>
      </c>
      <c r="J35" s="10">
        <v>8105602.3700000001</v>
      </c>
      <c r="K35" s="10">
        <f t="shared" si="4"/>
        <v>13117324.600000001</v>
      </c>
      <c r="L35" s="10">
        <v>99182711.649999887</v>
      </c>
      <c r="M35" s="11">
        <f t="shared" si="5"/>
        <v>5.0530199735671438E-2</v>
      </c>
      <c r="N35" s="11">
        <f t="shared" si="6"/>
        <v>8.1723943973254026E-2</v>
      </c>
      <c r="O35" s="11">
        <f t="shared" si="7"/>
        <v>0.13225414370892546</v>
      </c>
      <c r="P35" s="10">
        <v>4714421.8000000026</v>
      </c>
      <c r="Q35" s="10">
        <v>8721219.5200000014</v>
      </c>
      <c r="R35" s="10">
        <f t="shared" si="8"/>
        <v>13435641.320000004</v>
      </c>
      <c r="S35" s="10">
        <v>92437390.949999824</v>
      </c>
      <c r="T35" s="11">
        <f t="shared" si="9"/>
        <v>5.1001242587537694E-2</v>
      </c>
      <c r="U35" s="11">
        <f t="shared" si="10"/>
        <v>9.4347313683024472E-2</v>
      </c>
      <c r="V35" s="12">
        <f t="shared" si="11"/>
        <v>0.14534855627056217</v>
      </c>
      <c r="W35" s="13">
        <f t="shared" si="12"/>
        <v>-5.942943696173042E-3</v>
      </c>
      <c r="X35" s="13">
        <f t="shared" si="13"/>
        <v>1.3094412561636709E-2</v>
      </c>
    </row>
    <row r="36" spans="1:24" x14ac:dyDescent="0.25">
      <c r="A36" s="9" t="s">
        <v>42</v>
      </c>
      <c r="B36" s="10">
        <v>13601087.970000001</v>
      </c>
      <c r="C36" s="10">
        <v>20050981.809999991</v>
      </c>
      <c r="D36" s="10">
        <f t="shared" si="0"/>
        <v>33652069.779999994</v>
      </c>
      <c r="E36" s="10">
        <v>249064067.62000027</v>
      </c>
      <c r="F36" s="11">
        <f t="shared" si="1"/>
        <v>5.460879242826519E-2</v>
      </c>
      <c r="G36" s="11">
        <f t="shared" si="2"/>
        <v>8.0505317373166768E-2</v>
      </c>
      <c r="H36" s="11">
        <f t="shared" si="3"/>
        <v>0.13511410980143196</v>
      </c>
      <c r="I36" s="10">
        <v>15724407.820000002</v>
      </c>
      <c r="J36" s="10">
        <v>20662276.130000003</v>
      </c>
      <c r="K36" s="10">
        <f t="shared" si="4"/>
        <v>36386683.950000003</v>
      </c>
      <c r="L36" s="10">
        <v>252994473.65000004</v>
      </c>
      <c r="M36" s="11">
        <f t="shared" si="5"/>
        <v>6.2153167194290607E-2</v>
      </c>
      <c r="N36" s="11">
        <f t="shared" si="6"/>
        <v>8.1670859572153351E-2</v>
      </c>
      <c r="O36" s="11">
        <f t="shared" si="7"/>
        <v>0.14382402676644396</v>
      </c>
      <c r="P36" s="10">
        <v>16816193.019999996</v>
      </c>
      <c r="Q36" s="10">
        <v>20409621.459999997</v>
      </c>
      <c r="R36" s="10">
        <f t="shared" si="8"/>
        <v>37225814.479999989</v>
      </c>
      <c r="S36" s="10">
        <v>256050214.26999971</v>
      </c>
      <c r="T36" s="11">
        <f t="shared" si="9"/>
        <v>6.5675371793548529E-2</v>
      </c>
      <c r="U36" s="11">
        <f t="shared" si="10"/>
        <v>7.9709448860208601E-2</v>
      </c>
      <c r="V36" s="12">
        <f t="shared" si="11"/>
        <v>0.14538482065375713</v>
      </c>
      <c r="W36" s="13">
        <f t="shared" si="12"/>
        <v>8.709916965011999E-3</v>
      </c>
      <c r="X36" s="13">
        <f t="shared" si="13"/>
        <v>1.5607938873131721E-3</v>
      </c>
    </row>
    <row r="37" spans="1:24" x14ac:dyDescent="0.25">
      <c r="A37" s="9" t="s">
        <v>43</v>
      </c>
      <c r="B37" s="10">
        <v>10611872.670000002</v>
      </c>
      <c r="C37" s="10">
        <v>12743100.399999995</v>
      </c>
      <c r="D37" s="10">
        <f t="shared" si="0"/>
        <v>23354973.069999997</v>
      </c>
      <c r="E37" s="10">
        <v>143526981.73999998</v>
      </c>
      <c r="F37" s="11">
        <f t="shared" si="1"/>
        <v>7.3936430219256444E-2</v>
      </c>
      <c r="G37" s="11">
        <f t="shared" si="2"/>
        <v>8.8785399410712895E-2</v>
      </c>
      <c r="H37" s="11">
        <f t="shared" si="3"/>
        <v>0.16272182962996934</v>
      </c>
      <c r="I37" s="10">
        <v>11204788.860000005</v>
      </c>
      <c r="J37" s="10">
        <v>12454064.199999999</v>
      </c>
      <c r="K37" s="10">
        <f t="shared" si="4"/>
        <v>23658853.060000002</v>
      </c>
      <c r="L37" s="10">
        <v>141197925.04000026</v>
      </c>
      <c r="M37" s="11">
        <f t="shared" si="5"/>
        <v>7.9355194892742065E-2</v>
      </c>
      <c r="N37" s="11">
        <f t="shared" si="6"/>
        <v>8.8202883976318078E-2</v>
      </c>
      <c r="O37" s="11">
        <f t="shared" si="7"/>
        <v>0.16755807886906013</v>
      </c>
      <c r="P37" s="10">
        <v>10535610.139999997</v>
      </c>
      <c r="Q37" s="10">
        <v>12449465.640000001</v>
      </c>
      <c r="R37" s="10">
        <f t="shared" si="8"/>
        <v>22985075.779999997</v>
      </c>
      <c r="S37" s="10">
        <v>151942028.21000022</v>
      </c>
      <c r="T37" s="11">
        <f t="shared" si="9"/>
        <v>6.9339670294769604E-2</v>
      </c>
      <c r="U37" s="11">
        <f t="shared" si="10"/>
        <v>8.1935628914953679E-2</v>
      </c>
      <c r="V37" s="12">
        <f t="shared" si="11"/>
        <v>0.15127529920972327</v>
      </c>
      <c r="W37" s="13">
        <f t="shared" si="12"/>
        <v>4.8362492390907896E-3</v>
      </c>
      <c r="X37" s="13">
        <f t="shared" si="13"/>
        <v>-1.628277965933686E-2</v>
      </c>
    </row>
    <row r="38" spans="1:24" x14ac:dyDescent="0.25">
      <c r="A38" s="9" t="s">
        <v>44</v>
      </c>
      <c r="B38" s="10">
        <v>25301320.100000013</v>
      </c>
      <c r="C38" s="10">
        <v>40416647.95000001</v>
      </c>
      <c r="D38" s="10">
        <f t="shared" si="0"/>
        <v>65717968.050000027</v>
      </c>
      <c r="E38" s="10">
        <v>407168959.04000062</v>
      </c>
      <c r="F38" s="11">
        <f t="shared" si="1"/>
        <v>6.2139609462504214E-2</v>
      </c>
      <c r="G38" s="11">
        <f t="shared" si="2"/>
        <v>9.9262596159815433E-2</v>
      </c>
      <c r="H38" s="11">
        <f t="shared" si="3"/>
        <v>0.16140220562231966</v>
      </c>
      <c r="I38" s="10">
        <v>24253088.610000003</v>
      </c>
      <c r="J38" s="10">
        <v>40401596.99000001</v>
      </c>
      <c r="K38" s="10">
        <f t="shared" si="4"/>
        <v>64654685.600000009</v>
      </c>
      <c r="L38" s="10">
        <v>412090808.49000055</v>
      </c>
      <c r="M38" s="11">
        <f t="shared" si="5"/>
        <v>5.8853748034005247E-2</v>
      </c>
      <c r="N38" s="11">
        <f t="shared" si="6"/>
        <v>9.8040519607901819E-2</v>
      </c>
      <c r="O38" s="11">
        <f t="shared" si="7"/>
        <v>0.15689426764190706</v>
      </c>
      <c r="P38" s="10">
        <v>25274064.120000001</v>
      </c>
      <c r="Q38" s="10">
        <v>38307309.129999988</v>
      </c>
      <c r="R38" s="10">
        <f t="shared" si="8"/>
        <v>63581373.249999985</v>
      </c>
      <c r="S38" s="10">
        <v>420111009.25999939</v>
      </c>
      <c r="T38" s="11">
        <f t="shared" si="9"/>
        <v>6.0160442271005379E-2</v>
      </c>
      <c r="U38" s="11">
        <f t="shared" si="10"/>
        <v>9.1183778300587839E-2</v>
      </c>
      <c r="V38" s="12">
        <f t="shared" si="11"/>
        <v>0.15134422057159322</v>
      </c>
      <c r="W38" s="13">
        <f t="shared" si="12"/>
        <v>-4.5079379804126019E-3</v>
      </c>
      <c r="X38" s="13">
        <f t="shared" si="13"/>
        <v>-5.5500470703138405E-3</v>
      </c>
    </row>
    <row r="39" spans="1:24" x14ac:dyDescent="0.25">
      <c r="A39" s="9" t="s">
        <v>45</v>
      </c>
      <c r="B39" s="10">
        <v>3951076.94</v>
      </c>
      <c r="C39" s="10">
        <v>3648942.4600000004</v>
      </c>
      <c r="D39" s="10">
        <f t="shared" si="0"/>
        <v>7600019.4000000004</v>
      </c>
      <c r="E39" s="10">
        <v>46141048.309999935</v>
      </c>
      <c r="F39" s="11">
        <f t="shared" si="1"/>
        <v>8.5630411200338971E-2</v>
      </c>
      <c r="G39" s="11">
        <f t="shared" si="2"/>
        <v>7.9082348443504744E-2</v>
      </c>
      <c r="H39" s="11">
        <f t="shared" si="3"/>
        <v>0.16471275964384371</v>
      </c>
      <c r="I39" s="10">
        <v>4281793.9300000006</v>
      </c>
      <c r="J39" s="10">
        <v>3868559.100000001</v>
      </c>
      <c r="K39" s="10">
        <f t="shared" si="4"/>
        <v>8150353.0300000012</v>
      </c>
      <c r="L39" s="10">
        <v>48360163.019999973</v>
      </c>
      <c r="M39" s="11">
        <f t="shared" si="5"/>
        <v>8.8539691816779217E-2</v>
      </c>
      <c r="N39" s="11">
        <f t="shared" si="6"/>
        <v>7.9994748950703659E-2</v>
      </c>
      <c r="O39" s="11">
        <f t="shared" si="7"/>
        <v>0.16853444076748286</v>
      </c>
      <c r="P39" s="10">
        <v>4358517.0199999996</v>
      </c>
      <c r="Q39" s="10">
        <v>3068272.03</v>
      </c>
      <c r="R39" s="10">
        <f t="shared" si="8"/>
        <v>7426789.0499999989</v>
      </c>
      <c r="S39" s="10">
        <v>48120521.069999993</v>
      </c>
      <c r="T39" s="11">
        <f t="shared" si="9"/>
        <v>9.0575017125432811E-2</v>
      </c>
      <c r="U39" s="11">
        <f t="shared" si="10"/>
        <v>6.376223618893577E-2</v>
      </c>
      <c r="V39" s="12">
        <f t="shared" si="11"/>
        <v>0.15433725331436857</v>
      </c>
      <c r="W39" s="13">
        <f t="shared" si="12"/>
        <v>3.8216811236391479E-3</v>
      </c>
      <c r="X39" s="13">
        <f t="shared" si="13"/>
        <v>-1.4197187453114296E-2</v>
      </c>
    </row>
    <row r="40" spans="1:24" x14ac:dyDescent="0.25">
      <c r="A40" s="9" t="s">
        <v>46</v>
      </c>
      <c r="B40" s="10">
        <v>22110510.199999996</v>
      </c>
      <c r="C40" s="10">
        <v>39066496.830000021</v>
      </c>
      <c r="D40" s="10">
        <f t="shared" si="0"/>
        <v>61177007.030000016</v>
      </c>
      <c r="E40" s="10">
        <v>385265454.76999938</v>
      </c>
      <c r="F40" s="11">
        <f t="shared" si="1"/>
        <v>5.7390326400273299E-2</v>
      </c>
      <c r="G40" s="11">
        <f t="shared" si="2"/>
        <v>0.10140150471918752</v>
      </c>
      <c r="H40" s="11">
        <f t="shared" si="3"/>
        <v>0.15879183111946082</v>
      </c>
      <c r="I40" s="10">
        <v>22631380.489999995</v>
      </c>
      <c r="J40" s="10">
        <v>40137460.160000011</v>
      </c>
      <c r="K40" s="10">
        <f t="shared" si="4"/>
        <v>62768840.650000006</v>
      </c>
      <c r="L40" s="10">
        <v>398836349.08000076</v>
      </c>
      <c r="M40" s="11">
        <f t="shared" si="5"/>
        <v>5.6743525363733761E-2</v>
      </c>
      <c r="N40" s="11">
        <f t="shared" si="6"/>
        <v>0.10063641454091493</v>
      </c>
      <c r="O40" s="11">
        <f t="shared" si="7"/>
        <v>0.15737993990464869</v>
      </c>
      <c r="P40" s="10">
        <v>25468828.990000006</v>
      </c>
      <c r="Q40" s="10">
        <v>40984390.410000004</v>
      </c>
      <c r="R40" s="10">
        <f t="shared" si="8"/>
        <v>66453219.400000006</v>
      </c>
      <c r="S40" s="10">
        <v>408705919.98999971</v>
      </c>
      <c r="T40" s="11">
        <f t="shared" si="9"/>
        <v>6.23157819456669E-2</v>
      </c>
      <c r="U40" s="11">
        <f t="shared" si="10"/>
        <v>0.1002784359252805</v>
      </c>
      <c r="V40" s="12">
        <f t="shared" si="11"/>
        <v>0.16259421787094738</v>
      </c>
      <c r="W40" s="13">
        <f t="shared" si="12"/>
        <v>-1.4118912148121388E-3</v>
      </c>
      <c r="X40" s="13">
        <f t="shared" si="13"/>
        <v>5.2142779662986971E-3</v>
      </c>
    </row>
    <row r="41" spans="1:24" x14ac:dyDescent="0.25">
      <c r="A41" s="9" t="s">
        <v>47</v>
      </c>
      <c r="B41" s="10">
        <v>29278012.509999998</v>
      </c>
      <c r="C41" s="10">
        <v>50596444.030000001</v>
      </c>
      <c r="D41" s="10">
        <f t="shared" si="0"/>
        <v>79874456.539999992</v>
      </c>
      <c r="E41" s="10">
        <v>481816544.68999922</v>
      </c>
      <c r="F41" s="11">
        <f t="shared" si="1"/>
        <v>6.0765892812662696E-2</v>
      </c>
      <c r="G41" s="11">
        <f t="shared" si="2"/>
        <v>0.10501184442006606</v>
      </c>
      <c r="H41" s="11">
        <f t="shared" si="3"/>
        <v>0.16577773723272873</v>
      </c>
      <c r="I41" s="10">
        <v>27587332.59999999</v>
      </c>
      <c r="J41" s="10">
        <v>49260688.120000012</v>
      </c>
      <c r="K41" s="10">
        <f t="shared" si="4"/>
        <v>76848020.719999999</v>
      </c>
      <c r="L41" s="10">
        <v>481705632.71000057</v>
      </c>
      <c r="M41" s="11">
        <f t="shared" si="5"/>
        <v>5.7270105904300872E-2</v>
      </c>
      <c r="N41" s="11">
        <f t="shared" si="6"/>
        <v>0.10226305190343547</v>
      </c>
      <c r="O41" s="11">
        <f t="shared" si="7"/>
        <v>0.15953315780773633</v>
      </c>
      <c r="P41" s="10">
        <v>30082935.210000001</v>
      </c>
      <c r="Q41" s="10">
        <v>52095963.620000005</v>
      </c>
      <c r="R41" s="10">
        <f t="shared" si="8"/>
        <v>82178898.830000013</v>
      </c>
      <c r="S41" s="10">
        <v>502509327.2700004</v>
      </c>
      <c r="T41" s="11">
        <f t="shared" si="9"/>
        <v>5.9865426525379323E-2</v>
      </c>
      <c r="U41" s="11">
        <f t="shared" si="10"/>
        <v>0.10367163511774702</v>
      </c>
      <c r="V41" s="12">
        <f t="shared" si="11"/>
        <v>0.16353706164312637</v>
      </c>
      <c r="W41" s="13">
        <f t="shared" si="12"/>
        <v>-6.2445794249924025E-3</v>
      </c>
      <c r="X41" s="13">
        <f t="shared" si="13"/>
        <v>4.003903835390038E-3</v>
      </c>
    </row>
    <row r="42" spans="1:24" x14ac:dyDescent="0.25">
      <c r="A42" s="9" t="s">
        <v>48</v>
      </c>
      <c r="B42" s="10">
        <v>16013067.109999998</v>
      </c>
      <c r="C42" s="10">
        <v>32020851.969999995</v>
      </c>
      <c r="D42" s="10">
        <f t="shared" si="0"/>
        <v>48033919.079999991</v>
      </c>
      <c r="E42" s="10">
        <v>289660395.99999982</v>
      </c>
      <c r="F42" s="11">
        <f t="shared" si="1"/>
        <v>5.5282210930899946E-2</v>
      </c>
      <c r="G42" s="11">
        <f t="shared" si="2"/>
        <v>0.11054618585137892</v>
      </c>
      <c r="H42" s="11">
        <f t="shared" si="3"/>
        <v>0.16582839678227887</v>
      </c>
      <c r="I42" s="10">
        <v>16482198.660000002</v>
      </c>
      <c r="J42" s="10">
        <v>32320598.960000001</v>
      </c>
      <c r="K42" s="10">
        <f t="shared" si="4"/>
        <v>48802797.620000005</v>
      </c>
      <c r="L42" s="10">
        <v>304878206.26000053</v>
      </c>
      <c r="M42" s="11">
        <f t="shared" si="5"/>
        <v>5.4061583680218725E-2</v>
      </c>
      <c r="N42" s="11">
        <f t="shared" si="6"/>
        <v>0.10601150983037781</v>
      </c>
      <c r="O42" s="11">
        <f t="shared" si="7"/>
        <v>0.16007309351059654</v>
      </c>
      <c r="P42" s="10">
        <v>17191922.649999999</v>
      </c>
      <c r="Q42" s="10">
        <v>32496361.710000001</v>
      </c>
      <c r="R42" s="10">
        <f t="shared" si="8"/>
        <v>49688284.359999999</v>
      </c>
      <c r="S42" s="10">
        <v>297631706.34999996</v>
      </c>
      <c r="T42" s="11">
        <f t="shared" si="9"/>
        <v>5.7762403276293284E-2</v>
      </c>
      <c r="U42" s="11">
        <f t="shared" si="10"/>
        <v>0.10918313142278568</v>
      </c>
      <c r="V42" s="12">
        <f t="shared" si="11"/>
        <v>0.16694553469907897</v>
      </c>
      <c r="W42" s="13">
        <f t="shared" si="12"/>
        <v>-5.7553032716823327E-3</v>
      </c>
      <c r="X42" s="13">
        <f t="shared" si="13"/>
        <v>6.872441188482431E-3</v>
      </c>
    </row>
    <row r="43" spans="1:24" x14ac:dyDescent="0.25">
      <c r="A43" s="9" t="s">
        <v>49</v>
      </c>
      <c r="B43" s="10">
        <v>17885503.450000003</v>
      </c>
      <c r="C43" s="10">
        <v>28952621.869999997</v>
      </c>
      <c r="D43" s="10">
        <f t="shared" si="0"/>
        <v>46838125.32</v>
      </c>
      <c r="E43" s="10">
        <v>250053954.38000023</v>
      </c>
      <c r="F43" s="11">
        <f t="shared" si="1"/>
        <v>7.1526577111513653E-2</v>
      </c>
      <c r="G43" s="11">
        <f t="shared" si="2"/>
        <v>0.11578549894076652</v>
      </c>
      <c r="H43" s="11">
        <f t="shared" si="3"/>
        <v>0.18731207605228017</v>
      </c>
      <c r="I43" s="10">
        <v>17627494.140000001</v>
      </c>
      <c r="J43" s="10">
        <v>27477296.749999993</v>
      </c>
      <c r="K43" s="10">
        <f t="shared" si="4"/>
        <v>45104790.889999993</v>
      </c>
      <c r="L43" s="10">
        <v>250458501.34999996</v>
      </c>
      <c r="M43" s="11">
        <f t="shared" si="5"/>
        <v>7.0380897613719601E-2</v>
      </c>
      <c r="N43" s="11">
        <f t="shared" si="6"/>
        <v>0.10970798196864638</v>
      </c>
      <c r="O43" s="11">
        <f t="shared" si="7"/>
        <v>0.180088879582366</v>
      </c>
      <c r="P43" s="10">
        <v>18117312.009999994</v>
      </c>
      <c r="Q43" s="10">
        <v>24684741.949999999</v>
      </c>
      <c r="R43" s="10">
        <f t="shared" si="8"/>
        <v>42802053.959999993</v>
      </c>
      <c r="S43" s="10">
        <v>254341621.62</v>
      </c>
      <c r="T43" s="11">
        <f t="shared" si="9"/>
        <v>7.1232195087079481E-2</v>
      </c>
      <c r="U43" s="11">
        <f t="shared" si="10"/>
        <v>9.7053489683573399E-2</v>
      </c>
      <c r="V43" s="12">
        <f t="shared" si="11"/>
        <v>0.16828568477065289</v>
      </c>
      <c r="W43" s="13">
        <f t="shared" si="12"/>
        <v>-7.2231964699141782E-3</v>
      </c>
      <c r="X43" s="13">
        <f t="shared" si="13"/>
        <v>-1.1803194811713102E-2</v>
      </c>
    </row>
    <row r="44" spans="1:24" x14ac:dyDescent="0.25">
      <c r="A44" s="9" t="s">
        <v>50</v>
      </c>
      <c r="B44" s="10">
        <v>7600506.459999999</v>
      </c>
      <c r="C44" s="10">
        <v>30448299.380000003</v>
      </c>
      <c r="D44" s="10">
        <f t="shared" si="0"/>
        <v>38048805.840000004</v>
      </c>
      <c r="E44" s="10">
        <v>184494290.24000061</v>
      </c>
      <c r="F44" s="11">
        <f t="shared" si="1"/>
        <v>4.1196431879343423E-2</v>
      </c>
      <c r="G44" s="11">
        <f t="shared" si="2"/>
        <v>0.1650365403741825</v>
      </c>
      <c r="H44" s="11">
        <f t="shared" si="3"/>
        <v>0.20623297225352594</v>
      </c>
      <c r="I44" s="10">
        <v>7526528.7299999986</v>
      </c>
      <c r="J44" s="10">
        <v>27498911.960000001</v>
      </c>
      <c r="K44" s="10">
        <f t="shared" si="4"/>
        <v>35025440.689999998</v>
      </c>
      <c r="L44" s="10">
        <v>193721594.81999999</v>
      </c>
      <c r="M44" s="11">
        <f t="shared" si="5"/>
        <v>3.8852295930112551E-2</v>
      </c>
      <c r="N44" s="11">
        <f t="shared" si="6"/>
        <v>0.14195067919790319</v>
      </c>
      <c r="O44" s="11">
        <f t="shared" si="7"/>
        <v>0.18080297512801571</v>
      </c>
      <c r="P44" s="10">
        <v>8796622.1699999981</v>
      </c>
      <c r="Q44" s="10">
        <v>26341558.520000003</v>
      </c>
      <c r="R44" s="10">
        <f t="shared" si="8"/>
        <v>35138180.689999998</v>
      </c>
      <c r="S44" s="10">
        <v>202152326.41000009</v>
      </c>
      <c r="T44" s="11">
        <f t="shared" si="9"/>
        <v>4.3514820364515212E-2</v>
      </c>
      <c r="U44" s="11">
        <f t="shared" si="10"/>
        <v>0.13030549283204756</v>
      </c>
      <c r="V44" s="12">
        <f t="shared" si="11"/>
        <v>0.17382031319656274</v>
      </c>
      <c r="W44" s="13">
        <f t="shared" si="12"/>
        <v>-2.5429997125510223E-2</v>
      </c>
      <c r="X44" s="13">
        <f t="shared" si="13"/>
        <v>-6.9826619314529714E-3</v>
      </c>
    </row>
    <row r="45" spans="1:24" x14ac:dyDescent="0.25">
      <c r="A45" s="9" t="s">
        <v>51</v>
      </c>
      <c r="B45" s="10"/>
      <c r="C45" s="10"/>
      <c r="D45" s="10"/>
      <c r="E45" s="10"/>
      <c r="F45" s="11"/>
      <c r="G45" s="11"/>
      <c r="H45" s="11"/>
      <c r="I45" s="10">
        <v>730421.16</v>
      </c>
      <c r="J45" s="10">
        <v>1062407.6799999999</v>
      </c>
      <c r="K45" s="10">
        <f t="shared" si="4"/>
        <v>1792828.8399999999</v>
      </c>
      <c r="L45" s="10">
        <v>10839747.259999998</v>
      </c>
      <c r="M45" s="11">
        <f t="shared" si="5"/>
        <v>6.7383596912387808E-2</v>
      </c>
      <c r="N45" s="11">
        <f t="shared" si="6"/>
        <v>9.8010373721573299E-2</v>
      </c>
      <c r="O45" s="11">
        <f t="shared" si="7"/>
        <v>0.16539397063396108</v>
      </c>
      <c r="P45" s="10">
        <v>5143503.3299999991</v>
      </c>
      <c r="Q45" s="10">
        <v>6750014.4400000004</v>
      </c>
      <c r="R45" s="10">
        <f t="shared" si="8"/>
        <v>11893517.77</v>
      </c>
      <c r="S45" s="10">
        <v>68074961.879999936</v>
      </c>
      <c r="T45" s="11">
        <f t="shared" si="9"/>
        <v>7.5556462874952171E-2</v>
      </c>
      <c r="U45" s="11">
        <f t="shared" si="10"/>
        <v>9.9155611014497227E-2</v>
      </c>
      <c r="V45" s="12">
        <f t="shared" si="11"/>
        <v>0.1747120738894494</v>
      </c>
      <c r="W45" s="13">
        <f t="shared" si="12"/>
        <v>0.16539397063396108</v>
      </c>
      <c r="X45" s="13">
        <f t="shared" si="13"/>
        <v>9.3181032554883192E-3</v>
      </c>
    </row>
    <row r="46" spans="1:24" x14ac:dyDescent="0.25">
      <c r="A46" s="9" t="s">
        <v>52</v>
      </c>
      <c r="B46" s="10">
        <v>16111327.330000002</v>
      </c>
      <c r="C46" s="10">
        <v>24355383.559999999</v>
      </c>
      <c r="D46" s="10">
        <f>SUM(B46:C46)</f>
        <v>40466710.890000001</v>
      </c>
      <c r="E46" s="10">
        <v>221268088.10000005</v>
      </c>
      <c r="F46" s="11">
        <f>B46/E46</f>
        <v>7.281360574109827E-2</v>
      </c>
      <c r="G46" s="11">
        <f>C46/E46</f>
        <v>0.11007183082357909</v>
      </c>
      <c r="H46" s="11">
        <f>D46/E46</f>
        <v>0.18288543656467734</v>
      </c>
      <c r="I46" s="10">
        <v>15084012.089999998</v>
      </c>
      <c r="J46" s="10">
        <v>21562953.139999997</v>
      </c>
      <c r="K46" s="10">
        <f t="shared" si="4"/>
        <v>36646965.229999997</v>
      </c>
      <c r="L46" s="10">
        <v>224489597.05000022</v>
      </c>
      <c r="M46" s="11">
        <f t="shared" si="5"/>
        <v>6.719247701549555E-2</v>
      </c>
      <c r="N46" s="11">
        <f t="shared" si="6"/>
        <v>9.6053239986872596E-2</v>
      </c>
      <c r="O46" s="11">
        <f t="shared" si="7"/>
        <v>0.16324571700236815</v>
      </c>
      <c r="P46" s="10">
        <v>15482969.340000005</v>
      </c>
      <c r="Q46" s="10">
        <v>24959883.200000003</v>
      </c>
      <c r="R46" s="10">
        <f t="shared" si="8"/>
        <v>40442852.540000007</v>
      </c>
      <c r="S46" s="10">
        <v>229235938.90999967</v>
      </c>
      <c r="T46" s="11">
        <f t="shared" si="9"/>
        <v>6.7541631620331458E-2</v>
      </c>
      <c r="U46" s="11">
        <f t="shared" si="10"/>
        <v>0.108882940950195</v>
      </c>
      <c r="V46" s="12">
        <f t="shared" si="11"/>
        <v>0.17642457257052646</v>
      </c>
      <c r="W46" s="13">
        <f t="shared" si="12"/>
        <v>-1.9639719562309199E-2</v>
      </c>
      <c r="X46" s="13">
        <f t="shared" si="13"/>
        <v>1.3178855568158315E-2</v>
      </c>
    </row>
    <row r="47" spans="1:24" x14ac:dyDescent="0.25">
      <c r="A47" s="9" t="s">
        <v>53</v>
      </c>
      <c r="B47" s="10">
        <v>18807421.449999999</v>
      </c>
      <c r="C47" s="10">
        <v>28431121.970000003</v>
      </c>
      <c r="D47" s="10">
        <f>SUM(B47:C47)</f>
        <v>47238543.420000002</v>
      </c>
      <c r="E47" s="10">
        <v>257380686.2699998</v>
      </c>
      <c r="F47" s="11">
        <f>B47/E47</f>
        <v>7.3072388307607775E-2</v>
      </c>
      <c r="G47" s="11">
        <f>C47/E47</f>
        <v>0.11046330780303745</v>
      </c>
      <c r="H47" s="11">
        <f>D47/E47</f>
        <v>0.18353569611064521</v>
      </c>
      <c r="I47" s="10">
        <v>20086597.230000008</v>
      </c>
      <c r="J47" s="10">
        <v>27717958.639999997</v>
      </c>
      <c r="K47" s="10">
        <f t="shared" si="4"/>
        <v>47804555.870000005</v>
      </c>
      <c r="L47" s="10">
        <v>264137022.97999921</v>
      </c>
      <c r="M47" s="11">
        <f t="shared" si="5"/>
        <v>7.6046125618372665E-2</v>
      </c>
      <c r="N47" s="11">
        <f t="shared" si="6"/>
        <v>0.10493780208198544</v>
      </c>
      <c r="O47" s="11">
        <f t="shared" si="7"/>
        <v>0.18098392770035809</v>
      </c>
      <c r="P47" s="10">
        <v>20381819.210000008</v>
      </c>
      <c r="Q47" s="10">
        <v>27071719.619999997</v>
      </c>
      <c r="R47" s="10">
        <f t="shared" si="8"/>
        <v>47453538.830000006</v>
      </c>
      <c r="S47" s="10">
        <v>264274046.26999986</v>
      </c>
      <c r="T47" s="11">
        <f t="shared" si="9"/>
        <v>7.7123801968720734E-2</v>
      </c>
      <c r="U47" s="11">
        <f t="shared" si="10"/>
        <v>0.10243805626051428</v>
      </c>
      <c r="V47" s="12">
        <f t="shared" si="11"/>
        <v>0.17956185822923501</v>
      </c>
      <c r="W47" s="13">
        <f t="shared" si="12"/>
        <v>-2.5517684102871196E-3</v>
      </c>
      <c r="X47" s="13">
        <f t="shared" si="13"/>
        <v>-1.422069471123083E-3</v>
      </c>
    </row>
    <row r="48" spans="1:24" x14ac:dyDescent="0.25">
      <c r="A48" s="9" t="s">
        <v>54</v>
      </c>
      <c r="B48" s="10">
        <v>7052981.4799999995</v>
      </c>
      <c r="C48" s="10">
        <v>10197974.980000002</v>
      </c>
      <c r="D48" s="10">
        <f>SUM(B48:C48)</f>
        <v>17250956.460000001</v>
      </c>
      <c r="E48" s="10">
        <v>104240769.99999997</v>
      </c>
      <c r="F48" s="11">
        <f>B48/E48</f>
        <v>6.7660489077354294E-2</v>
      </c>
      <c r="G48" s="11">
        <f>C48/E48</f>
        <v>9.7830963643112043E-2</v>
      </c>
      <c r="H48" s="11">
        <f>D48/E48</f>
        <v>0.16549145272046634</v>
      </c>
      <c r="I48" s="10">
        <v>7552003.5500000017</v>
      </c>
      <c r="J48" s="10">
        <v>10559298.110000001</v>
      </c>
      <c r="K48" s="10">
        <f t="shared" si="4"/>
        <v>18111301.660000004</v>
      </c>
      <c r="L48" s="10">
        <v>104904293.28999969</v>
      </c>
      <c r="M48" s="11">
        <f t="shared" si="5"/>
        <v>7.1989461185569217E-2</v>
      </c>
      <c r="N48" s="11">
        <f t="shared" si="6"/>
        <v>0.10065649153948018</v>
      </c>
      <c r="O48" s="11">
        <f t="shared" si="7"/>
        <v>0.1726459527250494</v>
      </c>
      <c r="P48" s="10">
        <v>8297249.5900000008</v>
      </c>
      <c r="Q48" s="10">
        <v>10904505.349999998</v>
      </c>
      <c r="R48" s="10">
        <f t="shared" si="8"/>
        <v>19201754.939999998</v>
      </c>
      <c r="S48" s="10">
        <v>104298068.53000002</v>
      </c>
      <c r="T48" s="11">
        <f t="shared" si="9"/>
        <v>7.9553242998104054E-2</v>
      </c>
      <c r="U48" s="11">
        <f t="shared" si="10"/>
        <v>0.10455136421690739</v>
      </c>
      <c r="V48" s="12">
        <f t="shared" si="11"/>
        <v>0.18410460721501143</v>
      </c>
      <c r="W48" s="13">
        <f t="shared" si="12"/>
        <v>7.1545000045830642E-3</v>
      </c>
      <c r="X48" s="13">
        <f t="shared" si="13"/>
        <v>1.1458654489962028E-2</v>
      </c>
    </row>
    <row r="49" spans="1:24" x14ac:dyDescent="0.25">
      <c r="A49" s="9" t="s">
        <v>55</v>
      </c>
      <c r="B49" s="10">
        <v>8028117.0200000014</v>
      </c>
      <c r="C49" s="10">
        <v>23487595.069999997</v>
      </c>
      <c r="D49" s="10">
        <f>SUM(B49:C49)</f>
        <v>31515712.089999996</v>
      </c>
      <c r="E49" s="10">
        <v>124484096.03999989</v>
      </c>
      <c r="F49" s="11">
        <f>B49/E49</f>
        <v>6.4491105895329512E-2</v>
      </c>
      <c r="G49" s="11">
        <f>C49/E49</f>
        <v>0.18867948450581862</v>
      </c>
      <c r="H49" s="11">
        <f>D49/E49</f>
        <v>0.25317059040114814</v>
      </c>
      <c r="I49" s="10">
        <v>8305587.1100000003</v>
      </c>
      <c r="J49" s="10">
        <v>22542449.449999999</v>
      </c>
      <c r="K49" s="10">
        <f t="shared" si="4"/>
        <v>30848036.559999999</v>
      </c>
      <c r="L49" s="10">
        <v>128208617.17999999</v>
      </c>
      <c r="M49" s="11">
        <f t="shared" si="5"/>
        <v>6.4781816485387042E-2</v>
      </c>
      <c r="N49" s="11">
        <f t="shared" si="6"/>
        <v>0.17582632077180321</v>
      </c>
      <c r="O49" s="11">
        <f t="shared" si="7"/>
        <v>0.24060813725719024</v>
      </c>
      <c r="P49" s="10">
        <v>6036589.6600000011</v>
      </c>
      <c r="Q49" s="10">
        <v>15064171.490000008</v>
      </c>
      <c r="R49" s="10">
        <f t="shared" si="8"/>
        <v>21100761.15000001</v>
      </c>
      <c r="S49" s="10">
        <v>109974958.11000006</v>
      </c>
      <c r="T49" s="11">
        <f t="shared" si="9"/>
        <v>5.489058385420828E-2</v>
      </c>
      <c r="U49" s="11">
        <f t="shared" si="10"/>
        <v>0.13697819711767836</v>
      </c>
      <c r="V49" s="12">
        <f t="shared" si="11"/>
        <v>0.19186878097188664</v>
      </c>
      <c r="W49" s="13">
        <f t="shared" si="12"/>
        <v>-1.2562453143957902E-2</v>
      </c>
      <c r="X49" s="13">
        <f t="shared" si="13"/>
        <v>-4.8739356285303598E-2</v>
      </c>
    </row>
    <row r="50" spans="1:24" x14ac:dyDescent="0.25">
      <c r="A50" s="9" t="s">
        <v>56</v>
      </c>
      <c r="B50" s="10">
        <v>6078647.21</v>
      </c>
      <c r="C50" s="10">
        <v>4656350.3900000006</v>
      </c>
      <c r="D50" s="10">
        <f>SUM(B50:C50)</f>
        <v>10734997.600000001</v>
      </c>
      <c r="E50" s="10">
        <v>56428026.590000004</v>
      </c>
      <c r="F50" s="11">
        <f>B50/E50</f>
        <v>0.10772390206318572</v>
      </c>
      <c r="G50" s="11">
        <f>C50/E50</f>
        <v>8.2518398593531259E-2</v>
      </c>
      <c r="H50" s="11">
        <f>D50/E50</f>
        <v>0.19024230065671699</v>
      </c>
      <c r="I50" s="10">
        <v>6781959.4900000002</v>
      </c>
      <c r="J50" s="10">
        <v>6137651.7100000009</v>
      </c>
      <c r="K50" s="10">
        <f t="shared" si="4"/>
        <v>12919611.200000001</v>
      </c>
      <c r="L50" s="10">
        <v>61067906.310000002</v>
      </c>
      <c r="M50" s="11">
        <f t="shared" si="5"/>
        <v>0.11105603417239539</v>
      </c>
      <c r="N50" s="11">
        <f t="shared" si="6"/>
        <v>0.10050535675553277</v>
      </c>
      <c r="O50" s="11">
        <f t="shared" si="7"/>
        <v>0.21156139092792817</v>
      </c>
      <c r="P50" s="10">
        <v>6073560.2599999998</v>
      </c>
      <c r="Q50" s="10">
        <v>5857573.3600000003</v>
      </c>
      <c r="R50" s="10">
        <f t="shared" si="8"/>
        <v>11931133.620000001</v>
      </c>
      <c r="S50" s="10">
        <v>54823272.200000003</v>
      </c>
      <c r="T50" s="11">
        <f t="shared" si="9"/>
        <v>0.11078434424423136</v>
      </c>
      <c r="U50" s="11">
        <f t="shared" si="10"/>
        <v>0.1068446505460504</v>
      </c>
      <c r="V50" s="12">
        <f t="shared" si="11"/>
        <v>0.21762899479028178</v>
      </c>
      <c r="W50" s="13">
        <f t="shared" si="12"/>
        <v>2.1319090271211177E-2</v>
      </c>
      <c r="X50" s="13">
        <f t="shared" si="13"/>
        <v>6.0676038623536099E-3</v>
      </c>
    </row>
    <row r="51" spans="1:24" s="18" customFormat="1" x14ac:dyDescent="0.25">
      <c r="A51" s="14"/>
      <c r="B51" s="15"/>
      <c r="C51" s="15"/>
      <c r="D51" s="15"/>
      <c r="E51" s="15"/>
      <c r="F51" s="16"/>
      <c r="G51" s="16"/>
      <c r="H51" s="16"/>
      <c r="I51" s="15"/>
      <c r="J51" s="15"/>
      <c r="K51" s="15"/>
      <c r="L51" s="15"/>
      <c r="M51" s="16"/>
      <c r="N51" s="16"/>
      <c r="O51" s="16"/>
      <c r="P51" s="15"/>
      <c r="Q51" s="15"/>
      <c r="R51" s="15"/>
      <c r="S51" s="15"/>
      <c r="T51" s="16"/>
      <c r="U51" s="16"/>
      <c r="V51" s="16"/>
      <c r="W51" s="17"/>
      <c r="X51" s="17"/>
    </row>
    <row r="52" spans="1:24" x14ac:dyDescent="0.25">
      <c r="A52" s="19" t="s">
        <v>57</v>
      </c>
      <c r="B52" s="20">
        <v>611237664.80000007</v>
      </c>
      <c r="C52" s="20">
        <v>1279024631.2800002</v>
      </c>
      <c r="D52" s="21">
        <f t="shared" ref="D52" si="14">SUM(B52:C52)</f>
        <v>1890262296.0800004</v>
      </c>
      <c r="E52" s="21">
        <v>15357302426.990005</v>
      </c>
      <c r="F52" s="22">
        <f t="shared" ref="F52" si="15">B52/E52</f>
        <v>3.9801108801879682E-2</v>
      </c>
      <c r="G52" s="22">
        <f t="shared" ref="G52" si="16">C52/E52</f>
        <v>8.3284459452472079E-2</v>
      </c>
      <c r="H52" s="22">
        <f t="shared" ref="H52" si="17">D52/E52</f>
        <v>0.12308556825435177</v>
      </c>
      <c r="I52" s="20">
        <v>619755350.11000001</v>
      </c>
      <c r="J52" s="20">
        <v>1268184462.9200001</v>
      </c>
      <c r="K52" s="21">
        <f t="shared" ref="K52" si="18">SUM(I52:J52)</f>
        <v>1887939813.0300002</v>
      </c>
      <c r="L52" s="21">
        <v>15626099182.389997</v>
      </c>
      <c r="M52" s="22">
        <f t="shared" ref="M52" si="19">I52/L52</f>
        <v>3.9661552309129079E-2</v>
      </c>
      <c r="N52" s="22">
        <f t="shared" ref="N52" si="20">J52/L52</f>
        <v>8.1158096343660377E-2</v>
      </c>
      <c r="O52" s="22">
        <f t="shared" ref="O52" si="21">K52/L52</f>
        <v>0.12081964865278946</v>
      </c>
      <c r="P52" s="20">
        <v>648976932.07000017</v>
      </c>
      <c r="Q52" s="20">
        <v>1275755564.1199999</v>
      </c>
      <c r="R52" s="21">
        <f t="shared" ref="R52" si="22">SUM(P52:Q52)</f>
        <v>1924732496.1900001</v>
      </c>
      <c r="S52" s="21">
        <v>16059004634.53001</v>
      </c>
      <c r="T52" s="22">
        <f t="shared" ref="T52" si="23">P52/S52</f>
        <v>4.0412027198408827E-2</v>
      </c>
      <c r="U52" s="22">
        <f t="shared" ref="U52" si="24">Q52/S52</f>
        <v>7.9441758262954548E-2</v>
      </c>
      <c r="V52" s="22">
        <f t="shared" ref="V52" si="25">R52/S52</f>
        <v>0.11985378546136338</v>
      </c>
      <c r="W52" s="22">
        <f t="shared" ref="W52" si="26">O52-H52</f>
        <v>-2.2659196015623051E-3</v>
      </c>
      <c r="X52" s="22">
        <f t="shared" ref="X52" si="27">V52-O52</f>
        <v>-9.6586319142608068E-4</v>
      </c>
    </row>
  </sheetData>
  <conditionalFormatting sqref="W4:X51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C5978D8-F066-4139-8BB7-F5B0AFD53E5E}"/>
</file>

<file path=customXml/itemProps2.xml><?xml version="1.0" encoding="utf-8"?>
<ds:datastoreItem xmlns:ds="http://schemas.openxmlformats.org/officeDocument/2006/customXml" ds:itemID="{8A247136-09A5-4A43-8962-82DF16341E10}"/>
</file>

<file path=customXml/itemProps3.xml><?xml version="1.0" encoding="utf-8"?>
<ds:datastoreItem xmlns:ds="http://schemas.openxmlformats.org/officeDocument/2006/customXml" ds:itemID="{6A709E25-6658-4962-9764-F47290909A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% PAU Trends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Sule Calikoglu</dc:creator>
  <cp:lastModifiedBy>Sule Calikoglu</cp:lastModifiedBy>
  <dcterms:created xsi:type="dcterms:W3CDTF">2016-04-19T01:02:50Z</dcterms:created>
  <dcterms:modified xsi:type="dcterms:W3CDTF">2016-04-19T01:03:32Z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