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56" windowWidth="6660" windowHeight="1356" activeTab="1"/>
  </bookViews>
  <sheets>
    <sheet name="productLineTrends" sheetId="1" r:id="rId1"/>
    <sheet name="PAU by Product Line" sheetId="2" r:id="rId2"/>
  </sheets>
  <definedNames>
    <definedName name="_xlnm._FilterDatabase" localSheetId="0" hidden="1">productLineTrends!$A$3:$N$3</definedName>
  </definedNames>
  <calcPr calcId="145621"/>
</workbook>
</file>

<file path=xl/calcChain.xml><?xml version="1.0" encoding="utf-8"?>
<calcChain xmlns="http://schemas.openxmlformats.org/spreadsheetml/2006/main">
  <c r="E54" i="2" l="1"/>
  <c r="D54" i="2"/>
  <c r="C54" i="2"/>
  <c r="B54" i="2"/>
  <c r="I76" i="1" l="1"/>
  <c r="H76" i="1"/>
  <c r="E76" i="1"/>
  <c r="D76" i="1"/>
  <c r="K9" i="1"/>
  <c r="L9" i="1"/>
  <c r="M9" i="1"/>
  <c r="N9" i="1"/>
  <c r="K43" i="1"/>
  <c r="L43" i="1"/>
  <c r="M43" i="1"/>
  <c r="N43" i="1"/>
  <c r="K51" i="1"/>
  <c r="L51" i="1"/>
  <c r="M51" i="1"/>
  <c r="N51" i="1"/>
  <c r="K33" i="1"/>
  <c r="L33" i="1"/>
  <c r="M33" i="1"/>
  <c r="N33" i="1"/>
  <c r="K42" i="1"/>
  <c r="L42" i="1"/>
  <c r="M42" i="1"/>
  <c r="N42" i="1"/>
  <c r="K38" i="1"/>
  <c r="L38" i="1"/>
  <c r="M38" i="1"/>
  <c r="N38" i="1"/>
  <c r="K11" i="1"/>
  <c r="L11" i="1"/>
  <c r="M11" i="1"/>
  <c r="N11" i="1"/>
  <c r="K5" i="1"/>
  <c r="L5" i="1"/>
  <c r="M5" i="1"/>
  <c r="N5" i="1"/>
  <c r="K19" i="1"/>
  <c r="L19" i="1"/>
  <c r="M19" i="1"/>
  <c r="N19" i="1"/>
  <c r="K28" i="1"/>
  <c r="L28" i="1"/>
  <c r="M28" i="1"/>
  <c r="N28" i="1"/>
  <c r="K34" i="1"/>
  <c r="L34" i="1"/>
  <c r="M34" i="1"/>
  <c r="N34" i="1"/>
  <c r="K52" i="1"/>
  <c r="L52" i="1"/>
  <c r="M52" i="1"/>
  <c r="N52" i="1"/>
  <c r="K31" i="1"/>
  <c r="L31" i="1"/>
  <c r="M31" i="1"/>
  <c r="N31" i="1"/>
  <c r="K40" i="1"/>
  <c r="L40" i="1"/>
  <c r="M40" i="1"/>
  <c r="N40" i="1"/>
  <c r="K12" i="1"/>
  <c r="L12" i="1"/>
  <c r="M12" i="1"/>
  <c r="N12" i="1"/>
  <c r="K10" i="1"/>
  <c r="L10" i="1"/>
  <c r="M10" i="1"/>
  <c r="N10" i="1"/>
  <c r="K44" i="1"/>
  <c r="L44" i="1"/>
  <c r="M44" i="1"/>
  <c r="N44" i="1"/>
  <c r="K15" i="1"/>
  <c r="L15" i="1"/>
  <c r="M15" i="1"/>
  <c r="N15" i="1"/>
  <c r="K45" i="1"/>
  <c r="L45" i="1"/>
  <c r="M45" i="1"/>
  <c r="N45" i="1"/>
  <c r="K32" i="1"/>
  <c r="L32" i="1"/>
  <c r="M32" i="1"/>
  <c r="N32" i="1"/>
  <c r="K17" i="1"/>
  <c r="L17" i="1"/>
  <c r="M17" i="1"/>
  <c r="N17" i="1"/>
  <c r="K26" i="1"/>
  <c r="L26" i="1"/>
  <c r="M26" i="1"/>
  <c r="N26" i="1"/>
  <c r="K6" i="1"/>
  <c r="L6" i="1"/>
  <c r="M6" i="1"/>
  <c r="N6" i="1"/>
  <c r="K29" i="1"/>
  <c r="L29" i="1"/>
  <c r="M29" i="1"/>
  <c r="N29" i="1"/>
  <c r="K14" i="1"/>
  <c r="L14" i="1"/>
  <c r="M14" i="1"/>
  <c r="N14" i="1"/>
  <c r="K16" i="1"/>
  <c r="L16" i="1"/>
  <c r="M16" i="1"/>
  <c r="N16" i="1"/>
  <c r="K36" i="1"/>
  <c r="L36" i="1"/>
  <c r="M36" i="1"/>
  <c r="N36" i="1"/>
  <c r="K50" i="1"/>
  <c r="L50" i="1"/>
  <c r="M50" i="1"/>
  <c r="N50" i="1"/>
  <c r="K47" i="1"/>
  <c r="L47" i="1"/>
  <c r="M47" i="1"/>
  <c r="N47" i="1"/>
  <c r="K8" i="1"/>
  <c r="L8" i="1"/>
  <c r="M8" i="1"/>
  <c r="N8" i="1"/>
  <c r="K20" i="1"/>
  <c r="L20" i="1"/>
  <c r="M20" i="1"/>
  <c r="N20" i="1"/>
  <c r="K46" i="1"/>
  <c r="L46" i="1"/>
  <c r="M46" i="1"/>
  <c r="N46" i="1"/>
  <c r="K37" i="1"/>
  <c r="L37" i="1"/>
  <c r="M37" i="1"/>
  <c r="N37" i="1"/>
  <c r="K22" i="1"/>
  <c r="L22" i="1"/>
  <c r="M22" i="1"/>
  <c r="N22" i="1"/>
  <c r="K13" i="1"/>
  <c r="L13" i="1"/>
  <c r="M13" i="1"/>
  <c r="N13" i="1"/>
  <c r="K48" i="1"/>
  <c r="L48" i="1"/>
  <c r="M48" i="1"/>
  <c r="N48" i="1"/>
  <c r="K24" i="1"/>
  <c r="L24" i="1"/>
  <c r="M24" i="1"/>
  <c r="N24" i="1"/>
  <c r="K25" i="1"/>
  <c r="L25" i="1"/>
  <c r="M25" i="1"/>
  <c r="N25" i="1"/>
  <c r="K21" i="1"/>
  <c r="L21" i="1"/>
  <c r="M21" i="1"/>
  <c r="N21" i="1"/>
  <c r="K49" i="1"/>
  <c r="L49" i="1"/>
  <c r="M49" i="1"/>
  <c r="N49" i="1"/>
  <c r="K7" i="1"/>
  <c r="L7" i="1"/>
  <c r="M7" i="1"/>
  <c r="N7" i="1"/>
  <c r="K27" i="1"/>
  <c r="L27" i="1"/>
  <c r="M27" i="1"/>
  <c r="N27" i="1"/>
  <c r="K4" i="1"/>
  <c r="L4" i="1"/>
  <c r="M4" i="1"/>
  <c r="N4" i="1"/>
  <c r="K35" i="1"/>
  <c r="L35" i="1"/>
  <c r="M35" i="1"/>
  <c r="N35" i="1"/>
  <c r="K53" i="1"/>
  <c r="L53" i="1"/>
  <c r="M53" i="1"/>
  <c r="N53" i="1"/>
  <c r="K39" i="1"/>
  <c r="L39" i="1"/>
  <c r="M39" i="1"/>
  <c r="N39" i="1"/>
  <c r="K18" i="1"/>
  <c r="L18" i="1"/>
  <c r="M18" i="1"/>
  <c r="N18" i="1"/>
  <c r="K23" i="1"/>
  <c r="L23" i="1"/>
  <c r="M23" i="1"/>
  <c r="N23" i="1"/>
  <c r="K30" i="1"/>
  <c r="L30" i="1"/>
  <c r="M30" i="1"/>
  <c r="N30" i="1"/>
  <c r="K60" i="1"/>
  <c r="L60" i="1"/>
  <c r="M60" i="1"/>
  <c r="N60" i="1"/>
  <c r="K69" i="1"/>
  <c r="L69" i="1"/>
  <c r="M69" i="1"/>
  <c r="N69" i="1"/>
  <c r="K63" i="1"/>
  <c r="L63" i="1"/>
  <c r="M63" i="1"/>
  <c r="N63" i="1"/>
  <c r="K56" i="1"/>
  <c r="L56" i="1"/>
  <c r="M56" i="1"/>
  <c r="N56" i="1"/>
  <c r="K58" i="1"/>
  <c r="L58" i="1"/>
  <c r="M58" i="1"/>
  <c r="N58" i="1"/>
  <c r="K68" i="1"/>
  <c r="L68" i="1"/>
  <c r="M68" i="1"/>
  <c r="N68" i="1"/>
  <c r="K73" i="1"/>
  <c r="L73" i="1"/>
  <c r="M73" i="1"/>
  <c r="N73" i="1"/>
  <c r="K66" i="1"/>
  <c r="L66" i="1"/>
  <c r="M66" i="1"/>
  <c r="N66" i="1"/>
  <c r="K70" i="1"/>
  <c r="L70" i="1"/>
  <c r="M70" i="1"/>
  <c r="N70" i="1"/>
  <c r="K72" i="1"/>
  <c r="L72" i="1"/>
  <c r="M72" i="1"/>
  <c r="N72" i="1"/>
  <c r="K57" i="1"/>
  <c r="L57" i="1"/>
  <c r="M57" i="1"/>
  <c r="N57" i="1"/>
  <c r="K71" i="1"/>
  <c r="L71" i="1"/>
  <c r="M71" i="1"/>
  <c r="N71" i="1"/>
  <c r="K55" i="1"/>
  <c r="L55" i="1"/>
  <c r="M55" i="1"/>
  <c r="N55" i="1"/>
  <c r="K61" i="1"/>
  <c r="L61" i="1"/>
  <c r="M61" i="1"/>
  <c r="N61" i="1"/>
  <c r="K65" i="1"/>
  <c r="L65" i="1"/>
  <c r="M65" i="1"/>
  <c r="N65" i="1"/>
  <c r="K62" i="1"/>
  <c r="L62" i="1"/>
  <c r="M62" i="1"/>
  <c r="N62" i="1"/>
  <c r="K74" i="1"/>
  <c r="L74" i="1"/>
  <c r="M74" i="1"/>
  <c r="N74" i="1"/>
  <c r="K67" i="1"/>
  <c r="L67" i="1"/>
  <c r="M67" i="1"/>
  <c r="N67" i="1"/>
  <c r="K64" i="1"/>
  <c r="L64" i="1"/>
  <c r="M64" i="1"/>
  <c r="N64" i="1"/>
  <c r="K59" i="1"/>
  <c r="L59" i="1"/>
  <c r="M59" i="1"/>
  <c r="N59" i="1"/>
  <c r="M41" i="1"/>
  <c r="N41" i="1"/>
  <c r="L41" i="1"/>
  <c r="K41" i="1"/>
  <c r="M76" i="1" l="1"/>
  <c r="L76" i="1"/>
</calcChain>
</file>

<file path=xl/sharedStrings.xml><?xml version="1.0" encoding="utf-8"?>
<sst xmlns="http://schemas.openxmlformats.org/spreadsheetml/2006/main" count="251" uniqueCount="104">
  <si>
    <t>FY2013</t>
  </si>
  <si>
    <t>FY2014</t>
  </si>
  <si>
    <t>ECMAD Weights</t>
  </si>
  <si>
    <t>IP</t>
  </si>
  <si>
    <t>Cardiology</t>
  </si>
  <si>
    <t>Cardiothoracic Su</t>
  </si>
  <si>
    <t>Dental</t>
  </si>
  <si>
    <t>Dermatology</t>
  </si>
  <si>
    <t>Diabetes</t>
  </si>
  <si>
    <t>ENT Surgery</t>
  </si>
  <si>
    <t>EP/Chronic Rhythm</t>
  </si>
  <si>
    <t>Endocrinology</t>
  </si>
  <si>
    <t>Endocrinology Sur</t>
  </si>
  <si>
    <t>Gastroenterology</t>
  </si>
  <si>
    <t>General Medicine</t>
  </si>
  <si>
    <t>General Surgery</t>
  </si>
  <si>
    <t>Gynecological Sur</t>
  </si>
  <si>
    <t>Gynecology</t>
  </si>
  <si>
    <t>HIV</t>
  </si>
  <si>
    <t>Hematology</t>
  </si>
  <si>
    <t>Infectious Diseas</t>
  </si>
  <si>
    <t>Injuries/complic.</t>
  </si>
  <si>
    <t>Invalid</t>
  </si>
  <si>
    <t>Invasive Cardiolo</t>
  </si>
  <si>
    <t>Myocardial Infarc</t>
  </si>
  <si>
    <t>Neonatology</t>
  </si>
  <si>
    <t>Nephrology</t>
  </si>
  <si>
    <t>Neurological Surg</t>
  </si>
  <si>
    <t>Neurology</t>
  </si>
  <si>
    <t>Newborn</t>
  </si>
  <si>
    <t>Obstetrics/Delive</t>
  </si>
  <si>
    <t>Oncology</t>
  </si>
  <si>
    <t>Ophthalmologic Su</t>
  </si>
  <si>
    <t>Ophthalmology</t>
  </si>
  <si>
    <t>Orthopedic Surger</t>
  </si>
  <si>
    <t>Orthopedics</t>
  </si>
  <si>
    <t>Other Obstetrics</t>
  </si>
  <si>
    <t>Otolaryngology</t>
  </si>
  <si>
    <t>PQI</t>
  </si>
  <si>
    <t>Psychiatry</t>
  </si>
  <si>
    <t>Pulmonary</t>
  </si>
  <si>
    <t>Readmission</t>
  </si>
  <si>
    <t>Rehabilitation</t>
  </si>
  <si>
    <t>Rheumatology</t>
  </si>
  <si>
    <t>Spinal Surgery</t>
  </si>
  <si>
    <t>Substance Abuse</t>
  </si>
  <si>
    <t>Thoracic Surgery</t>
  </si>
  <si>
    <t>Transplant Surger</t>
  </si>
  <si>
    <t>Trauma</t>
  </si>
  <si>
    <t>Ungroupable</t>
  </si>
  <si>
    <t>Urological Surger</t>
  </si>
  <si>
    <t>Urology</t>
  </si>
  <si>
    <t>Vascular Surgery</t>
  </si>
  <si>
    <t>Ventilator Suppor</t>
  </si>
  <si>
    <t>OP</t>
  </si>
  <si>
    <t>CT/MRI/PET</t>
  </si>
  <si>
    <t>Cardiovascular</t>
  </si>
  <si>
    <t>Clinic</t>
  </si>
  <si>
    <t>Drugs</t>
  </si>
  <si>
    <t>ED_W_Observation</t>
  </si>
  <si>
    <t>ED_Wo_Observation</t>
  </si>
  <si>
    <t>Infusion</t>
  </si>
  <si>
    <t>Lab</t>
  </si>
  <si>
    <t>Major Surgery</t>
  </si>
  <si>
    <t>Minor Surgery</t>
  </si>
  <si>
    <t>Other</t>
  </si>
  <si>
    <t>Pathology</t>
  </si>
  <si>
    <t>Physical Therapy</t>
  </si>
  <si>
    <t>Preventive</t>
  </si>
  <si>
    <t>Psychiatric</t>
  </si>
  <si>
    <t>Radiation Therapy</t>
  </si>
  <si>
    <t>Radiology</t>
  </si>
  <si>
    <t>Unassigned</t>
  </si>
  <si>
    <t>Number of Hospitals with the Service</t>
  </si>
  <si>
    <t>Number of Total Admissions/Visits</t>
  </si>
  <si>
    <t>Total Charge</t>
  </si>
  <si>
    <t>Setting</t>
  </si>
  <si>
    <t>Product Line</t>
  </si>
  <si>
    <t>FY2014- FY2013 Change</t>
  </si>
  <si>
    <t>Total</t>
  </si>
  <si>
    <t>CMI/ECMAD Weights</t>
  </si>
  <si>
    <t>CMI/CMAD Weights</t>
  </si>
  <si>
    <t>30-Day Readmission</t>
  </si>
  <si>
    <t>Cardiothoracic Surgery</t>
  </si>
  <si>
    <t>.</t>
  </si>
  <si>
    <t>EP/Chronic Rhythm Mgmt</t>
  </si>
  <si>
    <t>Endocrinology Surgery</t>
  </si>
  <si>
    <t>Gynecological Surg</t>
  </si>
  <si>
    <t>Infectious Disease</t>
  </si>
  <si>
    <t>Injuries/complic. of prior care</t>
  </si>
  <si>
    <t>Invasive Cardiology</t>
  </si>
  <si>
    <t>Myocardial Infarction</t>
  </si>
  <si>
    <t>Neurological Surgery</t>
  </si>
  <si>
    <t>Obstetrics/Delivery</t>
  </si>
  <si>
    <t>Ophthalmologic Surg</t>
  </si>
  <si>
    <t>Orthopedic Surgery</t>
  </si>
  <si>
    <t>Transplant Surgery</t>
  </si>
  <si>
    <t>Urological Surgery</t>
  </si>
  <si>
    <t>Ventilator Support</t>
  </si>
  <si>
    <t>FY 2014 PAUs by Service Line</t>
  </si>
  <si>
    <t>Number of Admissions</t>
  </si>
  <si>
    <t>Service Line</t>
  </si>
  <si>
    <t>Note: PQIs and Readmissions may overlap.</t>
  </si>
  <si>
    <t>FY 2013 FY2014 State Product Line Trends- All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</si>
</sst>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112277"/>
      <name val="Arial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2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Border="1"/>
    <xf numFmtId="165" fontId="3" fillId="2" borderId="0" xfId="0" applyNumberFormat="1" applyFont="1" applyFill="1" applyBorder="1"/>
    <xf numFmtId="0" fontId="3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165" fontId="3" fillId="2" borderId="1" xfId="2" applyNumberFormat="1" applyFont="1" applyFill="1" applyBorder="1" applyAlignment="1">
      <alignment horizontal="right"/>
    </xf>
    <xf numFmtId="0" fontId="3" fillId="2" borderId="1" xfId="0" applyFont="1" applyFill="1" applyBorder="1"/>
    <xf numFmtId="9" fontId="3" fillId="2" borderId="1" xfId="3" applyFont="1" applyFill="1" applyBorder="1"/>
    <xf numFmtId="0" fontId="3" fillId="2" borderId="1" xfId="0" applyFont="1" applyFill="1" applyBorder="1" applyAlignment="1"/>
    <xf numFmtId="164" fontId="3" fillId="2" borderId="1" xfId="1" applyNumberFormat="1" applyFont="1" applyFill="1" applyBorder="1" applyAlignment="1"/>
    <xf numFmtId="165" fontId="3" fillId="2" borderId="1" xfId="2" applyNumberFormat="1" applyFont="1" applyFill="1" applyBorder="1" applyAlignment="1"/>
    <xf numFmtId="0" fontId="3" fillId="2" borderId="2" xfId="0" applyFont="1" applyFill="1" applyBorder="1" applyAlignment="1">
      <alignment horizontal="right"/>
    </xf>
    <xf numFmtId="164" fontId="3" fillId="2" borderId="2" xfId="1" applyNumberFormat="1" applyFont="1" applyFill="1" applyBorder="1" applyAlignment="1">
      <alignment horizontal="right"/>
    </xf>
    <xf numFmtId="165" fontId="3" fillId="2" borderId="2" xfId="2" applyNumberFormat="1" applyFont="1" applyFill="1" applyBorder="1" applyAlignment="1">
      <alignment horizontal="right"/>
    </xf>
    <xf numFmtId="0" fontId="3" fillId="2" borderId="2" xfId="0" applyFont="1" applyFill="1" applyBorder="1"/>
    <xf numFmtId="9" fontId="3" fillId="2" borderId="2" xfId="3" applyFont="1" applyFill="1" applyBorder="1"/>
    <xf numFmtId="0" fontId="3" fillId="2" borderId="5" xfId="0" applyFont="1" applyFill="1" applyBorder="1" applyAlignment="1">
      <alignment horizontal="right"/>
    </xf>
    <xf numFmtId="164" fontId="3" fillId="2" borderId="5" xfId="1" applyNumberFormat="1" applyFont="1" applyFill="1" applyBorder="1" applyAlignment="1">
      <alignment horizontal="right"/>
    </xf>
    <xf numFmtId="165" fontId="3" fillId="2" borderId="5" xfId="2" applyNumberFormat="1" applyFont="1" applyFill="1" applyBorder="1" applyAlignment="1">
      <alignment horizontal="right"/>
    </xf>
    <xf numFmtId="0" fontId="3" fillId="2" borderId="5" xfId="0" applyFont="1" applyFill="1" applyBorder="1"/>
    <xf numFmtId="9" fontId="3" fillId="2" borderId="5" xfId="3" applyFont="1" applyFill="1" applyBorder="1"/>
    <xf numFmtId="9" fontId="3" fillId="2" borderId="4" xfId="3" applyFont="1" applyFill="1" applyBorder="1"/>
    <xf numFmtId="9" fontId="4" fillId="2" borderId="2" xfId="3" applyFont="1" applyFill="1" applyBorder="1"/>
    <xf numFmtId="9" fontId="4" fillId="2" borderId="1" xfId="3" applyFont="1" applyFill="1" applyBorder="1"/>
    <xf numFmtId="164" fontId="0" fillId="0" borderId="0" xfId="1" applyNumberFormat="1" applyFont="1"/>
    <xf numFmtId="0" fontId="5" fillId="3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164" fontId="6" fillId="0" borderId="1" xfId="1" applyNumberFormat="1" applyFont="1" applyBorder="1" applyAlignment="1"/>
    <xf numFmtId="165" fontId="6" fillId="0" borderId="1" xfId="0" applyNumberFormat="1" applyFont="1" applyBorder="1" applyAlignment="1"/>
    <xf numFmtId="164" fontId="6" fillId="0" borderId="1" xfId="1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0" fillId="0" borderId="1" xfId="0" applyBorder="1"/>
    <xf numFmtId="165" fontId="0" fillId="0" borderId="1" xfId="0" applyNumberFormat="1" applyBorder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F16" sqref="F16"/>
    </sheetView>
  </sheetViews>
  <sheetFormatPr defaultColWidth="9.109375" defaultRowHeight="14.4" x14ac:dyDescent="0.3"/>
  <cols>
    <col min="1" max="1" width="22" style="1" customWidth="1"/>
    <col min="2" max="2" width="8.33203125" style="1" customWidth="1"/>
    <col min="3" max="3" width="14.6640625" style="1" customWidth="1"/>
    <col min="4" max="4" width="18" style="1" customWidth="1"/>
    <col min="5" max="5" width="16.5546875" style="1" customWidth="1"/>
    <col min="6" max="6" width="11.88671875" style="1" customWidth="1"/>
    <col min="7" max="7" width="16.33203125" style="1" customWidth="1"/>
    <col min="8" max="9" width="17" style="1" customWidth="1"/>
    <col min="10" max="10" width="9.109375" style="1"/>
    <col min="11" max="11" width="13.33203125" style="1" customWidth="1"/>
    <col min="12" max="12" width="17.109375" style="1" customWidth="1"/>
    <col min="13" max="13" width="9.109375" style="1"/>
    <col min="14" max="14" width="10.6640625" style="1" customWidth="1"/>
    <col min="15" max="16384" width="9.109375" style="1"/>
  </cols>
  <sheetData>
    <row r="1" spans="1:14" ht="40.200000000000003" customHeight="1" thickBot="1" x14ac:dyDescent="0.35">
      <c r="A1" s="37" t="s">
        <v>103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15" customHeight="1" x14ac:dyDescent="0.3">
      <c r="A2" s="40"/>
      <c r="B2" s="36"/>
      <c r="C2" s="34" t="s">
        <v>0</v>
      </c>
      <c r="D2" s="35"/>
      <c r="E2" s="35"/>
      <c r="F2" s="36"/>
      <c r="G2" s="34" t="s">
        <v>1</v>
      </c>
      <c r="H2" s="35"/>
      <c r="I2" s="35"/>
      <c r="J2" s="36"/>
      <c r="K2" s="34" t="s">
        <v>78</v>
      </c>
      <c r="L2" s="35"/>
      <c r="M2" s="35"/>
      <c r="N2" s="36"/>
    </row>
    <row r="3" spans="1:14" ht="55.2" customHeight="1" x14ac:dyDescent="0.3">
      <c r="A3" s="26" t="s">
        <v>77</v>
      </c>
      <c r="B3" s="26" t="s">
        <v>76</v>
      </c>
      <c r="C3" s="26" t="s">
        <v>73</v>
      </c>
      <c r="D3" s="26" t="s">
        <v>74</v>
      </c>
      <c r="E3" s="26" t="s">
        <v>75</v>
      </c>
      <c r="F3" s="26" t="s">
        <v>80</v>
      </c>
      <c r="G3" s="26" t="s">
        <v>73</v>
      </c>
      <c r="H3" s="26" t="s">
        <v>74</v>
      </c>
      <c r="I3" s="26" t="s">
        <v>75</v>
      </c>
      <c r="J3" s="26" t="s">
        <v>2</v>
      </c>
      <c r="K3" s="26" t="s">
        <v>73</v>
      </c>
      <c r="L3" s="26" t="s">
        <v>74</v>
      </c>
      <c r="M3" s="26" t="s">
        <v>75</v>
      </c>
      <c r="N3" s="26" t="s">
        <v>81</v>
      </c>
    </row>
    <row r="4" spans="1:14" x14ac:dyDescent="0.3">
      <c r="A4" s="27" t="s">
        <v>47</v>
      </c>
      <c r="B4" s="27" t="s">
        <v>3</v>
      </c>
      <c r="C4" s="11">
        <v>4</v>
      </c>
      <c r="D4" s="12">
        <v>600</v>
      </c>
      <c r="E4" s="13">
        <v>94459035.599999994</v>
      </c>
      <c r="F4" s="11">
        <v>8.18</v>
      </c>
      <c r="G4" s="11">
        <v>5</v>
      </c>
      <c r="H4" s="12">
        <v>702</v>
      </c>
      <c r="I4" s="13">
        <v>119835123.01000001</v>
      </c>
      <c r="J4" s="11">
        <v>8.31</v>
      </c>
      <c r="K4" s="14">
        <f t="shared" ref="K4:K35" si="0">G4-C4</f>
        <v>1</v>
      </c>
      <c r="L4" s="22">
        <f t="shared" ref="L4:L35" si="1">H4/D4-1</f>
        <v>0.16999999999999993</v>
      </c>
      <c r="M4" s="15">
        <f t="shared" ref="M4:M35" si="2">I4/E4-1</f>
        <v>0.26864647991388146</v>
      </c>
      <c r="N4" s="15">
        <f t="shared" ref="N4:N35" si="3">J4/F4-1</f>
        <v>1.5892420537897411E-2</v>
      </c>
    </row>
    <row r="5" spans="1:14" x14ac:dyDescent="0.3">
      <c r="A5" s="27" t="s">
        <v>12</v>
      </c>
      <c r="B5" s="27" t="s">
        <v>3</v>
      </c>
      <c r="C5" s="3">
        <v>43</v>
      </c>
      <c r="D5" s="4">
        <v>3538</v>
      </c>
      <c r="E5" s="5">
        <v>61927798.439999998</v>
      </c>
      <c r="F5" s="3">
        <v>1.39</v>
      </c>
      <c r="G5" s="3">
        <v>43</v>
      </c>
      <c r="H5" s="4">
        <v>3818</v>
      </c>
      <c r="I5" s="5">
        <v>65706884.829999998</v>
      </c>
      <c r="J5" s="3">
        <v>1.42</v>
      </c>
      <c r="K5" s="6">
        <f t="shared" si="0"/>
        <v>0</v>
      </c>
      <c r="L5" s="23">
        <f t="shared" si="1"/>
        <v>7.9140757490107516E-2</v>
      </c>
      <c r="M5" s="7">
        <f t="shared" si="2"/>
        <v>6.1024071341102992E-2</v>
      </c>
      <c r="N5" s="7">
        <f t="shared" si="3"/>
        <v>2.1582733812949728E-2</v>
      </c>
    </row>
    <row r="6" spans="1:14" x14ac:dyDescent="0.3">
      <c r="A6" s="27" t="s">
        <v>27</v>
      </c>
      <c r="B6" s="27" t="s">
        <v>3</v>
      </c>
      <c r="C6" s="3">
        <v>40</v>
      </c>
      <c r="D6" s="4">
        <v>5360</v>
      </c>
      <c r="E6" s="5">
        <v>167932824.99000001</v>
      </c>
      <c r="F6" s="3">
        <v>2.2000000000000002</v>
      </c>
      <c r="G6" s="3">
        <v>41</v>
      </c>
      <c r="H6" s="4">
        <v>5481</v>
      </c>
      <c r="I6" s="5">
        <v>176669627.81</v>
      </c>
      <c r="J6" s="3">
        <v>2.2000000000000002</v>
      </c>
      <c r="K6" s="6">
        <f t="shared" si="0"/>
        <v>1</v>
      </c>
      <c r="L6" s="23">
        <f t="shared" si="1"/>
        <v>2.2574626865671688E-2</v>
      </c>
      <c r="M6" s="7">
        <f t="shared" si="2"/>
        <v>5.2025581184144576E-2</v>
      </c>
      <c r="N6" s="7">
        <f t="shared" si="3"/>
        <v>0</v>
      </c>
    </row>
    <row r="7" spans="1:14" x14ac:dyDescent="0.3">
      <c r="A7" s="27" t="s">
        <v>45</v>
      </c>
      <c r="B7" s="27" t="s">
        <v>3</v>
      </c>
      <c r="C7" s="3">
        <v>45</v>
      </c>
      <c r="D7" s="4">
        <v>7895</v>
      </c>
      <c r="E7" s="5">
        <v>40742076.270000003</v>
      </c>
      <c r="F7" s="3">
        <v>0.42</v>
      </c>
      <c r="G7" s="3">
        <v>45</v>
      </c>
      <c r="H7" s="4">
        <v>8041</v>
      </c>
      <c r="I7" s="5">
        <v>42483299.159999996</v>
      </c>
      <c r="J7" s="3">
        <v>0.42</v>
      </c>
      <c r="K7" s="6">
        <f t="shared" si="0"/>
        <v>0</v>
      </c>
      <c r="L7" s="23">
        <f t="shared" si="1"/>
        <v>1.8492716909436435E-2</v>
      </c>
      <c r="M7" s="7">
        <f t="shared" si="2"/>
        <v>4.2737706307867329E-2</v>
      </c>
      <c r="N7" s="7">
        <f t="shared" si="3"/>
        <v>0</v>
      </c>
    </row>
    <row r="8" spans="1:14" x14ac:dyDescent="0.3">
      <c r="A8" s="27" t="s">
        <v>34</v>
      </c>
      <c r="B8" s="27" t="s">
        <v>3</v>
      </c>
      <c r="C8" s="3">
        <v>44</v>
      </c>
      <c r="D8" s="4">
        <v>39186</v>
      </c>
      <c r="E8" s="5">
        <v>1000919780.2</v>
      </c>
      <c r="F8" s="3">
        <v>2.2000000000000002</v>
      </c>
      <c r="G8" s="3">
        <v>45</v>
      </c>
      <c r="H8" s="4">
        <v>39711</v>
      </c>
      <c r="I8" s="5">
        <v>1040934681.4</v>
      </c>
      <c r="J8" s="3">
        <v>2.2200000000000002</v>
      </c>
      <c r="K8" s="6">
        <f t="shared" si="0"/>
        <v>1</v>
      </c>
      <c r="L8" s="23">
        <f t="shared" si="1"/>
        <v>1.3397642015005262E-2</v>
      </c>
      <c r="M8" s="7">
        <f t="shared" si="2"/>
        <v>3.9978130107493959E-2</v>
      </c>
      <c r="N8" s="7">
        <f t="shared" si="3"/>
        <v>9.0909090909090384E-3</v>
      </c>
    </row>
    <row r="9" spans="1:14" x14ac:dyDescent="0.3">
      <c r="A9" s="27" t="s">
        <v>5</v>
      </c>
      <c r="B9" s="27" t="s">
        <v>3</v>
      </c>
      <c r="C9" s="3">
        <v>38</v>
      </c>
      <c r="D9" s="4">
        <v>4670</v>
      </c>
      <c r="E9" s="5">
        <v>259592321.02000001</v>
      </c>
      <c r="F9" s="3">
        <v>4.1399999999999997</v>
      </c>
      <c r="G9" s="3">
        <v>41</v>
      </c>
      <c r="H9" s="4">
        <v>4730</v>
      </c>
      <c r="I9" s="5">
        <v>268671529.44</v>
      </c>
      <c r="J9" s="3">
        <v>4.17</v>
      </c>
      <c r="K9" s="6">
        <f t="shared" si="0"/>
        <v>3</v>
      </c>
      <c r="L9" s="23">
        <f t="shared" si="1"/>
        <v>1.2847965738758127E-2</v>
      </c>
      <c r="M9" s="7">
        <f t="shared" si="2"/>
        <v>3.4974872848031913E-2</v>
      </c>
      <c r="N9" s="7">
        <f t="shared" si="3"/>
        <v>7.2463768115942351E-3</v>
      </c>
    </row>
    <row r="10" spans="1:14" x14ac:dyDescent="0.3">
      <c r="A10" s="27" t="s">
        <v>20</v>
      </c>
      <c r="B10" s="27" t="s">
        <v>3</v>
      </c>
      <c r="C10" s="3">
        <v>46</v>
      </c>
      <c r="D10" s="4">
        <v>33466</v>
      </c>
      <c r="E10" s="5">
        <v>444480914.47000003</v>
      </c>
      <c r="F10" s="3">
        <v>1.1100000000000001</v>
      </c>
      <c r="G10" s="3">
        <v>46</v>
      </c>
      <c r="H10" s="4">
        <v>33759</v>
      </c>
      <c r="I10" s="5">
        <v>466522386.98000002</v>
      </c>
      <c r="J10" s="3">
        <v>1.1100000000000001</v>
      </c>
      <c r="K10" s="6">
        <f t="shared" si="0"/>
        <v>0</v>
      </c>
      <c r="L10" s="23">
        <f t="shared" si="1"/>
        <v>8.7551544851491858E-3</v>
      </c>
      <c r="M10" s="7">
        <f t="shared" si="2"/>
        <v>4.9589243975260988E-2</v>
      </c>
      <c r="N10" s="7">
        <f t="shared" si="3"/>
        <v>0</v>
      </c>
    </row>
    <row r="11" spans="1:14" x14ac:dyDescent="0.3">
      <c r="A11" s="27" t="s">
        <v>11</v>
      </c>
      <c r="B11" s="27" t="s">
        <v>3</v>
      </c>
      <c r="C11" s="3">
        <v>46</v>
      </c>
      <c r="D11" s="4">
        <v>6732</v>
      </c>
      <c r="E11" s="5">
        <v>56794720.93</v>
      </c>
      <c r="F11" s="3">
        <v>0.7</v>
      </c>
      <c r="G11" s="3">
        <v>46</v>
      </c>
      <c r="H11" s="4">
        <v>6759</v>
      </c>
      <c r="I11" s="5">
        <v>59957969.729999997</v>
      </c>
      <c r="J11" s="3">
        <v>0.7</v>
      </c>
      <c r="K11" s="6">
        <f t="shared" si="0"/>
        <v>0</v>
      </c>
      <c r="L11" s="23">
        <f t="shared" si="1"/>
        <v>4.0106951871656804E-3</v>
      </c>
      <c r="M11" s="7">
        <f t="shared" si="2"/>
        <v>5.5696176479126169E-2</v>
      </c>
      <c r="N11" s="7">
        <f t="shared" si="3"/>
        <v>0</v>
      </c>
    </row>
    <row r="12" spans="1:14" x14ac:dyDescent="0.3">
      <c r="A12" s="27" t="s">
        <v>19</v>
      </c>
      <c r="B12" s="27" t="s">
        <v>3</v>
      </c>
      <c r="C12" s="3">
        <v>46</v>
      </c>
      <c r="D12" s="4">
        <v>8001</v>
      </c>
      <c r="E12" s="5">
        <v>88079256.549999997</v>
      </c>
      <c r="F12" s="3">
        <v>0.82</v>
      </c>
      <c r="G12" s="3">
        <v>45</v>
      </c>
      <c r="H12" s="4">
        <v>8021</v>
      </c>
      <c r="I12" s="5">
        <v>91993256.670000002</v>
      </c>
      <c r="J12" s="3">
        <v>0.8</v>
      </c>
      <c r="K12" s="6">
        <f t="shared" si="0"/>
        <v>-1</v>
      </c>
      <c r="L12" s="23">
        <f t="shared" si="1"/>
        <v>2.4996875390577156E-3</v>
      </c>
      <c r="M12" s="7">
        <f t="shared" si="2"/>
        <v>4.4437252008117767E-2</v>
      </c>
      <c r="N12" s="7">
        <f t="shared" si="3"/>
        <v>-2.4390243902438935E-2</v>
      </c>
    </row>
    <row r="13" spans="1:14" x14ac:dyDescent="0.3">
      <c r="A13" s="27" t="s">
        <v>39</v>
      </c>
      <c r="B13" s="27" t="s">
        <v>3</v>
      </c>
      <c r="C13" s="3">
        <v>45</v>
      </c>
      <c r="D13" s="4">
        <v>29093</v>
      </c>
      <c r="E13" s="5">
        <v>241110358.03999999</v>
      </c>
      <c r="F13" s="3">
        <v>0.62</v>
      </c>
      <c r="G13" s="3">
        <v>45</v>
      </c>
      <c r="H13" s="4">
        <v>29121</v>
      </c>
      <c r="I13" s="5">
        <v>253314384.75999999</v>
      </c>
      <c r="J13" s="3">
        <v>0.62</v>
      </c>
      <c r="K13" s="6">
        <f t="shared" si="0"/>
        <v>0</v>
      </c>
      <c r="L13" s="23">
        <f t="shared" si="1"/>
        <v>9.62430825284466E-4</v>
      </c>
      <c r="M13" s="7">
        <f t="shared" si="2"/>
        <v>5.0615937113640541E-2</v>
      </c>
      <c r="N13" s="7">
        <f t="shared" si="3"/>
        <v>0</v>
      </c>
    </row>
    <row r="14" spans="1:14" x14ac:dyDescent="0.3">
      <c r="A14" s="27" t="s">
        <v>29</v>
      </c>
      <c r="B14" s="27" t="s">
        <v>3</v>
      </c>
      <c r="C14" s="3">
        <v>33</v>
      </c>
      <c r="D14" s="4">
        <v>55960</v>
      </c>
      <c r="E14" s="5">
        <v>101142648.47</v>
      </c>
      <c r="F14" s="3">
        <v>0.17</v>
      </c>
      <c r="G14" s="3">
        <v>32</v>
      </c>
      <c r="H14" s="4">
        <v>55979</v>
      </c>
      <c r="I14" s="5">
        <v>104163679.83</v>
      </c>
      <c r="J14" s="3">
        <v>0.17</v>
      </c>
      <c r="K14" s="6">
        <f t="shared" si="0"/>
        <v>-1</v>
      </c>
      <c r="L14" s="23">
        <f t="shared" si="1"/>
        <v>3.3952823445315694E-4</v>
      </c>
      <c r="M14" s="7">
        <f t="shared" si="2"/>
        <v>2.986901574854528E-2</v>
      </c>
      <c r="N14" s="7">
        <f t="shared" si="3"/>
        <v>0</v>
      </c>
    </row>
    <row r="15" spans="1:14" x14ac:dyDescent="0.3">
      <c r="A15" s="27" t="s">
        <v>22</v>
      </c>
      <c r="B15" s="27" t="s">
        <v>3</v>
      </c>
      <c r="C15" s="3">
        <v>4</v>
      </c>
      <c r="D15" s="4">
        <v>4</v>
      </c>
      <c r="E15" s="5">
        <v>27958.51</v>
      </c>
      <c r="F15" s="3">
        <v>1</v>
      </c>
      <c r="G15" s="3">
        <v>4</v>
      </c>
      <c r="H15" s="4">
        <v>4</v>
      </c>
      <c r="I15" s="5">
        <v>19311.43</v>
      </c>
      <c r="J15" s="3">
        <v>1</v>
      </c>
      <c r="K15" s="6">
        <f t="shared" si="0"/>
        <v>0</v>
      </c>
      <c r="L15" s="23">
        <f t="shared" si="1"/>
        <v>0</v>
      </c>
      <c r="M15" s="7">
        <f t="shared" si="2"/>
        <v>-0.30928257621740207</v>
      </c>
      <c r="N15" s="7">
        <f t="shared" si="3"/>
        <v>0</v>
      </c>
    </row>
    <row r="16" spans="1:14" x14ac:dyDescent="0.3">
      <c r="A16" s="27" t="s">
        <v>30</v>
      </c>
      <c r="B16" s="27" t="s">
        <v>3</v>
      </c>
      <c r="C16" s="3">
        <v>34</v>
      </c>
      <c r="D16" s="4">
        <v>65774</v>
      </c>
      <c r="E16" s="5">
        <v>488320149.75</v>
      </c>
      <c r="F16" s="3">
        <v>0.67</v>
      </c>
      <c r="G16" s="3">
        <v>32</v>
      </c>
      <c r="H16" s="4">
        <v>65750</v>
      </c>
      <c r="I16" s="5">
        <v>501729475.08999997</v>
      </c>
      <c r="J16" s="3">
        <v>0.67</v>
      </c>
      <c r="K16" s="6">
        <f t="shared" si="0"/>
        <v>-2</v>
      </c>
      <c r="L16" s="23">
        <f t="shared" si="1"/>
        <v>-3.6488582114513335E-4</v>
      </c>
      <c r="M16" s="7">
        <f t="shared" si="2"/>
        <v>2.7460110640253221E-2</v>
      </c>
      <c r="N16" s="7">
        <f t="shared" si="3"/>
        <v>0</v>
      </c>
    </row>
    <row r="17" spans="1:14" x14ac:dyDescent="0.3">
      <c r="A17" s="27" t="s">
        <v>25</v>
      </c>
      <c r="B17" s="27" t="s">
        <v>3</v>
      </c>
      <c r="C17" s="3">
        <v>33</v>
      </c>
      <c r="D17" s="4">
        <v>11476</v>
      </c>
      <c r="E17" s="5">
        <v>225397404.83000001</v>
      </c>
      <c r="F17" s="3">
        <v>1.51</v>
      </c>
      <c r="G17" s="3">
        <v>32</v>
      </c>
      <c r="H17" s="4">
        <v>11460</v>
      </c>
      <c r="I17" s="5">
        <v>228506811.66999999</v>
      </c>
      <c r="J17" s="3">
        <v>1.47</v>
      </c>
      <c r="K17" s="6">
        <f t="shared" si="0"/>
        <v>-1</v>
      </c>
      <c r="L17" s="23">
        <f t="shared" si="1"/>
        <v>-1.3942140118508028E-3</v>
      </c>
      <c r="M17" s="7">
        <f t="shared" si="2"/>
        <v>1.379522023487878E-2</v>
      </c>
      <c r="N17" s="7">
        <f t="shared" si="3"/>
        <v>-2.6490066225165587E-2</v>
      </c>
    </row>
    <row r="18" spans="1:14" x14ac:dyDescent="0.3">
      <c r="A18" s="27" t="s">
        <v>51</v>
      </c>
      <c r="B18" s="27" t="s">
        <v>3</v>
      </c>
      <c r="C18" s="3">
        <v>45</v>
      </c>
      <c r="D18" s="4">
        <v>2520</v>
      </c>
      <c r="E18" s="5">
        <v>16503404.939999999</v>
      </c>
      <c r="F18" s="3">
        <v>0.56999999999999995</v>
      </c>
      <c r="G18" s="3">
        <v>45</v>
      </c>
      <c r="H18" s="4">
        <v>2516</v>
      </c>
      <c r="I18" s="5">
        <v>17127022.699999999</v>
      </c>
      <c r="J18" s="3">
        <v>0.56999999999999995</v>
      </c>
      <c r="K18" s="6">
        <f t="shared" si="0"/>
        <v>0</v>
      </c>
      <c r="L18" s="23">
        <f t="shared" si="1"/>
        <v>-1.5873015873015817E-3</v>
      </c>
      <c r="M18" s="7">
        <f t="shared" si="2"/>
        <v>3.7787217987271804E-2</v>
      </c>
      <c r="N18" s="7">
        <f t="shared" si="3"/>
        <v>0</v>
      </c>
    </row>
    <row r="19" spans="1:14" x14ac:dyDescent="0.3">
      <c r="A19" s="27" t="s">
        <v>13</v>
      </c>
      <c r="B19" s="27" t="s">
        <v>3</v>
      </c>
      <c r="C19" s="3">
        <v>46</v>
      </c>
      <c r="D19" s="4">
        <v>47790</v>
      </c>
      <c r="E19" s="5">
        <v>399124451.88</v>
      </c>
      <c r="F19" s="3">
        <v>0.71</v>
      </c>
      <c r="G19" s="3">
        <v>46</v>
      </c>
      <c r="H19" s="4">
        <v>47632</v>
      </c>
      <c r="I19" s="5">
        <v>410647544.38999999</v>
      </c>
      <c r="J19" s="3">
        <v>0.71</v>
      </c>
      <c r="K19" s="6">
        <f t="shared" si="0"/>
        <v>0</v>
      </c>
      <c r="L19" s="23">
        <f t="shared" si="1"/>
        <v>-3.3061309897468583E-3</v>
      </c>
      <c r="M19" s="7">
        <f t="shared" si="2"/>
        <v>2.8870925987427354E-2</v>
      </c>
      <c r="N19" s="7">
        <f t="shared" si="3"/>
        <v>0</v>
      </c>
    </row>
    <row r="20" spans="1:14" x14ac:dyDescent="0.3">
      <c r="A20" s="27" t="s">
        <v>35</v>
      </c>
      <c r="B20" s="27" t="s">
        <v>3</v>
      </c>
      <c r="C20" s="3">
        <v>45</v>
      </c>
      <c r="D20" s="4">
        <v>7804</v>
      </c>
      <c r="E20" s="5">
        <v>61292979.100000001</v>
      </c>
      <c r="F20" s="3">
        <v>0.69</v>
      </c>
      <c r="G20" s="3">
        <v>45</v>
      </c>
      <c r="H20" s="4">
        <v>7682</v>
      </c>
      <c r="I20" s="5">
        <v>63579544.619999997</v>
      </c>
      <c r="J20" s="3">
        <v>0.69</v>
      </c>
      <c r="K20" s="6">
        <f t="shared" si="0"/>
        <v>0</v>
      </c>
      <c r="L20" s="23">
        <f t="shared" si="1"/>
        <v>-1.5633008713480279E-2</v>
      </c>
      <c r="M20" s="7">
        <f t="shared" si="2"/>
        <v>3.7305504701761194E-2</v>
      </c>
      <c r="N20" s="7">
        <f t="shared" si="3"/>
        <v>0</v>
      </c>
    </row>
    <row r="21" spans="1:14" x14ac:dyDescent="0.3">
      <c r="A21" s="27" t="s">
        <v>43</v>
      </c>
      <c r="B21" s="27" t="s">
        <v>3</v>
      </c>
      <c r="C21" s="3">
        <v>46</v>
      </c>
      <c r="D21" s="4">
        <v>5645</v>
      </c>
      <c r="E21" s="5">
        <v>47443325.280000001</v>
      </c>
      <c r="F21" s="3">
        <v>0.7</v>
      </c>
      <c r="G21" s="3">
        <v>46</v>
      </c>
      <c r="H21" s="4">
        <v>5546</v>
      </c>
      <c r="I21" s="5">
        <v>49289336.640000001</v>
      </c>
      <c r="J21" s="3">
        <v>0.71</v>
      </c>
      <c r="K21" s="6">
        <f t="shared" si="0"/>
        <v>0</v>
      </c>
      <c r="L21" s="23">
        <f t="shared" si="1"/>
        <v>-1.7537643932683755E-2</v>
      </c>
      <c r="M21" s="7">
        <f t="shared" si="2"/>
        <v>3.8909822385029935E-2</v>
      </c>
      <c r="N21" s="7">
        <f t="shared" si="3"/>
        <v>1.4285714285714235E-2</v>
      </c>
    </row>
    <row r="22" spans="1:14" x14ac:dyDescent="0.3">
      <c r="A22" s="27" t="s">
        <v>38</v>
      </c>
      <c r="B22" s="27" t="s">
        <v>3</v>
      </c>
      <c r="C22" s="3">
        <v>45</v>
      </c>
      <c r="D22" s="4">
        <v>76830</v>
      </c>
      <c r="E22" s="5">
        <v>745580931.95000005</v>
      </c>
      <c r="F22" s="3">
        <v>0.83</v>
      </c>
      <c r="G22" s="3">
        <v>45</v>
      </c>
      <c r="H22" s="4">
        <v>75049</v>
      </c>
      <c r="I22" s="5">
        <v>752330542.19000006</v>
      </c>
      <c r="J22" s="3">
        <v>0.84</v>
      </c>
      <c r="K22" s="6">
        <f t="shared" si="0"/>
        <v>0</v>
      </c>
      <c r="L22" s="23">
        <f t="shared" si="1"/>
        <v>-2.3181049069373905E-2</v>
      </c>
      <c r="M22" s="7">
        <f t="shared" si="2"/>
        <v>9.0528203589474998E-3</v>
      </c>
      <c r="N22" s="7">
        <f t="shared" si="3"/>
        <v>1.2048192771084265E-2</v>
      </c>
    </row>
    <row r="23" spans="1:14" x14ac:dyDescent="0.3">
      <c r="A23" s="27" t="s">
        <v>52</v>
      </c>
      <c r="B23" s="27" t="s">
        <v>3</v>
      </c>
      <c r="C23" s="3">
        <v>41</v>
      </c>
      <c r="D23" s="4">
        <v>3650</v>
      </c>
      <c r="E23" s="5">
        <v>120544216.70999999</v>
      </c>
      <c r="F23" s="3">
        <v>2.72</v>
      </c>
      <c r="G23" s="3">
        <v>41</v>
      </c>
      <c r="H23" s="4">
        <v>3554</v>
      </c>
      <c r="I23" s="5">
        <v>124663119.84</v>
      </c>
      <c r="J23" s="3">
        <v>2.71</v>
      </c>
      <c r="K23" s="6">
        <f t="shared" si="0"/>
        <v>0</v>
      </c>
      <c r="L23" s="23">
        <f t="shared" si="1"/>
        <v>-2.6301369863013679E-2</v>
      </c>
      <c r="M23" s="7">
        <f t="shared" si="2"/>
        <v>3.416923053147447E-2</v>
      </c>
      <c r="N23" s="7">
        <f t="shared" si="3"/>
        <v>-3.6764705882353921E-3</v>
      </c>
    </row>
    <row r="24" spans="1:14" x14ac:dyDescent="0.3">
      <c r="A24" s="27" t="s">
        <v>41</v>
      </c>
      <c r="B24" s="27" t="s">
        <v>3</v>
      </c>
      <c r="C24" s="3">
        <v>46</v>
      </c>
      <c r="D24" s="4">
        <v>74897</v>
      </c>
      <c r="E24" s="5">
        <v>1266674800.5</v>
      </c>
      <c r="F24" s="3">
        <v>1.22</v>
      </c>
      <c r="G24" s="3">
        <v>46</v>
      </c>
      <c r="H24" s="4">
        <v>72799</v>
      </c>
      <c r="I24" s="5">
        <v>1279507650.3</v>
      </c>
      <c r="J24" s="3">
        <v>1.22</v>
      </c>
      <c r="K24" s="6">
        <f t="shared" si="0"/>
        <v>0</v>
      </c>
      <c r="L24" s="23">
        <f t="shared" si="1"/>
        <v>-2.8011802875949621E-2</v>
      </c>
      <c r="M24" s="7">
        <f t="shared" si="2"/>
        <v>1.0131132153994304E-2</v>
      </c>
      <c r="N24" s="7">
        <f t="shared" si="3"/>
        <v>0</v>
      </c>
    </row>
    <row r="25" spans="1:14" x14ac:dyDescent="0.3">
      <c r="A25" s="27" t="s">
        <v>42</v>
      </c>
      <c r="B25" s="27" t="s">
        <v>3</v>
      </c>
      <c r="C25" s="3">
        <v>12</v>
      </c>
      <c r="D25" s="4">
        <v>6816</v>
      </c>
      <c r="E25" s="5">
        <v>124295016.5</v>
      </c>
      <c r="F25" s="3">
        <v>1.42</v>
      </c>
      <c r="G25" s="3">
        <v>12</v>
      </c>
      <c r="H25" s="4">
        <v>6616</v>
      </c>
      <c r="I25" s="5">
        <v>123604877.20999999</v>
      </c>
      <c r="J25" s="3">
        <v>1.42</v>
      </c>
      <c r="K25" s="6">
        <f t="shared" si="0"/>
        <v>0</v>
      </c>
      <c r="L25" s="23">
        <f t="shared" si="1"/>
        <v>-2.9342723004694871E-2</v>
      </c>
      <c r="M25" s="7">
        <f t="shared" si="2"/>
        <v>-5.5524292882651594E-3</v>
      </c>
      <c r="N25" s="7">
        <f t="shared" si="3"/>
        <v>0</v>
      </c>
    </row>
    <row r="26" spans="1:14" x14ac:dyDescent="0.3">
      <c r="A26" s="27" t="s">
        <v>26</v>
      </c>
      <c r="B26" s="27" t="s">
        <v>3</v>
      </c>
      <c r="C26" s="3">
        <v>45</v>
      </c>
      <c r="D26" s="4">
        <v>11388</v>
      </c>
      <c r="E26" s="5">
        <v>120251049.81999999</v>
      </c>
      <c r="F26" s="3">
        <v>0.85</v>
      </c>
      <c r="G26" s="3">
        <v>46</v>
      </c>
      <c r="H26" s="4">
        <v>11051</v>
      </c>
      <c r="I26" s="5">
        <v>123402637.87</v>
      </c>
      <c r="J26" s="3">
        <v>0.85</v>
      </c>
      <c r="K26" s="6">
        <f t="shared" si="0"/>
        <v>1</v>
      </c>
      <c r="L26" s="23">
        <f t="shared" si="1"/>
        <v>-2.9592553565156332E-2</v>
      </c>
      <c r="M26" s="7">
        <f t="shared" si="2"/>
        <v>2.6208403624895737E-2</v>
      </c>
      <c r="N26" s="7">
        <f t="shared" si="3"/>
        <v>0</v>
      </c>
    </row>
    <row r="27" spans="1:14" x14ac:dyDescent="0.3">
      <c r="A27" s="27" t="s">
        <v>46</v>
      </c>
      <c r="B27" s="27" t="s">
        <v>3</v>
      </c>
      <c r="C27" s="3">
        <v>40</v>
      </c>
      <c r="D27" s="4">
        <v>2411</v>
      </c>
      <c r="E27" s="5">
        <v>68973407.200000003</v>
      </c>
      <c r="F27" s="3">
        <v>2.42</v>
      </c>
      <c r="G27" s="3">
        <v>41</v>
      </c>
      <c r="H27" s="4">
        <v>2339</v>
      </c>
      <c r="I27" s="5">
        <v>71376890.180000007</v>
      </c>
      <c r="J27" s="3">
        <v>2.36</v>
      </c>
      <c r="K27" s="6">
        <f t="shared" si="0"/>
        <v>1</v>
      </c>
      <c r="L27" s="23">
        <f t="shared" si="1"/>
        <v>-2.9863127333056849E-2</v>
      </c>
      <c r="M27" s="7">
        <f t="shared" si="2"/>
        <v>3.4846516615174572E-2</v>
      </c>
      <c r="N27" s="7">
        <f t="shared" si="3"/>
        <v>-2.4793388429752095E-2</v>
      </c>
    </row>
    <row r="28" spans="1:14" x14ac:dyDescent="0.3">
      <c r="A28" s="27" t="s">
        <v>14</v>
      </c>
      <c r="B28" s="27" t="s">
        <v>3</v>
      </c>
      <c r="C28" s="3">
        <v>46</v>
      </c>
      <c r="D28" s="4">
        <v>14820</v>
      </c>
      <c r="E28" s="5">
        <v>129802550.92</v>
      </c>
      <c r="F28" s="3">
        <v>0.7</v>
      </c>
      <c r="G28" s="3">
        <v>46</v>
      </c>
      <c r="H28" s="4">
        <v>14343</v>
      </c>
      <c r="I28" s="5">
        <v>133812702.23</v>
      </c>
      <c r="J28" s="3">
        <v>0.71</v>
      </c>
      <c r="K28" s="6">
        <f t="shared" si="0"/>
        <v>0</v>
      </c>
      <c r="L28" s="23">
        <f t="shared" si="1"/>
        <v>-3.2186234817813797E-2</v>
      </c>
      <c r="M28" s="7">
        <f t="shared" si="2"/>
        <v>3.0894241149941104E-2</v>
      </c>
      <c r="N28" s="7">
        <f t="shared" si="3"/>
        <v>1.4285714285714235E-2</v>
      </c>
    </row>
    <row r="29" spans="1:14" x14ac:dyDescent="0.3">
      <c r="A29" s="27" t="s">
        <v>28</v>
      </c>
      <c r="B29" s="27" t="s">
        <v>3</v>
      </c>
      <c r="C29" s="3">
        <v>46</v>
      </c>
      <c r="D29" s="4">
        <v>33044</v>
      </c>
      <c r="E29" s="5">
        <v>320958238.87</v>
      </c>
      <c r="F29" s="3">
        <v>0.82</v>
      </c>
      <c r="G29" s="3">
        <v>46</v>
      </c>
      <c r="H29" s="4">
        <v>31814</v>
      </c>
      <c r="I29" s="5">
        <v>329804804.77999997</v>
      </c>
      <c r="J29" s="3">
        <v>0.84</v>
      </c>
      <c r="K29" s="6">
        <f t="shared" si="0"/>
        <v>0</v>
      </c>
      <c r="L29" s="23">
        <f t="shared" si="1"/>
        <v>-3.7223096477424056E-2</v>
      </c>
      <c r="M29" s="7">
        <f t="shared" si="2"/>
        <v>2.7562981218821836E-2</v>
      </c>
      <c r="N29" s="7">
        <f t="shared" si="3"/>
        <v>2.4390243902439046E-2</v>
      </c>
    </row>
    <row r="30" spans="1:14" x14ac:dyDescent="0.3">
      <c r="A30" s="27" t="s">
        <v>53</v>
      </c>
      <c r="B30" s="27" t="s">
        <v>3</v>
      </c>
      <c r="C30" s="3">
        <v>43</v>
      </c>
      <c r="D30" s="4">
        <v>1339</v>
      </c>
      <c r="E30" s="5">
        <v>244668715.41</v>
      </c>
      <c r="F30" s="3">
        <v>11.23</v>
      </c>
      <c r="G30" s="3">
        <v>41</v>
      </c>
      <c r="H30" s="4">
        <v>1280</v>
      </c>
      <c r="I30" s="5">
        <v>240120424.99000001</v>
      </c>
      <c r="J30" s="3">
        <v>11.24</v>
      </c>
      <c r="K30" s="6">
        <f t="shared" si="0"/>
        <v>-2</v>
      </c>
      <c r="L30" s="23">
        <f t="shared" si="1"/>
        <v>-4.4062733383121722E-2</v>
      </c>
      <c r="M30" s="7">
        <f t="shared" si="2"/>
        <v>-1.8589587199075552E-2</v>
      </c>
      <c r="N30" s="7">
        <f t="shared" si="3"/>
        <v>8.9047195013347569E-4</v>
      </c>
    </row>
    <row r="31" spans="1:14" x14ac:dyDescent="0.3">
      <c r="A31" s="27" t="s">
        <v>17</v>
      </c>
      <c r="B31" s="27" t="s">
        <v>3</v>
      </c>
      <c r="C31" s="3">
        <v>44</v>
      </c>
      <c r="D31" s="4">
        <v>1299</v>
      </c>
      <c r="E31" s="5">
        <v>9494633.0899999999</v>
      </c>
      <c r="F31" s="3">
        <v>0.6</v>
      </c>
      <c r="G31" s="3">
        <v>43</v>
      </c>
      <c r="H31" s="4">
        <v>1241</v>
      </c>
      <c r="I31" s="5">
        <v>9242298.9800000004</v>
      </c>
      <c r="J31" s="3">
        <v>0.61</v>
      </c>
      <c r="K31" s="6">
        <f t="shared" si="0"/>
        <v>-1</v>
      </c>
      <c r="L31" s="23">
        <f t="shared" si="1"/>
        <v>-4.4649730561970746E-2</v>
      </c>
      <c r="M31" s="7">
        <f t="shared" si="2"/>
        <v>-2.6576499334741488E-2</v>
      </c>
      <c r="N31" s="7">
        <f t="shared" si="3"/>
        <v>1.6666666666666607E-2</v>
      </c>
    </row>
    <row r="32" spans="1:14" x14ac:dyDescent="0.3">
      <c r="A32" s="27" t="s">
        <v>24</v>
      </c>
      <c r="B32" s="27" t="s">
        <v>3</v>
      </c>
      <c r="C32" s="3">
        <v>46</v>
      </c>
      <c r="D32" s="4">
        <v>4361</v>
      </c>
      <c r="E32" s="5">
        <v>43327236.829999998</v>
      </c>
      <c r="F32" s="3">
        <v>0.85</v>
      </c>
      <c r="G32" s="3">
        <v>45</v>
      </c>
      <c r="H32" s="4">
        <v>4151</v>
      </c>
      <c r="I32" s="5">
        <v>41608150.93</v>
      </c>
      <c r="J32" s="3">
        <v>0.85</v>
      </c>
      <c r="K32" s="6">
        <f t="shared" si="0"/>
        <v>-1</v>
      </c>
      <c r="L32" s="23">
        <f t="shared" si="1"/>
        <v>-4.8154093097913298E-2</v>
      </c>
      <c r="M32" s="7">
        <f t="shared" si="2"/>
        <v>-3.9676795147243094E-2</v>
      </c>
      <c r="N32" s="7">
        <f t="shared" si="3"/>
        <v>0</v>
      </c>
    </row>
    <row r="33" spans="1:14" x14ac:dyDescent="0.3">
      <c r="A33" s="27" t="s">
        <v>8</v>
      </c>
      <c r="B33" s="27" t="s">
        <v>3</v>
      </c>
      <c r="C33" s="3">
        <v>44</v>
      </c>
      <c r="D33" s="4">
        <v>762</v>
      </c>
      <c r="E33" s="5">
        <v>4740271.3499999996</v>
      </c>
      <c r="F33" s="3">
        <v>0.52</v>
      </c>
      <c r="G33" s="3">
        <v>42</v>
      </c>
      <c r="H33" s="4">
        <v>725</v>
      </c>
      <c r="I33" s="5">
        <v>4270665.32</v>
      </c>
      <c r="J33" s="3">
        <v>0.51</v>
      </c>
      <c r="K33" s="6">
        <f t="shared" si="0"/>
        <v>-2</v>
      </c>
      <c r="L33" s="23">
        <f t="shared" si="1"/>
        <v>-4.8556430446194176E-2</v>
      </c>
      <c r="M33" s="7">
        <f t="shared" si="2"/>
        <v>-9.9067330818519372E-2</v>
      </c>
      <c r="N33" s="7">
        <f t="shared" si="3"/>
        <v>-1.9230769230769273E-2</v>
      </c>
    </row>
    <row r="34" spans="1:14" x14ac:dyDescent="0.3">
      <c r="A34" s="27" t="s">
        <v>15</v>
      </c>
      <c r="B34" s="27" t="s">
        <v>3</v>
      </c>
      <c r="C34" s="3">
        <v>46</v>
      </c>
      <c r="D34" s="4">
        <v>32691</v>
      </c>
      <c r="E34" s="5">
        <v>747749192.89999998</v>
      </c>
      <c r="F34" s="3">
        <v>1.85</v>
      </c>
      <c r="G34" s="3">
        <v>46</v>
      </c>
      <c r="H34" s="4">
        <v>31072</v>
      </c>
      <c r="I34" s="5">
        <v>757896978.74000001</v>
      </c>
      <c r="J34" s="3">
        <v>1.89</v>
      </c>
      <c r="K34" s="6">
        <f t="shared" si="0"/>
        <v>0</v>
      </c>
      <c r="L34" s="23">
        <f t="shared" si="1"/>
        <v>-4.9524333914533036E-2</v>
      </c>
      <c r="M34" s="7">
        <f t="shared" si="2"/>
        <v>1.3571109051477404E-2</v>
      </c>
      <c r="N34" s="7">
        <f t="shared" si="3"/>
        <v>2.1621621621621623E-2</v>
      </c>
    </row>
    <row r="35" spans="1:14" x14ac:dyDescent="0.3">
      <c r="A35" s="27" t="s">
        <v>48</v>
      </c>
      <c r="B35" s="27" t="s">
        <v>3</v>
      </c>
      <c r="C35" s="3">
        <v>45</v>
      </c>
      <c r="D35" s="4">
        <v>2344</v>
      </c>
      <c r="E35" s="5">
        <v>76038163.390000001</v>
      </c>
      <c r="F35" s="3">
        <v>2.23</v>
      </c>
      <c r="G35" s="3">
        <v>45</v>
      </c>
      <c r="H35" s="4">
        <v>2225</v>
      </c>
      <c r="I35" s="5">
        <v>72209279.519999996</v>
      </c>
      <c r="J35" s="3">
        <v>2.2000000000000002</v>
      </c>
      <c r="K35" s="6">
        <f t="shared" si="0"/>
        <v>0</v>
      </c>
      <c r="L35" s="23">
        <f t="shared" si="1"/>
        <v>-5.0767918088737152E-2</v>
      </c>
      <c r="M35" s="7">
        <f t="shared" si="2"/>
        <v>-5.0354765282291769E-2</v>
      </c>
      <c r="N35" s="7">
        <f t="shared" si="3"/>
        <v>-1.3452914798206206E-2</v>
      </c>
    </row>
    <row r="36" spans="1:14" x14ac:dyDescent="0.3">
      <c r="A36" s="27" t="s">
        <v>31</v>
      </c>
      <c r="B36" s="27" t="s">
        <v>3</v>
      </c>
      <c r="C36" s="3">
        <v>45</v>
      </c>
      <c r="D36" s="4">
        <v>11571</v>
      </c>
      <c r="E36" s="5">
        <v>215562205.19999999</v>
      </c>
      <c r="F36" s="3">
        <v>1.23</v>
      </c>
      <c r="G36" s="3">
        <v>45</v>
      </c>
      <c r="H36" s="4">
        <v>10932</v>
      </c>
      <c r="I36" s="5">
        <v>204118328.78</v>
      </c>
      <c r="J36" s="3">
        <v>1.23</v>
      </c>
      <c r="K36" s="6">
        <f t="shared" ref="K36:K53" si="4">G36-C36</f>
        <v>0</v>
      </c>
      <c r="L36" s="23">
        <f t="shared" ref="L36:L53" si="5">H36/D36-1</f>
        <v>-5.522426756546539E-2</v>
      </c>
      <c r="M36" s="7">
        <f t="shared" ref="M36:M53" si="6">I36/E36-1</f>
        <v>-5.3088510619856977E-2</v>
      </c>
      <c r="N36" s="7">
        <f t="shared" ref="N36:N53" si="7">J36/F36-1</f>
        <v>0</v>
      </c>
    </row>
    <row r="37" spans="1:14" x14ac:dyDescent="0.3">
      <c r="A37" s="27" t="s">
        <v>37</v>
      </c>
      <c r="B37" s="27" t="s">
        <v>3</v>
      </c>
      <c r="C37" s="3">
        <v>45</v>
      </c>
      <c r="D37" s="4">
        <v>6213</v>
      </c>
      <c r="E37" s="5">
        <v>37552170.450000003</v>
      </c>
      <c r="F37" s="3">
        <v>0.53</v>
      </c>
      <c r="G37" s="3">
        <v>46</v>
      </c>
      <c r="H37" s="4">
        <v>5806</v>
      </c>
      <c r="I37" s="5">
        <v>35241749.619999997</v>
      </c>
      <c r="J37" s="3">
        <v>0.53</v>
      </c>
      <c r="K37" s="6">
        <f t="shared" si="4"/>
        <v>1</v>
      </c>
      <c r="L37" s="23">
        <f t="shared" si="5"/>
        <v>-6.5507806212779629E-2</v>
      </c>
      <c r="M37" s="7">
        <f t="shared" si="6"/>
        <v>-6.1525626942823153E-2</v>
      </c>
      <c r="N37" s="7">
        <f t="shared" si="7"/>
        <v>0</v>
      </c>
    </row>
    <row r="38" spans="1:14" x14ac:dyDescent="0.3">
      <c r="A38" s="27" t="s">
        <v>10</v>
      </c>
      <c r="B38" s="27" t="s">
        <v>3</v>
      </c>
      <c r="C38" s="3">
        <v>40</v>
      </c>
      <c r="D38" s="4">
        <v>1729</v>
      </c>
      <c r="E38" s="5">
        <v>45949946.25</v>
      </c>
      <c r="F38" s="3">
        <v>2.29</v>
      </c>
      <c r="G38" s="3">
        <v>40</v>
      </c>
      <c r="H38" s="4">
        <v>1613</v>
      </c>
      <c r="I38" s="5">
        <v>43971130.219999999</v>
      </c>
      <c r="J38" s="3">
        <v>2.31</v>
      </c>
      <c r="K38" s="6">
        <f t="shared" si="4"/>
        <v>0</v>
      </c>
      <c r="L38" s="23">
        <f t="shared" si="5"/>
        <v>-6.7090803932909227E-2</v>
      </c>
      <c r="M38" s="7">
        <f t="shared" si="6"/>
        <v>-4.3064599449885166E-2</v>
      </c>
      <c r="N38" s="7">
        <f t="shared" si="7"/>
        <v>8.733624454148492E-3</v>
      </c>
    </row>
    <row r="39" spans="1:14" x14ac:dyDescent="0.3">
      <c r="A39" s="27" t="s">
        <v>50</v>
      </c>
      <c r="B39" s="27" t="s">
        <v>3</v>
      </c>
      <c r="C39" s="3">
        <v>43</v>
      </c>
      <c r="D39" s="4">
        <v>5319</v>
      </c>
      <c r="E39" s="5">
        <v>89061702.469999999</v>
      </c>
      <c r="F39" s="3">
        <v>1.31</v>
      </c>
      <c r="G39" s="3">
        <v>44</v>
      </c>
      <c r="H39" s="4">
        <v>4958</v>
      </c>
      <c r="I39" s="5">
        <v>90043790.879999995</v>
      </c>
      <c r="J39" s="3">
        <v>1.36</v>
      </c>
      <c r="K39" s="6">
        <f t="shared" si="4"/>
        <v>1</v>
      </c>
      <c r="L39" s="23">
        <f t="shared" si="5"/>
        <v>-6.7869900357209967E-2</v>
      </c>
      <c r="M39" s="7">
        <f t="shared" si="6"/>
        <v>1.1027056330197738E-2</v>
      </c>
      <c r="N39" s="7">
        <f t="shared" si="7"/>
        <v>3.8167938931297662E-2</v>
      </c>
    </row>
    <row r="40" spans="1:14" x14ac:dyDescent="0.3">
      <c r="A40" s="27" t="s">
        <v>18</v>
      </c>
      <c r="B40" s="27" t="s">
        <v>3</v>
      </c>
      <c r="C40" s="3">
        <v>43</v>
      </c>
      <c r="D40" s="4">
        <v>2030</v>
      </c>
      <c r="E40" s="5">
        <v>39254349.039999999</v>
      </c>
      <c r="F40" s="3">
        <v>1.41</v>
      </c>
      <c r="G40" s="3">
        <v>43</v>
      </c>
      <c r="H40" s="4">
        <v>1883</v>
      </c>
      <c r="I40" s="5">
        <v>38831222.329999998</v>
      </c>
      <c r="J40" s="3">
        <v>1.41</v>
      </c>
      <c r="K40" s="6">
        <f t="shared" si="4"/>
        <v>0</v>
      </c>
      <c r="L40" s="23">
        <f t="shared" si="5"/>
        <v>-7.241379310344831E-2</v>
      </c>
      <c r="M40" s="7">
        <f t="shared" si="6"/>
        <v>-1.0779103980780191E-2</v>
      </c>
      <c r="N40" s="7">
        <f t="shared" si="7"/>
        <v>0</v>
      </c>
    </row>
    <row r="41" spans="1:14" x14ac:dyDescent="0.3">
      <c r="A41" s="27" t="s">
        <v>4</v>
      </c>
      <c r="B41" s="27" t="s">
        <v>3</v>
      </c>
      <c r="C41" s="8">
        <v>46</v>
      </c>
      <c r="D41" s="9">
        <v>41842</v>
      </c>
      <c r="E41" s="10">
        <v>276478049.38</v>
      </c>
      <c r="F41" s="8">
        <v>0.56999999999999995</v>
      </c>
      <c r="G41" s="8">
        <v>46</v>
      </c>
      <c r="H41" s="9">
        <v>38541</v>
      </c>
      <c r="I41" s="10">
        <v>263141849.69</v>
      </c>
      <c r="J41" s="8">
        <v>0.56999999999999995</v>
      </c>
      <c r="K41" s="6">
        <f t="shared" si="4"/>
        <v>0</v>
      </c>
      <c r="L41" s="23">
        <f t="shared" si="5"/>
        <v>-7.8892022369867587E-2</v>
      </c>
      <c r="M41" s="7">
        <f t="shared" si="6"/>
        <v>-4.823601627654106E-2</v>
      </c>
      <c r="N41" s="7">
        <f t="shared" si="7"/>
        <v>0</v>
      </c>
    </row>
    <row r="42" spans="1:14" x14ac:dyDescent="0.3">
      <c r="A42" s="27" t="s">
        <v>9</v>
      </c>
      <c r="B42" s="27" t="s">
        <v>3</v>
      </c>
      <c r="C42" s="3">
        <v>38</v>
      </c>
      <c r="D42" s="4">
        <v>2189</v>
      </c>
      <c r="E42" s="5">
        <v>46821460.950000003</v>
      </c>
      <c r="F42" s="3">
        <v>1.47</v>
      </c>
      <c r="G42" s="3">
        <v>37</v>
      </c>
      <c r="H42" s="4">
        <v>2000</v>
      </c>
      <c r="I42" s="5">
        <v>46831135.18</v>
      </c>
      <c r="J42" s="3">
        <v>1.57</v>
      </c>
      <c r="K42" s="6">
        <f t="shared" si="4"/>
        <v>-1</v>
      </c>
      <c r="L42" s="23">
        <f t="shared" si="5"/>
        <v>-8.6340794883508432E-2</v>
      </c>
      <c r="M42" s="7">
        <f t="shared" si="6"/>
        <v>2.0661956726053532E-4</v>
      </c>
      <c r="N42" s="7">
        <f t="shared" si="7"/>
        <v>6.8027210884353817E-2</v>
      </c>
    </row>
    <row r="43" spans="1:14" x14ac:dyDescent="0.3">
      <c r="A43" s="27" t="s">
        <v>6</v>
      </c>
      <c r="B43" s="27" t="s">
        <v>3</v>
      </c>
      <c r="C43" s="3">
        <v>40</v>
      </c>
      <c r="D43" s="4">
        <v>779</v>
      </c>
      <c r="E43" s="5">
        <v>5615967.2800000003</v>
      </c>
      <c r="F43" s="3">
        <v>0.57999999999999996</v>
      </c>
      <c r="G43" s="3">
        <v>45</v>
      </c>
      <c r="H43" s="4">
        <v>708</v>
      </c>
      <c r="I43" s="5">
        <v>5730140.1799999997</v>
      </c>
      <c r="J43" s="3">
        <v>0.6</v>
      </c>
      <c r="K43" s="6">
        <f t="shared" si="4"/>
        <v>5</v>
      </c>
      <c r="L43" s="23">
        <f t="shared" si="5"/>
        <v>-9.1142490372272178E-2</v>
      </c>
      <c r="M43" s="7">
        <f t="shared" si="6"/>
        <v>2.0330050783344156E-2</v>
      </c>
      <c r="N43" s="7">
        <f t="shared" si="7"/>
        <v>3.4482758620689724E-2</v>
      </c>
    </row>
    <row r="44" spans="1:14" x14ac:dyDescent="0.3">
      <c r="A44" s="27" t="s">
        <v>21</v>
      </c>
      <c r="B44" s="27" t="s">
        <v>3</v>
      </c>
      <c r="C44" s="3">
        <v>45</v>
      </c>
      <c r="D44" s="4">
        <v>2662</v>
      </c>
      <c r="E44" s="5">
        <v>41622834.609999999</v>
      </c>
      <c r="F44" s="3">
        <v>1.1599999999999999</v>
      </c>
      <c r="G44" s="3">
        <v>45</v>
      </c>
      <c r="H44" s="4">
        <v>2419</v>
      </c>
      <c r="I44" s="5">
        <v>38032330.060000002</v>
      </c>
      <c r="J44" s="3">
        <v>1.1299999999999999</v>
      </c>
      <c r="K44" s="6">
        <f t="shared" si="4"/>
        <v>0</v>
      </c>
      <c r="L44" s="23">
        <f t="shared" si="5"/>
        <v>-9.1284748309541697E-2</v>
      </c>
      <c r="M44" s="7">
        <f t="shared" si="6"/>
        <v>-8.6262855080450729E-2</v>
      </c>
      <c r="N44" s="7">
        <f t="shared" si="7"/>
        <v>-2.5862068965517238E-2</v>
      </c>
    </row>
    <row r="45" spans="1:14" x14ac:dyDescent="0.3">
      <c r="A45" s="27" t="s">
        <v>23</v>
      </c>
      <c r="B45" s="27" t="s">
        <v>3</v>
      </c>
      <c r="C45" s="3">
        <v>38</v>
      </c>
      <c r="D45" s="4">
        <v>9258</v>
      </c>
      <c r="E45" s="5">
        <v>182595588.46000001</v>
      </c>
      <c r="F45" s="3">
        <v>1.65</v>
      </c>
      <c r="G45" s="3">
        <v>35</v>
      </c>
      <c r="H45" s="4">
        <v>8384</v>
      </c>
      <c r="I45" s="5">
        <v>173698396.74000001</v>
      </c>
      <c r="J45" s="3">
        <v>1.7</v>
      </c>
      <c r="K45" s="6">
        <f t="shared" si="4"/>
        <v>-3</v>
      </c>
      <c r="L45" s="23">
        <f t="shared" si="5"/>
        <v>-9.4404839058111922E-2</v>
      </c>
      <c r="M45" s="7">
        <f t="shared" si="6"/>
        <v>-4.8726214006802548E-2</v>
      </c>
      <c r="N45" s="7">
        <f t="shared" si="7"/>
        <v>3.0303030303030276E-2</v>
      </c>
    </row>
    <row r="46" spans="1:14" x14ac:dyDescent="0.3">
      <c r="A46" s="27" t="s">
        <v>36</v>
      </c>
      <c r="B46" s="27" t="s">
        <v>3</v>
      </c>
      <c r="C46" s="3">
        <v>45</v>
      </c>
      <c r="D46" s="4">
        <v>5717</v>
      </c>
      <c r="E46" s="5">
        <v>36331549.770000003</v>
      </c>
      <c r="F46" s="3">
        <v>0.52</v>
      </c>
      <c r="G46" s="3">
        <v>43</v>
      </c>
      <c r="H46" s="4">
        <v>5177</v>
      </c>
      <c r="I46" s="5">
        <v>34355588.329999998</v>
      </c>
      <c r="J46" s="3">
        <v>0.52</v>
      </c>
      <c r="K46" s="6">
        <f t="shared" si="4"/>
        <v>-2</v>
      </c>
      <c r="L46" s="23">
        <f t="shared" si="5"/>
        <v>-9.4455133811439551E-2</v>
      </c>
      <c r="M46" s="7">
        <f t="shared" si="6"/>
        <v>-5.4386929611012991E-2</v>
      </c>
      <c r="N46" s="7">
        <f t="shared" si="7"/>
        <v>0</v>
      </c>
    </row>
    <row r="47" spans="1:14" x14ac:dyDescent="0.3">
      <c r="A47" s="27" t="s">
        <v>33</v>
      </c>
      <c r="B47" s="27" t="s">
        <v>3</v>
      </c>
      <c r="C47" s="3">
        <v>43</v>
      </c>
      <c r="D47" s="4">
        <v>865</v>
      </c>
      <c r="E47" s="5">
        <v>6339766.4199999999</v>
      </c>
      <c r="F47" s="3">
        <v>0.59</v>
      </c>
      <c r="G47" s="3">
        <v>45</v>
      </c>
      <c r="H47" s="4">
        <v>779</v>
      </c>
      <c r="I47" s="5">
        <v>5871139.8099999996</v>
      </c>
      <c r="J47" s="3">
        <v>0.59</v>
      </c>
      <c r="K47" s="6">
        <f t="shared" si="4"/>
        <v>2</v>
      </c>
      <c r="L47" s="23">
        <f t="shared" si="5"/>
        <v>-9.9421965317919025E-2</v>
      </c>
      <c r="M47" s="7">
        <f t="shared" si="6"/>
        <v>-7.3918592414008888E-2</v>
      </c>
      <c r="N47" s="7">
        <f t="shared" si="7"/>
        <v>0</v>
      </c>
    </row>
    <row r="48" spans="1:14" x14ac:dyDescent="0.3">
      <c r="A48" s="27" t="s">
        <v>40</v>
      </c>
      <c r="B48" s="27" t="s">
        <v>3</v>
      </c>
      <c r="C48" s="3">
        <v>46</v>
      </c>
      <c r="D48" s="4">
        <v>29588</v>
      </c>
      <c r="E48" s="5">
        <v>345323427.89999998</v>
      </c>
      <c r="F48" s="3">
        <v>1.01</v>
      </c>
      <c r="G48" s="3">
        <v>46</v>
      </c>
      <c r="H48" s="4">
        <v>26556</v>
      </c>
      <c r="I48" s="5">
        <v>335345728.00999999</v>
      </c>
      <c r="J48" s="3">
        <v>1.04</v>
      </c>
      <c r="K48" s="6">
        <f t="shared" si="4"/>
        <v>0</v>
      </c>
      <c r="L48" s="23">
        <f t="shared" si="5"/>
        <v>-0.10247397593619034</v>
      </c>
      <c r="M48" s="7">
        <f t="shared" si="6"/>
        <v>-2.8893782129631118E-2</v>
      </c>
      <c r="N48" s="7">
        <f t="shared" si="7"/>
        <v>2.9702970297029729E-2</v>
      </c>
    </row>
    <row r="49" spans="1:14" x14ac:dyDescent="0.3">
      <c r="A49" s="27" t="s">
        <v>44</v>
      </c>
      <c r="B49" s="27" t="s">
        <v>3</v>
      </c>
      <c r="C49" s="3">
        <v>37</v>
      </c>
      <c r="D49" s="4">
        <v>4258</v>
      </c>
      <c r="E49" s="5">
        <v>122893913.56999999</v>
      </c>
      <c r="F49" s="3">
        <v>2.41</v>
      </c>
      <c r="G49" s="3">
        <v>36</v>
      </c>
      <c r="H49" s="4">
        <v>3812</v>
      </c>
      <c r="I49" s="5">
        <v>117452341.73999999</v>
      </c>
      <c r="J49" s="3">
        <v>2.44</v>
      </c>
      <c r="K49" s="6">
        <f t="shared" si="4"/>
        <v>-1</v>
      </c>
      <c r="L49" s="23">
        <f t="shared" si="5"/>
        <v>-0.10474401127289812</v>
      </c>
      <c r="M49" s="7">
        <f t="shared" si="6"/>
        <v>-4.4278611299171433E-2</v>
      </c>
      <c r="N49" s="7">
        <f t="shared" si="7"/>
        <v>1.2448132780082943E-2</v>
      </c>
    </row>
    <row r="50" spans="1:14" x14ac:dyDescent="0.3">
      <c r="A50" s="27" t="s">
        <v>32</v>
      </c>
      <c r="B50" s="27" t="s">
        <v>3</v>
      </c>
      <c r="C50" s="3">
        <v>14</v>
      </c>
      <c r="D50" s="4">
        <v>188</v>
      </c>
      <c r="E50" s="5">
        <v>2769123.93</v>
      </c>
      <c r="F50" s="3">
        <v>0.96</v>
      </c>
      <c r="G50" s="3">
        <v>18</v>
      </c>
      <c r="H50" s="4">
        <v>166</v>
      </c>
      <c r="I50" s="5">
        <v>2727811.14</v>
      </c>
      <c r="J50" s="3">
        <v>0.99</v>
      </c>
      <c r="K50" s="6">
        <f t="shared" si="4"/>
        <v>4</v>
      </c>
      <c r="L50" s="23">
        <f t="shared" si="5"/>
        <v>-0.11702127659574468</v>
      </c>
      <c r="M50" s="7">
        <f t="shared" si="6"/>
        <v>-1.4919083090658258E-2</v>
      </c>
      <c r="N50" s="7">
        <f t="shared" si="7"/>
        <v>3.125E-2</v>
      </c>
    </row>
    <row r="51" spans="1:14" x14ac:dyDescent="0.3">
      <c r="A51" s="27" t="s">
        <v>7</v>
      </c>
      <c r="B51" s="27" t="s">
        <v>3</v>
      </c>
      <c r="C51" s="3">
        <v>45</v>
      </c>
      <c r="D51" s="4">
        <v>4223</v>
      </c>
      <c r="E51" s="5">
        <v>30238069.260000002</v>
      </c>
      <c r="F51" s="3">
        <v>0.6</v>
      </c>
      <c r="G51" s="3">
        <v>46</v>
      </c>
      <c r="H51" s="4">
        <v>3665</v>
      </c>
      <c r="I51" s="5">
        <v>27492805.559999999</v>
      </c>
      <c r="J51" s="3">
        <v>0.62</v>
      </c>
      <c r="K51" s="6">
        <f t="shared" si="4"/>
        <v>1</v>
      </c>
      <c r="L51" s="23">
        <f t="shared" si="5"/>
        <v>-0.1321335543452522</v>
      </c>
      <c r="M51" s="7">
        <f t="shared" si="6"/>
        <v>-9.0788326344352188E-2</v>
      </c>
      <c r="N51" s="7">
        <f t="shared" si="7"/>
        <v>3.3333333333333437E-2</v>
      </c>
    </row>
    <row r="52" spans="1:14" x14ac:dyDescent="0.3">
      <c r="A52" s="27" t="s">
        <v>16</v>
      </c>
      <c r="B52" s="27" t="s">
        <v>3</v>
      </c>
      <c r="C52" s="3">
        <v>43</v>
      </c>
      <c r="D52" s="4">
        <v>7042</v>
      </c>
      <c r="E52" s="5">
        <v>83604343.629999995</v>
      </c>
      <c r="F52" s="3">
        <v>1.06</v>
      </c>
      <c r="G52" s="3">
        <v>42</v>
      </c>
      <c r="H52" s="4">
        <v>5655</v>
      </c>
      <c r="I52" s="5">
        <v>70375371.780000001</v>
      </c>
      <c r="J52" s="3">
        <v>1.08</v>
      </c>
      <c r="K52" s="6">
        <f t="shared" si="4"/>
        <v>-1</v>
      </c>
      <c r="L52" s="23">
        <f t="shared" si="5"/>
        <v>-0.19696109059926159</v>
      </c>
      <c r="M52" s="7">
        <f t="shared" si="6"/>
        <v>-0.15823306870927945</v>
      </c>
      <c r="N52" s="7">
        <f t="shared" si="7"/>
        <v>1.8867924528301883E-2</v>
      </c>
    </row>
    <row r="53" spans="1:14" x14ac:dyDescent="0.3">
      <c r="A53" s="27" t="s">
        <v>49</v>
      </c>
      <c r="B53" s="27" t="s">
        <v>3</v>
      </c>
      <c r="C53" s="3">
        <v>29</v>
      </c>
      <c r="D53" s="4">
        <v>812</v>
      </c>
      <c r="E53" s="5">
        <v>5746393.04</v>
      </c>
      <c r="F53" s="3">
        <v>1</v>
      </c>
      <c r="G53" s="3">
        <v>28</v>
      </c>
      <c r="H53" s="4">
        <v>264</v>
      </c>
      <c r="I53" s="5">
        <v>1572418.95</v>
      </c>
      <c r="J53" s="3">
        <v>0.92</v>
      </c>
      <c r="K53" s="6">
        <f t="shared" si="4"/>
        <v>-1</v>
      </c>
      <c r="L53" s="23">
        <f t="shared" si="5"/>
        <v>-0.67487684729064035</v>
      </c>
      <c r="M53" s="7">
        <f t="shared" si="6"/>
        <v>-0.72636418374890699</v>
      </c>
      <c r="N53" s="7">
        <f t="shared" si="7"/>
        <v>-7.999999999999996E-2</v>
      </c>
    </row>
    <row r="54" spans="1:14" x14ac:dyDescent="0.3">
      <c r="A54" s="27"/>
      <c r="B54" s="27"/>
      <c r="C54" s="3"/>
      <c r="D54" s="4"/>
      <c r="E54" s="5"/>
      <c r="F54" s="3"/>
      <c r="G54" s="3"/>
      <c r="H54" s="4"/>
      <c r="I54" s="5"/>
      <c r="J54" s="3"/>
      <c r="K54" s="6"/>
      <c r="L54" s="23"/>
      <c r="M54" s="7"/>
      <c r="N54" s="7"/>
    </row>
    <row r="55" spans="1:14" x14ac:dyDescent="0.3">
      <c r="A55" s="27" t="s">
        <v>66</v>
      </c>
      <c r="B55" s="27" t="s">
        <v>54</v>
      </c>
      <c r="C55" s="3">
        <v>47</v>
      </c>
      <c r="D55" s="4">
        <v>18144</v>
      </c>
      <c r="E55" s="5">
        <v>48573995.649999999</v>
      </c>
      <c r="F55" s="3">
        <v>0.32</v>
      </c>
      <c r="G55" s="3">
        <v>46</v>
      </c>
      <c r="H55" s="4">
        <v>28120</v>
      </c>
      <c r="I55" s="5">
        <v>80747165.930000007</v>
      </c>
      <c r="J55" s="3">
        <v>0.31</v>
      </c>
      <c r="K55" s="6">
        <f t="shared" ref="K55:K74" si="8">G55-C55</f>
        <v>-1</v>
      </c>
      <c r="L55" s="23">
        <f t="shared" ref="L55:L74" si="9">H55/D55-1</f>
        <v>0.54982363315696658</v>
      </c>
      <c r="M55" s="7">
        <f t="shared" ref="M55:M74" si="10">I55/E55-1</f>
        <v>0.66235379341291667</v>
      </c>
      <c r="N55" s="7">
        <f t="shared" ref="N55:N74" si="11">J55/F55-1</f>
        <v>-3.125E-2</v>
      </c>
    </row>
    <row r="56" spans="1:14" x14ac:dyDescent="0.3">
      <c r="A56" s="27" t="s">
        <v>58</v>
      </c>
      <c r="B56" s="27" t="s">
        <v>54</v>
      </c>
      <c r="C56" s="3">
        <v>45</v>
      </c>
      <c r="D56" s="4">
        <v>11812</v>
      </c>
      <c r="E56" s="5">
        <v>28865131.359999999</v>
      </c>
      <c r="F56" s="3">
        <v>0.45</v>
      </c>
      <c r="G56" s="3">
        <v>44</v>
      </c>
      <c r="H56" s="4">
        <v>18276</v>
      </c>
      <c r="I56" s="5">
        <v>61734112.609999999</v>
      </c>
      <c r="J56" s="3">
        <v>0.49</v>
      </c>
      <c r="K56" s="6">
        <f t="shared" si="8"/>
        <v>-1</v>
      </c>
      <c r="L56" s="23">
        <f t="shared" si="9"/>
        <v>0.54724009481882829</v>
      </c>
      <c r="M56" s="7">
        <f t="shared" si="10"/>
        <v>1.138708874734184</v>
      </c>
      <c r="N56" s="7">
        <f t="shared" si="11"/>
        <v>8.8888888888888795E-2</v>
      </c>
    </row>
    <row r="57" spans="1:14" x14ac:dyDescent="0.3">
      <c r="A57" s="27" t="s">
        <v>31</v>
      </c>
      <c r="B57" s="27" t="s">
        <v>54</v>
      </c>
      <c r="C57" s="3">
        <v>47</v>
      </c>
      <c r="D57" s="4">
        <v>47818</v>
      </c>
      <c r="E57" s="5">
        <v>42023479.829999998</v>
      </c>
      <c r="F57" s="3">
        <v>0.15</v>
      </c>
      <c r="G57" s="3">
        <v>47</v>
      </c>
      <c r="H57" s="4">
        <v>68211</v>
      </c>
      <c r="I57" s="5">
        <v>193550595.81999999</v>
      </c>
      <c r="J57" s="3">
        <v>0.45</v>
      </c>
      <c r="K57" s="6">
        <f t="shared" si="8"/>
        <v>0</v>
      </c>
      <c r="L57" s="23">
        <f t="shared" si="9"/>
        <v>0.42647120331256017</v>
      </c>
      <c r="M57" s="7">
        <f t="shared" si="10"/>
        <v>3.6057726919089363</v>
      </c>
      <c r="N57" s="7">
        <f t="shared" si="11"/>
        <v>2</v>
      </c>
    </row>
    <row r="58" spans="1:14" x14ac:dyDescent="0.3">
      <c r="A58" s="27" t="s">
        <v>59</v>
      </c>
      <c r="B58" s="27" t="s">
        <v>54</v>
      </c>
      <c r="C58" s="3">
        <v>45</v>
      </c>
      <c r="D58" s="4">
        <v>67144</v>
      </c>
      <c r="E58" s="5">
        <v>216811578.11000001</v>
      </c>
      <c r="F58" s="3">
        <v>0.28999999999999998</v>
      </c>
      <c r="G58" s="3">
        <v>45</v>
      </c>
      <c r="H58" s="4">
        <v>76108</v>
      </c>
      <c r="I58" s="5">
        <v>243829624.96000001</v>
      </c>
      <c r="J58" s="3">
        <v>0.2</v>
      </c>
      <c r="K58" s="6">
        <f t="shared" si="8"/>
        <v>0</v>
      </c>
      <c r="L58" s="23">
        <f t="shared" si="9"/>
        <v>0.13350411056833078</v>
      </c>
      <c r="M58" s="7">
        <f t="shared" si="10"/>
        <v>0.12461533228770794</v>
      </c>
      <c r="N58" s="7">
        <f t="shared" si="11"/>
        <v>-0.31034482758620685</v>
      </c>
    </row>
    <row r="59" spans="1:14" x14ac:dyDescent="0.3">
      <c r="A59" s="27" t="s">
        <v>72</v>
      </c>
      <c r="B59" s="27" t="s">
        <v>54</v>
      </c>
      <c r="C59" s="3">
        <v>49</v>
      </c>
      <c r="D59" s="4">
        <v>65310</v>
      </c>
      <c r="E59" s="5">
        <v>23349660.91</v>
      </c>
      <c r="F59" s="3">
        <v>0.05</v>
      </c>
      <c r="G59" s="3">
        <v>48</v>
      </c>
      <c r="H59" s="4">
        <v>73961</v>
      </c>
      <c r="I59" s="5">
        <v>30774123.289999999</v>
      </c>
      <c r="J59" s="3">
        <v>0.06</v>
      </c>
      <c r="K59" s="6">
        <f t="shared" si="8"/>
        <v>-1</v>
      </c>
      <c r="L59" s="23">
        <f t="shared" si="9"/>
        <v>0.13246057265349864</v>
      </c>
      <c r="M59" s="7">
        <f t="shared" si="10"/>
        <v>0.31796874518294649</v>
      </c>
      <c r="N59" s="7">
        <f t="shared" si="11"/>
        <v>0.19999999999999996</v>
      </c>
    </row>
    <row r="60" spans="1:14" x14ac:dyDescent="0.3">
      <c r="A60" s="27" t="s">
        <v>55</v>
      </c>
      <c r="B60" s="27" t="s">
        <v>54</v>
      </c>
      <c r="C60" s="3">
        <v>46</v>
      </c>
      <c r="D60" s="4">
        <v>117094</v>
      </c>
      <c r="E60" s="5">
        <v>102544385.04000001</v>
      </c>
      <c r="F60" s="3">
        <v>0.15</v>
      </c>
      <c r="G60" s="3">
        <v>47</v>
      </c>
      <c r="H60" s="4">
        <v>129535</v>
      </c>
      <c r="I60" s="5">
        <v>171470087.53999999</v>
      </c>
      <c r="J60" s="3">
        <v>0.14000000000000001</v>
      </c>
      <c r="K60" s="6">
        <f t="shared" si="8"/>
        <v>1</v>
      </c>
      <c r="L60" s="23">
        <f t="shared" si="9"/>
        <v>0.10624797171503242</v>
      </c>
      <c r="M60" s="7">
        <f t="shared" si="10"/>
        <v>0.67215481835610791</v>
      </c>
      <c r="N60" s="7">
        <f t="shared" si="11"/>
        <v>-6.6666666666666541E-2</v>
      </c>
    </row>
    <row r="61" spans="1:14" x14ac:dyDescent="0.3">
      <c r="A61" s="27" t="s">
        <v>67</v>
      </c>
      <c r="B61" s="27" t="s">
        <v>54</v>
      </c>
      <c r="C61" s="3">
        <v>40</v>
      </c>
      <c r="D61" s="4">
        <v>100330</v>
      </c>
      <c r="E61" s="5">
        <v>81433788.269999996</v>
      </c>
      <c r="F61" s="3">
        <v>0.13</v>
      </c>
      <c r="G61" s="3">
        <v>42</v>
      </c>
      <c r="H61" s="4">
        <v>109061</v>
      </c>
      <c r="I61" s="5">
        <v>85562378.200000003</v>
      </c>
      <c r="J61" s="3">
        <v>0.13</v>
      </c>
      <c r="K61" s="6">
        <f t="shared" si="8"/>
        <v>2</v>
      </c>
      <c r="L61" s="23">
        <f t="shared" si="9"/>
        <v>8.7022824678560706E-2</v>
      </c>
      <c r="M61" s="7">
        <f t="shared" si="10"/>
        <v>5.0698733507415161E-2</v>
      </c>
      <c r="N61" s="7">
        <f t="shared" si="11"/>
        <v>0</v>
      </c>
    </row>
    <row r="62" spans="1:14" x14ac:dyDescent="0.3">
      <c r="A62" s="27" t="s">
        <v>69</v>
      </c>
      <c r="B62" s="27" t="s">
        <v>54</v>
      </c>
      <c r="C62" s="3">
        <v>49</v>
      </c>
      <c r="D62" s="4">
        <v>241574</v>
      </c>
      <c r="E62" s="5">
        <v>142501696.77000001</v>
      </c>
      <c r="F62" s="3">
        <v>0.09</v>
      </c>
      <c r="G62" s="3">
        <v>50</v>
      </c>
      <c r="H62" s="4">
        <v>257806</v>
      </c>
      <c r="I62" s="5">
        <v>144132287.94</v>
      </c>
      <c r="J62" s="3">
        <v>0.09</v>
      </c>
      <c r="K62" s="6">
        <f t="shared" si="8"/>
        <v>1</v>
      </c>
      <c r="L62" s="23">
        <f t="shared" si="9"/>
        <v>6.7192661461912273E-2</v>
      </c>
      <c r="M62" s="7">
        <f t="shared" si="10"/>
        <v>1.1442608803681642E-2</v>
      </c>
      <c r="N62" s="7">
        <f t="shared" si="11"/>
        <v>0</v>
      </c>
    </row>
    <row r="63" spans="1:14" x14ac:dyDescent="0.3">
      <c r="A63" s="27" t="s">
        <v>57</v>
      </c>
      <c r="B63" s="27" t="s">
        <v>54</v>
      </c>
      <c r="C63" s="3">
        <v>45</v>
      </c>
      <c r="D63" s="4">
        <v>1132424</v>
      </c>
      <c r="E63" s="5">
        <v>442847232.87</v>
      </c>
      <c r="F63" s="3">
        <v>0.08</v>
      </c>
      <c r="G63" s="3">
        <v>45</v>
      </c>
      <c r="H63" s="4">
        <v>1186430</v>
      </c>
      <c r="I63" s="5">
        <v>477868529.32999998</v>
      </c>
      <c r="J63" s="3">
        <v>0.08</v>
      </c>
      <c r="K63" s="6">
        <f t="shared" si="8"/>
        <v>0</v>
      </c>
      <c r="L63" s="23">
        <f t="shared" si="9"/>
        <v>4.7690617648513234E-2</v>
      </c>
      <c r="M63" s="7">
        <f t="shared" si="10"/>
        <v>7.9082116496549615E-2</v>
      </c>
      <c r="N63" s="7">
        <f t="shared" si="11"/>
        <v>0</v>
      </c>
    </row>
    <row r="64" spans="1:14" x14ac:dyDescent="0.3">
      <c r="A64" s="27" t="s">
        <v>42</v>
      </c>
      <c r="B64" s="27" t="s">
        <v>54</v>
      </c>
      <c r="C64" s="3">
        <v>39</v>
      </c>
      <c r="D64" s="4">
        <v>18696</v>
      </c>
      <c r="E64" s="5">
        <v>13035041.42</v>
      </c>
      <c r="F64" s="3">
        <v>0.12</v>
      </c>
      <c r="G64" s="3">
        <v>41</v>
      </c>
      <c r="H64" s="4">
        <v>18929</v>
      </c>
      <c r="I64" s="5">
        <v>13534120.52</v>
      </c>
      <c r="J64" s="3">
        <v>0.12</v>
      </c>
      <c r="K64" s="6">
        <f t="shared" si="8"/>
        <v>2</v>
      </c>
      <c r="L64" s="23">
        <f t="shared" si="9"/>
        <v>1.246255883611469E-2</v>
      </c>
      <c r="M64" s="7">
        <f t="shared" si="10"/>
        <v>3.828749628936734E-2</v>
      </c>
      <c r="N64" s="7">
        <f t="shared" si="11"/>
        <v>0</v>
      </c>
    </row>
    <row r="65" spans="1:14" x14ac:dyDescent="0.3">
      <c r="A65" s="27" t="s">
        <v>68</v>
      </c>
      <c r="B65" s="27" t="s">
        <v>54</v>
      </c>
      <c r="C65" s="3">
        <v>3</v>
      </c>
      <c r="D65" s="4">
        <v>92</v>
      </c>
      <c r="E65" s="5">
        <v>34560.769999999997</v>
      </c>
      <c r="F65" s="3">
        <v>0.05</v>
      </c>
      <c r="G65" s="3">
        <v>2</v>
      </c>
      <c r="H65" s="4">
        <v>93</v>
      </c>
      <c r="I65" s="5">
        <v>37837.440000000002</v>
      </c>
      <c r="J65" s="3">
        <v>0.05</v>
      </c>
      <c r="K65" s="6">
        <f t="shared" si="8"/>
        <v>-1</v>
      </c>
      <c r="L65" s="23">
        <f t="shared" si="9"/>
        <v>1.0869565217391353E-2</v>
      </c>
      <c r="M65" s="7">
        <f t="shared" si="10"/>
        <v>9.4808940888759352E-2</v>
      </c>
      <c r="N65" s="7">
        <f t="shared" si="11"/>
        <v>0</v>
      </c>
    </row>
    <row r="66" spans="1:14" x14ac:dyDescent="0.3">
      <c r="A66" s="27" t="s">
        <v>62</v>
      </c>
      <c r="B66" s="27" t="s">
        <v>54</v>
      </c>
      <c r="C66" s="3">
        <v>49</v>
      </c>
      <c r="D66" s="4">
        <v>439485</v>
      </c>
      <c r="E66" s="5">
        <v>106017419.45999999</v>
      </c>
      <c r="F66" s="3">
        <v>0.1</v>
      </c>
      <c r="G66" s="3">
        <v>49</v>
      </c>
      <c r="H66" s="4">
        <v>432490</v>
      </c>
      <c r="I66" s="5">
        <v>176040523.31</v>
      </c>
      <c r="J66" s="3">
        <v>0.11</v>
      </c>
      <c r="K66" s="6">
        <f t="shared" si="8"/>
        <v>0</v>
      </c>
      <c r="L66" s="23">
        <f t="shared" si="9"/>
        <v>-1.591635664470914E-2</v>
      </c>
      <c r="M66" s="7">
        <f t="shared" si="10"/>
        <v>0.66048677855641902</v>
      </c>
      <c r="N66" s="7">
        <f t="shared" si="11"/>
        <v>9.9999999999999867E-2</v>
      </c>
    </row>
    <row r="67" spans="1:14" x14ac:dyDescent="0.3">
      <c r="A67" s="27" t="s">
        <v>71</v>
      </c>
      <c r="B67" s="27" t="s">
        <v>54</v>
      </c>
      <c r="C67" s="3">
        <v>49</v>
      </c>
      <c r="D67" s="4">
        <v>413339</v>
      </c>
      <c r="E67" s="5">
        <v>304681810.33999997</v>
      </c>
      <c r="F67" s="3">
        <v>0.12</v>
      </c>
      <c r="G67" s="3">
        <v>49</v>
      </c>
      <c r="H67" s="4">
        <v>401200</v>
      </c>
      <c r="I67" s="5">
        <v>335549452.91000003</v>
      </c>
      <c r="J67" s="3">
        <v>0.12</v>
      </c>
      <c r="K67" s="6">
        <f t="shared" si="8"/>
        <v>0</v>
      </c>
      <c r="L67" s="23">
        <f t="shared" si="9"/>
        <v>-2.936814575929203E-2</v>
      </c>
      <c r="M67" s="7">
        <f t="shared" si="10"/>
        <v>0.10131107772910464</v>
      </c>
      <c r="N67" s="7">
        <f t="shared" si="11"/>
        <v>0</v>
      </c>
    </row>
    <row r="68" spans="1:14" x14ac:dyDescent="0.3">
      <c r="A68" s="27" t="s">
        <v>60</v>
      </c>
      <c r="B68" s="27" t="s">
        <v>54</v>
      </c>
      <c r="C68" s="3">
        <v>48</v>
      </c>
      <c r="D68" s="4">
        <v>2103709</v>
      </c>
      <c r="E68" s="5">
        <v>1241844735.9000001</v>
      </c>
      <c r="F68" s="3">
        <v>0.1</v>
      </c>
      <c r="G68" s="3">
        <v>48</v>
      </c>
      <c r="H68" s="4">
        <v>2002539</v>
      </c>
      <c r="I68" s="5">
        <v>1280630531.9000001</v>
      </c>
      <c r="J68" s="3">
        <v>0.1</v>
      </c>
      <c r="K68" s="6">
        <f t="shared" si="8"/>
        <v>0</v>
      </c>
      <c r="L68" s="23">
        <f t="shared" si="9"/>
        <v>-4.8091252164629283E-2</v>
      </c>
      <c r="M68" s="7">
        <f t="shared" si="10"/>
        <v>3.1232403599867675E-2</v>
      </c>
      <c r="N68" s="7">
        <f t="shared" si="11"/>
        <v>0</v>
      </c>
    </row>
    <row r="69" spans="1:14" x14ac:dyDescent="0.3">
      <c r="A69" s="27" t="s">
        <v>56</v>
      </c>
      <c r="B69" s="27" t="s">
        <v>54</v>
      </c>
      <c r="C69" s="3">
        <v>46</v>
      </c>
      <c r="D69" s="4">
        <v>70025</v>
      </c>
      <c r="E69" s="5">
        <v>320453754.66000003</v>
      </c>
      <c r="F69" s="3">
        <v>0.74</v>
      </c>
      <c r="G69" s="3">
        <v>45</v>
      </c>
      <c r="H69" s="4">
        <v>66057</v>
      </c>
      <c r="I69" s="5">
        <v>324765531.08999997</v>
      </c>
      <c r="J69" s="3">
        <v>0.78</v>
      </c>
      <c r="K69" s="6">
        <f t="shared" si="8"/>
        <v>-1</v>
      </c>
      <c r="L69" s="23">
        <f t="shared" si="9"/>
        <v>-5.6665476615494481E-2</v>
      </c>
      <c r="M69" s="7">
        <f t="shared" si="10"/>
        <v>1.3455222063397887E-2</v>
      </c>
      <c r="N69" s="7">
        <f t="shared" si="11"/>
        <v>5.4054054054054168E-2</v>
      </c>
    </row>
    <row r="70" spans="1:14" x14ac:dyDescent="0.3">
      <c r="A70" s="27" t="s">
        <v>63</v>
      </c>
      <c r="B70" s="27" t="s">
        <v>54</v>
      </c>
      <c r="C70" s="3">
        <v>46</v>
      </c>
      <c r="D70" s="4">
        <v>196797</v>
      </c>
      <c r="E70" s="5">
        <v>978636065.00999999</v>
      </c>
      <c r="F70" s="3">
        <v>0.84</v>
      </c>
      <c r="G70" s="3">
        <v>46</v>
      </c>
      <c r="H70" s="4">
        <v>183133</v>
      </c>
      <c r="I70" s="5">
        <v>985594164.54999995</v>
      </c>
      <c r="J70" s="3">
        <v>0.86</v>
      </c>
      <c r="K70" s="6">
        <f t="shared" si="8"/>
        <v>0</v>
      </c>
      <c r="L70" s="23">
        <f t="shared" si="9"/>
        <v>-6.9431952722856516E-2</v>
      </c>
      <c r="M70" s="7">
        <f t="shared" si="10"/>
        <v>7.1099970548591518E-3</v>
      </c>
      <c r="N70" s="7">
        <f t="shared" si="11"/>
        <v>2.3809523809523725E-2</v>
      </c>
    </row>
    <row r="71" spans="1:14" x14ac:dyDescent="0.3">
      <c r="A71" s="27" t="s">
        <v>65</v>
      </c>
      <c r="B71" s="27" t="s">
        <v>54</v>
      </c>
      <c r="C71" s="3">
        <v>48</v>
      </c>
      <c r="D71" s="4">
        <v>337296</v>
      </c>
      <c r="E71" s="5">
        <v>443823370.5</v>
      </c>
      <c r="F71" s="3">
        <v>0.22</v>
      </c>
      <c r="G71" s="3">
        <v>49</v>
      </c>
      <c r="H71" s="4">
        <v>311469</v>
      </c>
      <c r="I71" s="5">
        <v>378772812.91000003</v>
      </c>
      <c r="J71" s="3">
        <v>0.21</v>
      </c>
      <c r="K71" s="6">
        <f t="shared" si="8"/>
        <v>1</v>
      </c>
      <c r="L71" s="23">
        <f t="shared" si="9"/>
        <v>-7.6570727195104604E-2</v>
      </c>
      <c r="M71" s="7">
        <f t="shared" si="10"/>
        <v>-0.14656857189993322</v>
      </c>
      <c r="N71" s="7">
        <f t="shared" si="11"/>
        <v>-4.5454545454545525E-2</v>
      </c>
    </row>
    <row r="72" spans="1:14" x14ac:dyDescent="0.3">
      <c r="A72" s="27" t="s">
        <v>64</v>
      </c>
      <c r="B72" s="27" t="s">
        <v>54</v>
      </c>
      <c r="C72" s="3">
        <v>46</v>
      </c>
      <c r="D72" s="4">
        <v>125729</v>
      </c>
      <c r="E72" s="5">
        <v>229587472.66999999</v>
      </c>
      <c r="F72" s="3">
        <v>0.28999999999999998</v>
      </c>
      <c r="G72" s="3">
        <v>46</v>
      </c>
      <c r="H72" s="4">
        <v>114388</v>
      </c>
      <c r="I72" s="5">
        <v>206097666.78999999</v>
      </c>
      <c r="J72" s="3">
        <v>0.28999999999999998</v>
      </c>
      <c r="K72" s="6">
        <f t="shared" si="8"/>
        <v>0</v>
      </c>
      <c r="L72" s="23">
        <f t="shared" si="9"/>
        <v>-9.0201942272665758E-2</v>
      </c>
      <c r="M72" s="7">
        <f t="shared" si="10"/>
        <v>-0.1023130992593978</v>
      </c>
      <c r="N72" s="7">
        <f t="shared" si="11"/>
        <v>0</v>
      </c>
    </row>
    <row r="73" spans="1:14" x14ac:dyDescent="0.3">
      <c r="A73" s="27" t="s">
        <v>61</v>
      </c>
      <c r="B73" s="27" t="s">
        <v>54</v>
      </c>
      <c r="C73" s="3">
        <v>44</v>
      </c>
      <c r="D73" s="4">
        <v>115197</v>
      </c>
      <c r="E73" s="5">
        <v>786346819.21000004</v>
      </c>
      <c r="F73" s="3">
        <v>0.97</v>
      </c>
      <c r="G73" s="3">
        <v>46</v>
      </c>
      <c r="H73" s="4">
        <v>103707</v>
      </c>
      <c r="I73" s="5">
        <v>661287265.24000001</v>
      </c>
      <c r="J73" s="3">
        <v>0.99</v>
      </c>
      <c r="K73" s="6">
        <f t="shared" si="8"/>
        <v>2</v>
      </c>
      <c r="L73" s="23">
        <f t="shared" si="9"/>
        <v>-9.9742180785957979E-2</v>
      </c>
      <c r="M73" s="7">
        <f t="shared" si="10"/>
        <v>-0.1590386721416901</v>
      </c>
      <c r="N73" s="7">
        <f t="shared" si="11"/>
        <v>2.0618556701030855E-2</v>
      </c>
    </row>
    <row r="74" spans="1:14" x14ac:dyDescent="0.3">
      <c r="A74" s="27" t="s">
        <v>70</v>
      </c>
      <c r="B74" s="27" t="s">
        <v>54</v>
      </c>
      <c r="C74" s="3">
        <v>27</v>
      </c>
      <c r="D74" s="4">
        <v>29643</v>
      </c>
      <c r="E74" s="5">
        <v>124302587.52</v>
      </c>
      <c r="F74" s="3">
        <v>0.7</v>
      </c>
      <c r="G74" s="3">
        <v>24</v>
      </c>
      <c r="H74" s="4">
        <v>12864</v>
      </c>
      <c r="I74" s="5">
        <v>61863164.759999998</v>
      </c>
      <c r="J74" s="3">
        <v>0.75</v>
      </c>
      <c r="K74" s="6">
        <f t="shared" si="8"/>
        <v>-3</v>
      </c>
      <c r="L74" s="23">
        <f t="shared" si="9"/>
        <v>-0.56603582633336713</v>
      </c>
      <c r="M74" s="7">
        <f t="shared" si="10"/>
        <v>-0.50231796461963141</v>
      </c>
      <c r="N74" s="7">
        <f t="shared" si="11"/>
        <v>7.1428571428571397E-2</v>
      </c>
    </row>
    <row r="75" spans="1:14" ht="15" thickBot="1" x14ac:dyDescent="0.35">
      <c r="A75" s="27"/>
      <c r="B75" s="27"/>
    </row>
    <row r="76" spans="1:14" ht="15" thickBot="1" x14ac:dyDescent="0.35">
      <c r="A76" s="27" t="s">
        <v>79</v>
      </c>
      <c r="B76" s="27"/>
      <c r="C76" s="16"/>
      <c r="D76" s="17">
        <f>SUM(D4:D74)</f>
        <v>6390109</v>
      </c>
      <c r="E76" s="18">
        <f>SUM(E4:E74)</f>
        <v>15109865282.590004</v>
      </c>
      <c r="F76" s="16"/>
      <c r="G76" s="16"/>
      <c r="H76" s="17">
        <f>SUM(H4:H74)</f>
        <v>6312666</v>
      </c>
      <c r="I76" s="18">
        <f>SUM(I4:I74)</f>
        <v>15473678149.280001</v>
      </c>
      <c r="J76" s="16"/>
      <c r="K76" s="19"/>
      <c r="L76" s="20">
        <f>H76/D76-1</f>
        <v>-1.2119198592700053E-2</v>
      </c>
      <c r="M76" s="20">
        <f>I76/E76-1</f>
        <v>2.407783655815865E-2</v>
      </c>
      <c r="N76" s="21"/>
    </row>
    <row r="78" spans="1:14" x14ac:dyDescent="0.3">
      <c r="I78" s="2"/>
    </row>
  </sheetData>
  <sortState ref="A4:N73">
    <sortCondition ref="B4:B73"/>
    <sortCondition descending="1" ref="L4:L73"/>
  </sortState>
  <mergeCells count="5">
    <mergeCell ref="K2:N2"/>
    <mergeCell ref="C2:F2"/>
    <mergeCell ref="G2:J2"/>
    <mergeCell ref="A1:N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A2" sqref="A2:A4"/>
    </sheetView>
  </sheetViews>
  <sheetFormatPr defaultRowHeight="14.4" x14ac:dyDescent="0.3"/>
  <cols>
    <col min="1" max="1" width="33.109375" customWidth="1"/>
    <col min="2" max="2" width="14.33203125" customWidth="1"/>
    <col min="3" max="3" width="13.77734375" customWidth="1"/>
    <col min="4" max="4" width="12.77734375" customWidth="1"/>
    <col min="5" max="5" width="15.88671875" customWidth="1"/>
  </cols>
  <sheetData>
    <row r="1" spans="1:5" ht="15.6" x14ac:dyDescent="0.3">
      <c r="A1" s="41" t="s">
        <v>99</v>
      </c>
      <c r="B1" s="41"/>
      <c r="C1" s="41"/>
      <c r="D1" s="41"/>
      <c r="E1" s="41"/>
    </row>
    <row r="2" spans="1:5" x14ac:dyDescent="0.3">
      <c r="A2" s="42" t="s">
        <v>101</v>
      </c>
      <c r="B2" s="43"/>
      <c r="C2" s="43"/>
      <c r="D2" s="43"/>
      <c r="E2" s="43"/>
    </row>
    <row r="3" spans="1:5" x14ac:dyDescent="0.3">
      <c r="A3" s="42"/>
      <c r="B3" s="43" t="s">
        <v>38</v>
      </c>
      <c r="C3" s="43"/>
      <c r="D3" s="43" t="s">
        <v>82</v>
      </c>
      <c r="E3" s="43"/>
    </row>
    <row r="4" spans="1:5" ht="26.4" x14ac:dyDescent="0.3">
      <c r="A4" s="42"/>
      <c r="B4" s="26" t="s">
        <v>100</v>
      </c>
      <c r="C4" s="26" t="s">
        <v>75</v>
      </c>
      <c r="D4" s="26" t="s">
        <v>100</v>
      </c>
      <c r="E4" s="26" t="s">
        <v>75</v>
      </c>
    </row>
    <row r="5" spans="1:5" ht="16.8" customHeight="1" x14ac:dyDescent="0.3">
      <c r="A5" s="27" t="s">
        <v>4</v>
      </c>
      <c r="B5" s="28">
        <v>18662</v>
      </c>
      <c r="C5" s="29">
        <v>175442346.47999999</v>
      </c>
      <c r="D5" s="28">
        <v>9605</v>
      </c>
      <c r="E5" s="29">
        <v>89817786.769999996</v>
      </c>
    </row>
    <row r="6" spans="1:5" ht="16.8" customHeight="1" x14ac:dyDescent="0.3">
      <c r="A6" s="27" t="s">
        <v>83</v>
      </c>
      <c r="B6" s="30">
        <v>73</v>
      </c>
      <c r="C6" s="31">
        <v>2280501.69</v>
      </c>
      <c r="D6" s="30">
        <v>724</v>
      </c>
      <c r="E6" s="31">
        <v>45993118.450000003</v>
      </c>
    </row>
    <row r="7" spans="1:5" ht="16.8" customHeight="1" x14ac:dyDescent="0.3">
      <c r="A7" s="27" t="s">
        <v>6</v>
      </c>
      <c r="B7" s="30" t="s">
        <v>84</v>
      </c>
      <c r="C7" s="31" t="s">
        <v>84</v>
      </c>
      <c r="D7" s="30">
        <v>69</v>
      </c>
      <c r="E7" s="31">
        <v>797455.35999999999</v>
      </c>
    </row>
    <row r="8" spans="1:5" ht="16.8" customHeight="1" x14ac:dyDescent="0.3">
      <c r="A8" s="27" t="s">
        <v>7</v>
      </c>
      <c r="B8" s="30">
        <v>502</v>
      </c>
      <c r="C8" s="31">
        <v>5488870.5199999996</v>
      </c>
      <c r="D8" s="30">
        <v>594</v>
      </c>
      <c r="E8" s="31">
        <v>6190411.6399999997</v>
      </c>
    </row>
    <row r="9" spans="1:5" ht="16.8" customHeight="1" x14ac:dyDescent="0.3">
      <c r="A9" s="27" t="s">
        <v>8</v>
      </c>
      <c r="B9" s="30">
        <v>5715</v>
      </c>
      <c r="C9" s="31">
        <v>44988850.130000003</v>
      </c>
      <c r="D9" s="30">
        <v>1200</v>
      </c>
      <c r="E9" s="31">
        <v>11004766.09</v>
      </c>
    </row>
    <row r="10" spans="1:5" ht="16.8" customHeight="1" x14ac:dyDescent="0.3">
      <c r="A10" s="27" t="s">
        <v>9</v>
      </c>
      <c r="B10" s="30" t="s">
        <v>84</v>
      </c>
      <c r="C10" s="31" t="s">
        <v>84</v>
      </c>
      <c r="D10" s="30">
        <v>143</v>
      </c>
      <c r="E10" s="31">
        <v>4645601.22</v>
      </c>
    </row>
    <row r="11" spans="1:5" ht="16.8" customHeight="1" x14ac:dyDescent="0.3">
      <c r="A11" s="27" t="s">
        <v>85</v>
      </c>
      <c r="B11" s="30">
        <v>1</v>
      </c>
      <c r="C11" s="31">
        <v>35300.550000000003</v>
      </c>
      <c r="D11" s="30">
        <v>245</v>
      </c>
      <c r="E11" s="31">
        <v>8386817.8499999996</v>
      </c>
    </row>
    <row r="12" spans="1:5" ht="16.8" customHeight="1" x14ac:dyDescent="0.3">
      <c r="A12" s="27" t="s">
        <v>11</v>
      </c>
      <c r="B12" s="30">
        <v>1867</v>
      </c>
      <c r="C12" s="31">
        <v>12734105.77</v>
      </c>
      <c r="D12" s="30">
        <v>2050</v>
      </c>
      <c r="E12" s="31">
        <v>19564445.739999998</v>
      </c>
    </row>
    <row r="13" spans="1:5" ht="16.8" customHeight="1" x14ac:dyDescent="0.3">
      <c r="A13" s="27" t="s">
        <v>86</v>
      </c>
      <c r="B13" s="30">
        <v>49</v>
      </c>
      <c r="C13" s="31">
        <v>1495256.99</v>
      </c>
      <c r="D13" s="30">
        <v>251</v>
      </c>
      <c r="E13" s="31">
        <v>5630500.75</v>
      </c>
    </row>
    <row r="14" spans="1:5" ht="16.8" customHeight="1" x14ac:dyDescent="0.3">
      <c r="A14" s="27" t="s">
        <v>13</v>
      </c>
      <c r="B14" s="30">
        <v>1721</v>
      </c>
      <c r="C14" s="31">
        <v>11422218.130000001</v>
      </c>
      <c r="D14" s="30">
        <v>10299</v>
      </c>
      <c r="E14" s="31">
        <v>107036081.98</v>
      </c>
    </row>
    <row r="15" spans="1:5" ht="16.8" customHeight="1" x14ac:dyDescent="0.3">
      <c r="A15" s="27" t="s">
        <v>14</v>
      </c>
      <c r="B15" s="30">
        <v>166</v>
      </c>
      <c r="C15" s="31">
        <v>2005004.25</v>
      </c>
      <c r="D15" s="30">
        <v>2306</v>
      </c>
      <c r="E15" s="31">
        <v>23463216.629999999</v>
      </c>
    </row>
    <row r="16" spans="1:5" ht="16.8" customHeight="1" x14ac:dyDescent="0.3">
      <c r="A16" s="27" t="s">
        <v>15</v>
      </c>
      <c r="B16" s="30">
        <v>1674</v>
      </c>
      <c r="C16" s="31">
        <v>40486077.770000003</v>
      </c>
      <c r="D16" s="30">
        <v>5006</v>
      </c>
      <c r="E16" s="31">
        <v>170115898.13999999</v>
      </c>
    </row>
    <row r="17" spans="1:5" ht="16.8" customHeight="1" x14ac:dyDescent="0.3">
      <c r="A17" s="27" t="s">
        <v>87</v>
      </c>
      <c r="B17" s="30">
        <v>3</v>
      </c>
      <c r="C17" s="31">
        <v>38875.58</v>
      </c>
      <c r="D17" s="30">
        <v>324</v>
      </c>
      <c r="E17" s="31">
        <v>6396523.8700000001</v>
      </c>
    </row>
    <row r="18" spans="1:5" ht="16.8" customHeight="1" x14ac:dyDescent="0.3">
      <c r="A18" s="27" t="s">
        <v>17</v>
      </c>
      <c r="B18" s="30">
        <v>1</v>
      </c>
      <c r="C18" s="31">
        <v>32083.9</v>
      </c>
      <c r="D18" s="30">
        <v>156</v>
      </c>
      <c r="E18" s="31">
        <v>1534614.58</v>
      </c>
    </row>
    <row r="19" spans="1:5" ht="16.8" customHeight="1" x14ac:dyDescent="0.3">
      <c r="A19" s="27" t="s">
        <v>18</v>
      </c>
      <c r="B19" s="30">
        <v>40</v>
      </c>
      <c r="C19" s="31">
        <v>517653.26</v>
      </c>
      <c r="D19" s="30">
        <v>748</v>
      </c>
      <c r="E19" s="31">
        <v>15286166.09</v>
      </c>
    </row>
    <row r="20" spans="1:5" ht="16.8" customHeight="1" x14ac:dyDescent="0.3">
      <c r="A20" s="27" t="s">
        <v>19</v>
      </c>
      <c r="B20" s="30" t="s">
        <v>84</v>
      </c>
      <c r="C20" s="31" t="s">
        <v>84</v>
      </c>
      <c r="D20" s="30">
        <v>2612</v>
      </c>
      <c r="E20" s="31">
        <v>31742944.010000002</v>
      </c>
    </row>
    <row r="21" spans="1:5" ht="16.8" customHeight="1" x14ac:dyDescent="0.3">
      <c r="A21" s="27" t="s">
        <v>88</v>
      </c>
      <c r="B21" s="30">
        <v>380</v>
      </c>
      <c r="C21" s="31">
        <v>5041340.9800000004</v>
      </c>
      <c r="D21" s="30">
        <v>5396</v>
      </c>
      <c r="E21" s="31">
        <v>96561395.019999996</v>
      </c>
    </row>
    <row r="22" spans="1:5" ht="16.8" customHeight="1" x14ac:dyDescent="0.3">
      <c r="A22" s="27" t="s">
        <v>89</v>
      </c>
      <c r="B22" s="30">
        <v>7</v>
      </c>
      <c r="C22" s="31">
        <v>222964.95</v>
      </c>
      <c r="D22" s="30">
        <v>523</v>
      </c>
      <c r="E22" s="31">
        <v>10429974.859999999</v>
      </c>
    </row>
    <row r="23" spans="1:5" ht="16.8" customHeight="1" x14ac:dyDescent="0.3">
      <c r="A23" s="27" t="s">
        <v>22</v>
      </c>
      <c r="B23" s="30" t="s">
        <v>84</v>
      </c>
      <c r="C23" s="31" t="s">
        <v>84</v>
      </c>
      <c r="D23" s="30" t="s">
        <v>84</v>
      </c>
      <c r="E23" s="31" t="s">
        <v>84</v>
      </c>
    </row>
    <row r="24" spans="1:5" ht="16.8" customHeight="1" x14ac:dyDescent="0.3">
      <c r="A24" s="27" t="s">
        <v>90</v>
      </c>
      <c r="B24" s="30">
        <v>996</v>
      </c>
      <c r="C24" s="31">
        <v>16557195.779999999</v>
      </c>
      <c r="D24" s="30">
        <v>1176</v>
      </c>
      <c r="E24" s="31">
        <v>29617410.989999998</v>
      </c>
    </row>
    <row r="25" spans="1:5" ht="16.8" customHeight="1" x14ac:dyDescent="0.3">
      <c r="A25" s="27" t="s">
        <v>91</v>
      </c>
      <c r="B25" s="30" t="s">
        <v>84</v>
      </c>
      <c r="C25" s="31" t="s">
        <v>84</v>
      </c>
      <c r="D25" s="30">
        <v>678</v>
      </c>
      <c r="E25" s="31">
        <v>8659073.6600000001</v>
      </c>
    </row>
    <row r="26" spans="1:5" ht="16.8" customHeight="1" x14ac:dyDescent="0.3">
      <c r="A26" s="27" t="s">
        <v>25</v>
      </c>
      <c r="B26" s="30" t="s">
        <v>84</v>
      </c>
      <c r="C26" s="31" t="s">
        <v>84</v>
      </c>
      <c r="D26" s="30">
        <v>332</v>
      </c>
      <c r="E26" s="31">
        <v>18810868.190000001</v>
      </c>
    </row>
    <row r="27" spans="1:5" ht="16.8" customHeight="1" x14ac:dyDescent="0.3">
      <c r="A27" s="27" t="s">
        <v>26</v>
      </c>
      <c r="B27" s="30">
        <v>12213</v>
      </c>
      <c r="C27" s="31">
        <v>91500617.930000007</v>
      </c>
      <c r="D27" s="30">
        <v>4947</v>
      </c>
      <c r="E27" s="31">
        <v>56892934.479999997</v>
      </c>
    </row>
    <row r="28" spans="1:5" ht="16.8" customHeight="1" x14ac:dyDescent="0.3">
      <c r="A28" s="27" t="s">
        <v>92</v>
      </c>
      <c r="B28" s="30">
        <v>80</v>
      </c>
      <c r="C28" s="31">
        <v>2541482.48</v>
      </c>
      <c r="D28" s="30">
        <v>604</v>
      </c>
      <c r="E28" s="31">
        <v>22216095.050000001</v>
      </c>
    </row>
    <row r="29" spans="1:5" ht="16.8" customHeight="1" x14ac:dyDescent="0.3">
      <c r="A29" s="27" t="s">
        <v>28</v>
      </c>
      <c r="B29" s="30">
        <v>1714</v>
      </c>
      <c r="C29" s="31">
        <v>14730664.73</v>
      </c>
      <c r="D29" s="30">
        <v>4804</v>
      </c>
      <c r="E29" s="31">
        <v>55558550.600000001</v>
      </c>
    </row>
    <row r="30" spans="1:5" ht="16.8" customHeight="1" x14ac:dyDescent="0.3">
      <c r="A30" s="27" t="s">
        <v>29</v>
      </c>
      <c r="B30" s="30" t="s">
        <v>84</v>
      </c>
      <c r="C30" s="31" t="s">
        <v>84</v>
      </c>
      <c r="D30" s="30">
        <v>1065</v>
      </c>
      <c r="E30" s="31">
        <v>1944818.99</v>
      </c>
    </row>
    <row r="31" spans="1:5" ht="16.8" customHeight="1" x14ac:dyDescent="0.3">
      <c r="A31" s="27" t="s">
        <v>93</v>
      </c>
      <c r="B31" s="30" t="s">
        <v>84</v>
      </c>
      <c r="C31" s="31" t="s">
        <v>84</v>
      </c>
      <c r="D31" s="30">
        <v>792</v>
      </c>
      <c r="E31" s="31">
        <v>7404389.9699999997</v>
      </c>
    </row>
    <row r="32" spans="1:5" ht="16.8" customHeight="1" x14ac:dyDescent="0.3">
      <c r="A32" s="27" t="s">
        <v>31</v>
      </c>
      <c r="B32" s="30" t="s">
        <v>84</v>
      </c>
      <c r="C32" s="31" t="s">
        <v>84</v>
      </c>
      <c r="D32" s="30">
        <v>2610</v>
      </c>
      <c r="E32" s="31">
        <v>50388331.420000002</v>
      </c>
    </row>
    <row r="33" spans="1:5" ht="16.8" customHeight="1" x14ac:dyDescent="0.3">
      <c r="A33" s="27" t="s">
        <v>94</v>
      </c>
      <c r="B33" s="30">
        <v>2</v>
      </c>
      <c r="C33" s="31">
        <v>29748.74</v>
      </c>
      <c r="D33" s="30">
        <v>14</v>
      </c>
      <c r="E33" s="31">
        <v>315845.65000000002</v>
      </c>
    </row>
    <row r="34" spans="1:5" ht="16.8" customHeight="1" x14ac:dyDescent="0.3">
      <c r="A34" s="27" t="s">
        <v>33</v>
      </c>
      <c r="B34" s="30">
        <v>40</v>
      </c>
      <c r="C34" s="31">
        <v>308534.58</v>
      </c>
      <c r="D34" s="30">
        <v>60</v>
      </c>
      <c r="E34" s="31">
        <v>594822.1</v>
      </c>
    </row>
    <row r="35" spans="1:5" ht="16.8" customHeight="1" x14ac:dyDescent="0.3">
      <c r="A35" s="27" t="s">
        <v>95</v>
      </c>
      <c r="B35" s="30">
        <v>1455</v>
      </c>
      <c r="C35" s="31">
        <v>33855330.049999997</v>
      </c>
      <c r="D35" s="30">
        <v>3182</v>
      </c>
      <c r="E35" s="31">
        <v>98530371.689999998</v>
      </c>
    </row>
    <row r="36" spans="1:5" ht="16.8" customHeight="1" x14ac:dyDescent="0.3">
      <c r="A36" s="27" t="s">
        <v>35</v>
      </c>
      <c r="B36" s="30" t="s">
        <v>84</v>
      </c>
      <c r="C36" s="31" t="s">
        <v>84</v>
      </c>
      <c r="D36" s="30">
        <v>1037</v>
      </c>
      <c r="E36" s="31">
        <v>9742355.8399999999</v>
      </c>
    </row>
    <row r="37" spans="1:5" ht="16.8" customHeight="1" x14ac:dyDescent="0.3">
      <c r="A37" s="27" t="s">
        <v>36</v>
      </c>
      <c r="B37" s="30">
        <v>1</v>
      </c>
      <c r="C37" s="31">
        <v>13636.62</v>
      </c>
      <c r="D37" s="30">
        <v>506</v>
      </c>
      <c r="E37" s="31">
        <v>3846315.93</v>
      </c>
    </row>
    <row r="38" spans="1:5" ht="16.8" customHeight="1" x14ac:dyDescent="0.3">
      <c r="A38" s="27" t="s">
        <v>37</v>
      </c>
      <c r="B38" s="30" t="s">
        <v>84</v>
      </c>
      <c r="C38" s="31" t="s">
        <v>84</v>
      </c>
      <c r="D38" s="30">
        <v>484</v>
      </c>
      <c r="E38" s="31">
        <v>4042096.41</v>
      </c>
    </row>
    <row r="39" spans="1:5" ht="16.8" customHeight="1" x14ac:dyDescent="0.3">
      <c r="A39" s="27" t="s">
        <v>39</v>
      </c>
      <c r="B39" s="30" t="s">
        <v>84</v>
      </c>
      <c r="C39" s="31" t="s">
        <v>84</v>
      </c>
      <c r="D39" s="30">
        <v>5742</v>
      </c>
      <c r="E39" s="31">
        <v>50377616.009999998</v>
      </c>
    </row>
    <row r="40" spans="1:5" ht="16.8" customHeight="1" x14ac:dyDescent="0.3">
      <c r="A40" s="27" t="s">
        <v>40</v>
      </c>
      <c r="B40" s="30">
        <v>26851</v>
      </c>
      <c r="C40" s="31">
        <v>244169560.80000001</v>
      </c>
      <c r="D40" s="30">
        <v>9682</v>
      </c>
      <c r="E40" s="31">
        <v>127546875.31</v>
      </c>
    </row>
    <row r="41" spans="1:5" ht="16.8" customHeight="1" x14ac:dyDescent="0.3">
      <c r="A41" s="27" t="s">
        <v>42</v>
      </c>
      <c r="B41" s="30" t="s">
        <v>84</v>
      </c>
      <c r="C41" s="31" t="s">
        <v>84</v>
      </c>
      <c r="D41" s="30">
        <v>772</v>
      </c>
      <c r="E41" s="31">
        <v>15493776.630000001</v>
      </c>
    </row>
    <row r="42" spans="1:5" ht="16.8" customHeight="1" x14ac:dyDescent="0.3">
      <c r="A42" s="27" t="s">
        <v>43</v>
      </c>
      <c r="B42" s="30">
        <v>26</v>
      </c>
      <c r="C42" s="31">
        <v>386600.52</v>
      </c>
      <c r="D42" s="30">
        <v>911</v>
      </c>
      <c r="E42" s="31">
        <v>9151308.1999999993</v>
      </c>
    </row>
    <row r="43" spans="1:5" ht="16.8" customHeight="1" x14ac:dyDescent="0.3">
      <c r="A43" s="27" t="s">
        <v>44</v>
      </c>
      <c r="B43" s="30">
        <v>1</v>
      </c>
      <c r="C43" s="31">
        <v>43887.17</v>
      </c>
      <c r="D43" s="30">
        <v>306</v>
      </c>
      <c r="E43" s="31">
        <v>11992483.6</v>
      </c>
    </row>
    <row r="44" spans="1:5" ht="16.8" customHeight="1" x14ac:dyDescent="0.3">
      <c r="A44" s="27" t="s">
        <v>45</v>
      </c>
      <c r="B44" s="30" t="s">
        <v>84</v>
      </c>
      <c r="C44" s="31" t="s">
        <v>84</v>
      </c>
      <c r="D44" s="30">
        <v>1660</v>
      </c>
      <c r="E44" s="31">
        <v>9899898.6699999999</v>
      </c>
    </row>
    <row r="45" spans="1:5" ht="16.8" customHeight="1" x14ac:dyDescent="0.3">
      <c r="A45" s="27" t="s">
        <v>46</v>
      </c>
      <c r="B45" s="30">
        <v>138</v>
      </c>
      <c r="C45" s="31">
        <v>4366122.51</v>
      </c>
      <c r="D45" s="30">
        <v>338</v>
      </c>
      <c r="E45" s="31">
        <v>12770240.390000001</v>
      </c>
    </row>
    <row r="46" spans="1:5" ht="16.8" customHeight="1" x14ac:dyDescent="0.3">
      <c r="A46" s="27" t="s">
        <v>96</v>
      </c>
      <c r="B46" s="30">
        <v>100</v>
      </c>
      <c r="C46" s="31">
        <v>15070044.310000001</v>
      </c>
      <c r="D46" s="30">
        <v>306</v>
      </c>
      <c r="E46" s="31">
        <v>49338515.340000004</v>
      </c>
    </row>
    <row r="47" spans="1:5" ht="16.8" customHeight="1" x14ac:dyDescent="0.3">
      <c r="A47" s="27" t="s">
        <v>48</v>
      </c>
      <c r="B47" s="30" t="s">
        <v>84</v>
      </c>
      <c r="C47" s="31" t="s">
        <v>84</v>
      </c>
      <c r="D47" s="30">
        <v>204</v>
      </c>
      <c r="E47" s="31">
        <v>8149117.8799999999</v>
      </c>
    </row>
    <row r="48" spans="1:5" ht="16.8" customHeight="1" x14ac:dyDescent="0.3">
      <c r="A48" s="27" t="s">
        <v>49</v>
      </c>
      <c r="B48" s="30">
        <v>1</v>
      </c>
      <c r="C48" s="31">
        <v>8922.44</v>
      </c>
      <c r="D48" s="30">
        <v>15</v>
      </c>
      <c r="E48" s="31">
        <v>86084.68</v>
      </c>
    </row>
    <row r="49" spans="1:5" ht="16.8" customHeight="1" x14ac:dyDescent="0.3">
      <c r="A49" s="27" t="s">
        <v>97</v>
      </c>
      <c r="B49" s="30">
        <v>155</v>
      </c>
      <c r="C49" s="31">
        <v>2978964.22</v>
      </c>
      <c r="D49" s="30">
        <v>679</v>
      </c>
      <c r="E49" s="31">
        <v>17903754.199999999</v>
      </c>
    </row>
    <row r="50" spans="1:5" ht="16.8" customHeight="1" x14ac:dyDescent="0.3">
      <c r="A50" s="27" t="s">
        <v>51</v>
      </c>
      <c r="B50" s="30" t="s">
        <v>84</v>
      </c>
      <c r="C50" s="31" t="s">
        <v>84</v>
      </c>
      <c r="D50" s="30">
        <v>318</v>
      </c>
      <c r="E50" s="31">
        <v>2697835.19</v>
      </c>
    </row>
    <row r="51" spans="1:5" ht="16.8" customHeight="1" x14ac:dyDescent="0.3">
      <c r="A51" s="27" t="s">
        <v>52</v>
      </c>
      <c r="B51" s="30">
        <v>350</v>
      </c>
      <c r="C51" s="31">
        <v>14903249.08</v>
      </c>
      <c r="D51" s="30">
        <v>828</v>
      </c>
      <c r="E51" s="31">
        <v>35884279.68</v>
      </c>
    </row>
    <row r="52" spans="1:5" ht="16.8" customHeight="1" x14ac:dyDescent="0.3">
      <c r="A52" s="27" t="s">
        <v>98</v>
      </c>
      <c r="B52" s="30">
        <v>65</v>
      </c>
      <c r="C52" s="31">
        <v>8634529.2799999993</v>
      </c>
      <c r="D52" s="30">
        <v>325</v>
      </c>
      <c r="E52" s="31">
        <v>63103537.159999996</v>
      </c>
    </row>
    <row r="53" spans="1:5" x14ac:dyDescent="0.3">
      <c r="A53" s="32"/>
      <c r="B53" s="32"/>
      <c r="C53" s="33"/>
      <c r="D53" s="32"/>
      <c r="E53" s="33"/>
    </row>
    <row r="54" spans="1:5" x14ac:dyDescent="0.3">
      <c r="A54" s="27" t="s">
        <v>79</v>
      </c>
      <c r="B54" s="32">
        <f>SUM(B5:B52)</f>
        <v>75049</v>
      </c>
      <c r="C54" s="33">
        <f>SUM(C5:C52)</f>
        <v>752330542.19000006</v>
      </c>
      <c r="D54" s="32">
        <f>SUM(D5:D52)</f>
        <v>86628</v>
      </c>
      <c r="E54" s="33">
        <f>SUM(E5:E52)</f>
        <v>1437557322.9600005</v>
      </c>
    </row>
    <row r="55" spans="1:5" x14ac:dyDescent="0.3">
      <c r="C55" s="24"/>
      <c r="E55" s="24"/>
    </row>
    <row r="56" spans="1:5" x14ac:dyDescent="0.3">
      <c r="A56" s="25" t="s">
        <v>102</v>
      </c>
    </row>
  </sheetData>
  <mergeCells count="6">
    <mergeCell ref="A1:E1"/>
    <mergeCell ref="A2:A4"/>
    <mergeCell ref="B2:C2"/>
    <mergeCell ref="D2:E2"/>
    <mergeCell ref="B3:C3"/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12A8E-8DAB-43F9-B3E2-17BB5E3DC4A8}"/>
</file>

<file path=customXml/itemProps2.xml><?xml version="1.0" encoding="utf-8"?>
<ds:datastoreItem xmlns:ds="http://schemas.openxmlformats.org/officeDocument/2006/customXml" ds:itemID="{1D8A2CEA-A4CB-4072-BA08-E6BC1B305B8F}"/>
</file>

<file path=customXml/itemProps3.xml><?xml version="1.0" encoding="utf-8"?>
<ds:datastoreItem xmlns:ds="http://schemas.openxmlformats.org/officeDocument/2006/customXml" ds:itemID="{5C865CED-E89C-4618-9EF8-6207C93F52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productLineTrends</vt:lpstr>
      <vt:lpstr>PAU by Product 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Sule Calikoglu</cp:lastModifiedBy>
  <dcterms:created xsi:type="dcterms:W3CDTF">2014-10-20T20:27:34Z</dcterms:created>
  <dcterms:modified xsi:type="dcterms:W3CDTF">2014-10-27T15:41:27Z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