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WORK\"/>
    </mc:Choice>
  </mc:AlternateContent>
  <xr:revisionPtr revIDLastSave="0" documentId="13_ncr:1_{5A974219-1A99-450B-A115-021EE9718CA1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9" i="1" l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25" i="1"/>
  <c r="I13" i="1" l="1"/>
  <c r="D36" i="1"/>
  <c r="D11" i="1"/>
  <c r="I24" i="1"/>
  <c r="I18" i="1"/>
  <c r="I17" i="1"/>
  <c r="I16" i="1"/>
  <c r="H24" i="1"/>
  <c r="H23" i="1"/>
  <c r="I23" i="1" s="1"/>
  <c r="H22" i="1"/>
  <c r="I22" i="1" s="1"/>
  <c r="H21" i="1"/>
  <c r="I21" i="1" s="1"/>
  <c r="H20" i="1"/>
  <c r="I20" i="1" s="1"/>
  <c r="H19" i="1"/>
  <c r="I19" i="1" s="1"/>
  <c r="H18" i="1"/>
  <c r="H17" i="1"/>
  <c r="H16" i="1"/>
  <c r="H15" i="1"/>
  <c r="I15" i="1" s="1"/>
  <c r="H14" i="1"/>
  <c r="I14" i="1" s="1"/>
  <c r="H13" i="1"/>
  <c r="H12" i="1"/>
  <c r="I12" i="1" s="1"/>
  <c r="J25" i="1" l="1"/>
  <c r="D50" i="1"/>
  <c r="C50" i="1"/>
  <c r="D25" i="1"/>
  <c r="C25" i="1"/>
  <c r="E49" i="1" l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F35" i="1" l="1"/>
  <c r="K12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K23" i="1"/>
  <c r="K22" i="1"/>
  <c r="K21" i="1"/>
  <c r="K20" i="1"/>
  <c r="K19" i="1"/>
  <c r="K17" i="1"/>
  <c r="K15" i="1"/>
  <c r="K13" i="1"/>
  <c r="E10" i="1"/>
  <c r="F25" i="1"/>
  <c r="I48" i="1" l="1"/>
  <c r="G48" i="1"/>
  <c r="G47" i="1"/>
  <c r="G46" i="1"/>
  <c r="G45" i="1"/>
  <c r="I44" i="1"/>
  <c r="G44" i="1"/>
  <c r="I42" i="1"/>
  <c r="G42" i="1"/>
  <c r="G40" i="1"/>
  <c r="I38" i="1"/>
  <c r="G38" i="1"/>
  <c r="G37" i="1"/>
  <c r="E50" i="1"/>
  <c r="E25" i="1"/>
  <c r="I46" i="1"/>
  <c r="I40" i="1"/>
  <c r="H11" i="1"/>
  <c r="I11" i="1" s="1"/>
  <c r="K11" i="1" s="1"/>
  <c r="I37" i="1"/>
  <c r="I45" i="1"/>
  <c r="I47" i="1"/>
  <c r="H10" i="1"/>
  <c r="I10" i="1" s="1"/>
  <c r="K10" i="1" s="1"/>
  <c r="K14" i="1"/>
  <c r="K16" i="1"/>
  <c r="K24" i="1"/>
  <c r="K18" i="1"/>
  <c r="F50" i="1"/>
  <c r="I49" i="1" l="1"/>
  <c r="G49" i="1"/>
  <c r="I43" i="1"/>
  <c r="G43" i="1"/>
  <c r="I41" i="1"/>
  <c r="G41" i="1"/>
  <c r="I39" i="1"/>
  <c r="G39" i="1"/>
  <c r="G36" i="1"/>
  <c r="I35" i="1"/>
  <c r="G35" i="1"/>
  <c r="I36" i="1"/>
  <c r="K25" i="1"/>
  <c r="I25" i="1"/>
  <c r="G50" i="1" l="1"/>
  <c r="H50" i="1"/>
</calcChain>
</file>

<file path=xl/sharedStrings.xml><?xml version="1.0" encoding="utf-8"?>
<sst xmlns="http://schemas.openxmlformats.org/spreadsheetml/2006/main" count="97" uniqueCount="52">
  <si>
    <t>Hospital</t>
  </si>
  <si>
    <t>Total IME &amp; DME</t>
  </si>
  <si>
    <t>Payments</t>
  </si>
  <si>
    <t>University of Maryland</t>
  </si>
  <si>
    <t>Mercy Medical Center</t>
  </si>
  <si>
    <t>Johns Hopkins Hospital</t>
  </si>
  <si>
    <t>St. Agnes Hospital</t>
  </si>
  <si>
    <t>Sinai Hospital</t>
  </si>
  <si>
    <t>Franklin Square Hospital</t>
  </si>
  <si>
    <t>Union Memorial Hospital</t>
  </si>
  <si>
    <t>Johns Hopkins Bayview Medical Ctr.</t>
  </si>
  <si>
    <t>Harbor Hospital</t>
  </si>
  <si>
    <t>GBMC</t>
  </si>
  <si>
    <t>Good Samaritan Hospital</t>
  </si>
  <si>
    <t>From Intermediary</t>
  </si>
  <si>
    <t>Discount</t>
  </si>
  <si>
    <t>Holy Cross Hospital</t>
  </si>
  <si>
    <t>GME</t>
  </si>
  <si>
    <t>Midtown</t>
  </si>
  <si>
    <t xml:space="preserve">(Over)/Under </t>
  </si>
  <si>
    <t xml:space="preserve">Discount </t>
  </si>
  <si>
    <t>Available</t>
  </si>
  <si>
    <t>Suburban</t>
  </si>
  <si>
    <t>From Monthly Reports</t>
  </si>
  <si>
    <t>Recovered</t>
  </si>
  <si>
    <t>Amount to be</t>
  </si>
  <si>
    <t xml:space="preserve"> </t>
  </si>
  <si>
    <t>Inpatient Charges</t>
  </si>
  <si>
    <t>Outpatient Charges</t>
  </si>
  <si>
    <t>Total Charges</t>
  </si>
  <si>
    <t>Medicare Adv.</t>
  </si>
  <si>
    <t>Recovered Plus</t>
  </si>
  <si>
    <t xml:space="preserve">FY 2022 Estimated </t>
  </si>
  <si>
    <t xml:space="preserve"> IME &amp; DME</t>
  </si>
  <si>
    <t xml:space="preserve">Recovered </t>
  </si>
  <si>
    <t>Recovery of</t>
  </si>
  <si>
    <t>GME Discounts</t>
  </si>
  <si>
    <t>Negative Discounts</t>
  </si>
  <si>
    <t>CALCULATION OF FY 2021 GME OVER/UNDER RECOVERY</t>
  </si>
  <si>
    <t>FY 2021</t>
  </si>
  <si>
    <t>CALCULATION OF FY 2024 MEDICARE GME DISCOUNT</t>
  </si>
  <si>
    <t>CY 2022</t>
  </si>
  <si>
    <t>in FY 2024</t>
  </si>
  <si>
    <t>FY 2024</t>
  </si>
  <si>
    <t xml:space="preserve">* In order to use the most current data the estimated FY 2023 B28IME &amp; DME payments were based on percent IME &amp; DME payments in FY 2022 were to FY 2021 I/P charges times CY 2022 I/P charges.  </t>
  </si>
  <si>
    <t xml:space="preserve">FY 2023 Negative </t>
  </si>
  <si>
    <t>Approved</t>
  </si>
  <si>
    <t>Capital Region Medical Center**</t>
  </si>
  <si>
    <t>6/27/2023</t>
  </si>
  <si>
    <t>Capital Rgion Medical Center</t>
  </si>
  <si>
    <t>*** Negative GME discounts will be taken care of in the FY 2025 calculation</t>
  </si>
  <si>
    <t xml:space="preserve">** Laurel Medical Center and Bowie Health Center's Medicare Advantage outpatient charges of Laurel and Bowie Medical Centers were combined with PGHC's FY 2021 &amp; CY 2022 outpatient charges because they have the same NPI number.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</si>
</sst>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_(&quot;$&quot;* #,##0_);_(&quot;$&quot;* \(#,##0\);_(&quot;$&quot;* &quot;-&quot;??_);_(@_)"/>
    <numFmt numFmtId="166" formatCode="&quot;$&quot;#,##0"/>
    <numFmt numFmtId="167" formatCode="_(* #,##0_);_(* \(#,##0\);_(* &quot;-&quot;??_);_(@_)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10" fontId="0" fillId="0" borderId="0" xfId="0" applyNumberFormat="1"/>
    <xf numFmtId="166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165" fontId="4" fillId="0" borderId="0" xfId="1" applyNumberFormat="1" applyFont="1"/>
    <xf numFmtId="165" fontId="4" fillId="0" borderId="0" xfId="0" applyNumberFormat="1" applyFont="1"/>
    <xf numFmtId="166" fontId="4" fillId="0" borderId="0" xfId="0" applyNumberFormat="1" applyFont="1"/>
    <xf numFmtId="10" fontId="2" fillId="0" borderId="0" xfId="2" applyNumberFormat="1" applyFont="1" applyAlignment="1">
      <alignment horizontal="center"/>
    </xf>
    <xf numFmtId="165" fontId="4" fillId="0" borderId="0" xfId="1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0" fillId="0" borderId="0" xfId="1" applyNumberFormat="1" applyFont="1"/>
    <xf numFmtId="167" fontId="0" fillId="0" borderId="7" xfId="3" applyNumberFormat="1" applyFont="1" applyBorder="1"/>
    <xf numFmtId="167" fontId="0" fillId="0" borderId="8" xfId="3" applyNumberFormat="1" applyFont="1" applyBorder="1"/>
    <xf numFmtId="167" fontId="0" fillId="0" borderId="0" xfId="3" applyNumberFormat="1" applyFont="1" applyBorder="1"/>
    <xf numFmtId="167" fontId="0" fillId="0" borderId="5" xfId="3" applyNumberFormat="1" applyFont="1" applyBorder="1"/>
    <xf numFmtId="167" fontId="0" fillId="0" borderId="10" xfId="3" applyNumberFormat="1" applyFont="1" applyBorder="1"/>
    <xf numFmtId="167" fontId="0" fillId="0" borderId="11" xfId="3" applyNumberFormat="1" applyFont="1" applyBorder="1"/>
    <xf numFmtId="10" fontId="0" fillId="0" borderId="0" xfId="2" applyNumberFormat="1" applyFont="1"/>
    <xf numFmtId="165" fontId="0" fillId="0" borderId="0" xfId="1" applyNumberFormat="1" applyFont="1" applyAlignment="1">
      <alignment horizontal="center"/>
    </xf>
    <xf numFmtId="165" fontId="0" fillId="0" borderId="7" xfId="1" applyNumberFormat="1" applyFont="1" applyBorder="1"/>
    <xf numFmtId="165" fontId="4" fillId="0" borderId="7" xfId="1" applyNumberFormat="1" applyFont="1" applyBorder="1"/>
    <xf numFmtId="14" fontId="0" fillId="0" borderId="0" xfId="0" quotePrefix="1" applyNumberFormat="1"/>
    <xf numFmtId="14" fontId="0" fillId="0" borderId="0" xfId="0" applyNumberFormat="1"/>
    <xf numFmtId="164" fontId="0" fillId="0" borderId="0" xfId="1" applyNumberFormat="1" applyFont="1"/>
    <xf numFmtId="166" fontId="0" fillId="0" borderId="0" xfId="0" applyNumberFormat="1"/>
    <xf numFmtId="165" fontId="0" fillId="0" borderId="0" xfId="0" applyNumberFormat="1"/>
    <xf numFmtId="167" fontId="0" fillId="0" borderId="0" xfId="0" applyNumberFormat="1"/>
    <xf numFmtId="10" fontId="0" fillId="0" borderId="0" xfId="2" applyNumberFormat="1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left"/>
    </xf>
    <xf numFmtId="166" fontId="0" fillId="0" borderId="0" xfId="1" applyNumberFormat="1" applyFont="1"/>
    <xf numFmtId="166" fontId="0" fillId="0" borderId="0" xfId="2" applyNumberFormat="1" applyFont="1"/>
    <xf numFmtId="3" fontId="6" fillId="0" borderId="0" xfId="0" applyNumberFormat="1" applyFont="1" applyAlignment="1">
      <alignment horizontal="right"/>
    </xf>
    <xf numFmtId="3" fontId="0" fillId="0" borderId="0" xfId="0" applyNumberFormat="1"/>
    <xf numFmtId="166" fontId="2" fillId="0" borderId="0" xfId="0" applyNumberFormat="1" applyFont="1"/>
    <xf numFmtId="3" fontId="7" fillId="0" borderId="0" xfId="0" applyNumberFormat="1" applyFont="1" applyAlignment="1">
      <alignment horizontal="right"/>
    </xf>
    <xf numFmtId="9" fontId="0" fillId="0" borderId="0" xfId="2" applyFont="1"/>
    <xf numFmtId="165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0" fontId="2" fillId="0" borderId="0" xfId="2" applyNumberFormat="1" applyFont="1"/>
    <xf numFmtId="165" fontId="2" fillId="0" borderId="0" xfId="1" applyNumberFormat="1" applyFont="1"/>
    <xf numFmtId="165" fontId="2" fillId="0" borderId="0" xfId="0" applyNumberFormat="1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87"/>
  <sheetViews>
    <sheetView tabSelected="1" topLeftCell="A28" zoomScale="124" zoomScaleNormal="124" workbookViewId="0">
      <selection activeCell="B54" sqref="B54"/>
    </sheetView>
  </sheetViews>
  <sheetFormatPr defaultRowHeight="12.5" x14ac:dyDescent="0.25"/>
  <cols>
    <col min="1" max="1" width="8.54296875" customWidth="1"/>
    <col min="2" max="2" width="30.54296875" customWidth="1"/>
    <col min="3" max="5" width="18.54296875" customWidth="1"/>
    <col min="6" max="6" width="16.54296875" customWidth="1"/>
    <col min="7" max="7" width="15.54296875" customWidth="1"/>
    <col min="8" max="8" width="16.54296875" customWidth="1"/>
    <col min="9" max="11" width="18.81640625" customWidth="1"/>
    <col min="12" max="14" width="18.54296875" customWidth="1"/>
    <col min="15" max="15" width="4.54296875" customWidth="1"/>
    <col min="16" max="16" width="30.54296875" customWidth="1"/>
    <col min="17" max="17" width="10.54296875" customWidth="1"/>
    <col min="18" max="18" width="16.54296875" customWidth="1"/>
    <col min="19" max="19" width="8.54296875" customWidth="1"/>
    <col min="20" max="21" width="10.54296875" customWidth="1"/>
    <col min="22" max="22" width="18.54296875" customWidth="1"/>
    <col min="23" max="23" width="12.54296875" customWidth="1"/>
    <col min="24" max="24" width="16.54296875" customWidth="1"/>
  </cols>
  <sheetData>
    <row r="1" spans="1:24" ht="13" x14ac:dyDescent="0.3">
      <c r="A1" s="25" t="s">
        <v>48</v>
      </c>
      <c r="C1" s="4"/>
      <c r="G1" s="26"/>
    </row>
    <row r="2" spans="1:24" x14ac:dyDescent="0.25">
      <c r="I2" s="2"/>
    </row>
    <row r="3" spans="1:24" x14ac:dyDescent="0.25">
      <c r="C3" s="3" t="s">
        <v>38</v>
      </c>
      <c r="I3" s="2"/>
      <c r="X3" s="2"/>
    </row>
    <row r="4" spans="1:24" x14ac:dyDescent="0.25">
      <c r="B4" s="3"/>
      <c r="D4" s="1"/>
      <c r="G4" s="2"/>
      <c r="I4" s="2"/>
      <c r="J4" s="2"/>
      <c r="K4" s="2"/>
      <c r="O4" s="2"/>
    </row>
    <row r="5" spans="1:24" x14ac:dyDescent="0.25">
      <c r="C5" s="1" t="s">
        <v>39</v>
      </c>
      <c r="D5" s="1" t="s">
        <v>39</v>
      </c>
      <c r="E5" s="1" t="s">
        <v>39</v>
      </c>
      <c r="F5" s="1" t="s">
        <v>39</v>
      </c>
      <c r="G5" s="2" t="s">
        <v>46</v>
      </c>
      <c r="I5" s="1" t="s">
        <v>39</v>
      </c>
      <c r="K5" s="2" t="s">
        <v>39</v>
      </c>
      <c r="O5" s="2"/>
      <c r="Q5" s="2"/>
      <c r="R5" s="2"/>
    </row>
    <row r="6" spans="1:24" x14ac:dyDescent="0.25">
      <c r="C6" s="2" t="s">
        <v>23</v>
      </c>
      <c r="D6" s="2" t="s">
        <v>23</v>
      </c>
      <c r="E6" s="2" t="s">
        <v>23</v>
      </c>
      <c r="F6" s="2" t="s">
        <v>14</v>
      </c>
      <c r="G6" s="2" t="s">
        <v>39</v>
      </c>
      <c r="I6" s="2" t="s">
        <v>30</v>
      </c>
      <c r="J6" s="2" t="s">
        <v>35</v>
      </c>
      <c r="K6" s="2" t="s">
        <v>19</v>
      </c>
      <c r="O6" s="2"/>
      <c r="Q6" s="2"/>
      <c r="R6" s="2"/>
      <c r="S6" s="2"/>
      <c r="T6" s="2"/>
    </row>
    <row r="7" spans="1:24" x14ac:dyDescent="0.25">
      <c r="B7" s="26"/>
      <c r="C7" s="2" t="s">
        <v>30</v>
      </c>
      <c r="D7" s="2" t="s">
        <v>30</v>
      </c>
      <c r="E7" s="2" t="s">
        <v>30</v>
      </c>
      <c r="F7" s="2" t="s">
        <v>1</v>
      </c>
      <c r="G7" s="2" t="s">
        <v>17</v>
      </c>
      <c r="H7" s="2" t="s">
        <v>20</v>
      </c>
      <c r="I7" s="2" t="s">
        <v>19</v>
      </c>
      <c r="J7" s="2" t="s">
        <v>45</v>
      </c>
      <c r="K7" s="2" t="s">
        <v>31</v>
      </c>
      <c r="O7" s="1"/>
      <c r="P7" s="1"/>
      <c r="Q7" s="1"/>
      <c r="R7" s="1"/>
      <c r="S7" s="1"/>
      <c r="T7" s="1"/>
      <c r="U7" s="1"/>
    </row>
    <row r="8" spans="1:24" x14ac:dyDescent="0.25">
      <c r="B8" s="1" t="s">
        <v>0</v>
      </c>
      <c r="C8" s="1" t="s">
        <v>27</v>
      </c>
      <c r="D8" s="1" t="s">
        <v>28</v>
      </c>
      <c r="E8" s="1" t="s">
        <v>29</v>
      </c>
      <c r="F8" s="1" t="s">
        <v>2</v>
      </c>
      <c r="G8" s="1" t="s">
        <v>15</v>
      </c>
      <c r="H8" s="1" t="s">
        <v>21</v>
      </c>
      <c r="I8" s="1" t="s">
        <v>24</v>
      </c>
      <c r="J8" s="1" t="s">
        <v>36</v>
      </c>
      <c r="K8" s="47" t="s">
        <v>37</v>
      </c>
    </row>
    <row r="9" spans="1:24" ht="13" thickBot="1" x14ac:dyDescent="0.3">
      <c r="F9" s="27"/>
      <c r="O9" s="28"/>
      <c r="Q9" s="5"/>
      <c r="R9" s="5"/>
      <c r="S9" s="5"/>
      <c r="T9" s="5"/>
      <c r="U9" s="5"/>
    </row>
    <row r="10" spans="1:24" ht="16" thickBot="1" x14ac:dyDescent="0.4">
      <c r="A10">
        <v>2</v>
      </c>
      <c r="B10" t="s">
        <v>3</v>
      </c>
      <c r="C10" s="45">
        <v>62266382.180000044</v>
      </c>
      <c r="D10" s="45">
        <v>24586037.940000013</v>
      </c>
      <c r="E10" s="29">
        <f>C10+D10</f>
        <v>86852420.120000064</v>
      </c>
      <c r="F10" s="23">
        <v>4498777</v>
      </c>
      <c r="G10" s="21">
        <v>5.4199999999999998E-2</v>
      </c>
      <c r="H10" s="14">
        <f>E10*G10</f>
        <v>4707401.1705040038</v>
      </c>
      <c r="I10" s="29">
        <f>F10-H10</f>
        <v>-208624.17050400376</v>
      </c>
      <c r="J10" s="29"/>
      <c r="K10" s="29">
        <f>I10+J10</f>
        <v>-208624.17050400376</v>
      </c>
      <c r="O10" s="28"/>
      <c r="Q10" s="5"/>
      <c r="R10" s="5"/>
      <c r="S10" s="5"/>
      <c r="T10" s="5"/>
      <c r="U10" s="5"/>
    </row>
    <row r="11" spans="1:24" ht="16" thickBot="1" x14ac:dyDescent="0.4">
      <c r="A11">
        <v>3</v>
      </c>
      <c r="B11" t="s">
        <v>49</v>
      </c>
      <c r="C11" s="45">
        <v>17327447.719999999</v>
      </c>
      <c r="D11" s="45">
        <f>2508034+572546+358271</f>
        <v>3438851</v>
      </c>
      <c r="E11" s="29">
        <f t="shared" ref="E11:E24" si="0">C11+D11</f>
        <v>20766298.719999999</v>
      </c>
      <c r="F11" s="23">
        <v>811251</v>
      </c>
      <c r="G11" s="21">
        <v>4.1099999999999998E-2</v>
      </c>
      <c r="H11" s="14">
        <f t="shared" ref="H11:H24" si="1">E11*G11</f>
        <v>853494.87739199994</v>
      </c>
      <c r="I11" s="29">
        <f t="shared" ref="I11:I24" si="2">F11-H11</f>
        <v>-42243.877391999937</v>
      </c>
      <c r="J11" s="29"/>
      <c r="K11" s="29">
        <f t="shared" ref="K11:K24" si="3">I11+J11</f>
        <v>-42243.877391999937</v>
      </c>
      <c r="O11" s="28"/>
      <c r="Q11" s="5"/>
      <c r="R11" s="5"/>
      <c r="S11" s="5"/>
      <c r="T11" s="5"/>
      <c r="U11" s="5"/>
    </row>
    <row r="12" spans="1:24" ht="16" thickBot="1" x14ac:dyDescent="0.4">
      <c r="A12">
        <v>4</v>
      </c>
      <c r="B12" t="s">
        <v>16</v>
      </c>
      <c r="C12" s="45">
        <v>56466119</v>
      </c>
      <c r="D12" s="45">
        <v>12651842</v>
      </c>
      <c r="E12" s="29">
        <f t="shared" si="0"/>
        <v>69117961</v>
      </c>
      <c r="F12" s="23">
        <v>69871</v>
      </c>
      <c r="G12" s="21">
        <v>7.1000000000000004E-3</v>
      </c>
      <c r="H12" s="14">
        <f t="shared" si="1"/>
        <v>490737.52310000005</v>
      </c>
      <c r="I12" s="29">
        <f t="shared" si="2"/>
        <v>-420866.52310000005</v>
      </c>
      <c r="J12" s="29">
        <v>-330336</v>
      </c>
      <c r="K12" s="29">
        <f t="shared" si="3"/>
        <v>-751202.52310000011</v>
      </c>
      <c r="O12" s="28"/>
      <c r="Q12" s="5"/>
      <c r="R12" s="5"/>
      <c r="S12" s="5"/>
      <c r="T12" s="5"/>
      <c r="U12" s="5"/>
    </row>
    <row r="13" spans="1:24" ht="16" thickBot="1" x14ac:dyDescent="0.4">
      <c r="A13">
        <v>8</v>
      </c>
      <c r="B13" t="s">
        <v>4</v>
      </c>
      <c r="C13" s="45">
        <v>18510103.840000007</v>
      </c>
      <c r="D13" s="45">
        <v>25933011.819999985</v>
      </c>
      <c r="E13" s="29">
        <f t="shared" si="0"/>
        <v>44443115.659999996</v>
      </c>
      <c r="F13" s="23">
        <v>1151719</v>
      </c>
      <c r="G13" s="21">
        <v>3.3099999999999997E-2</v>
      </c>
      <c r="H13" s="14">
        <f t="shared" si="1"/>
        <v>1471067.1283459999</v>
      </c>
      <c r="I13" s="29">
        <f t="shared" si="2"/>
        <v>-319348.12834599987</v>
      </c>
      <c r="J13" s="29"/>
      <c r="K13" s="29">
        <f t="shared" si="3"/>
        <v>-319348.12834599987</v>
      </c>
      <c r="O13" s="28"/>
      <c r="Q13" s="5"/>
      <c r="R13" s="5"/>
      <c r="S13" s="5"/>
      <c r="T13" s="5"/>
      <c r="U13" s="5"/>
    </row>
    <row r="14" spans="1:24" ht="16" thickBot="1" x14ac:dyDescent="0.4">
      <c r="A14">
        <v>9</v>
      </c>
      <c r="B14" t="s">
        <v>5</v>
      </c>
      <c r="C14" s="45">
        <v>88119508.679999977</v>
      </c>
      <c r="D14" s="45">
        <v>33294283.319999985</v>
      </c>
      <c r="E14" s="29">
        <f t="shared" si="0"/>
        <v>121413791.99999997</v>
      </c>
      <c r="F14" s="23">
        <v>6135854</v>
      </c>
      <c r="G14" s="21">
        <v>2.0500000000000001E-2</v>
      </c>
      <c r="H14" s="14">
        <f t="shared" si="1"/>
        <v>2488982.7359999996</v>
      </c>
      <c r="I14" s="29">
        <f t="shared" si="2"/>
        <v>3646871.2640000004</v>
      </c>
      <c r="J14" s="29"/>
      <c r="K14" s="29">
        <f t="shared" si="3"/>
        <v>3646871.2640000004</v>
      </c>
      <c r="O14" s="28"/>
      <c r="Q14" s="5"/>
      <c r="R14" s="5"/>
      <c r="S14" s="5"/>
      <c r="T14" s="5"/>
      <c r="U14" s="5"/>
    </row>
    <row r="15" spans="1:24" ht="16" thickBot="1" x14ac:dyDescent="0.4">
      <c r="A15">
        <v>11</v>
      </c>
      <c r="B15" t="s">
        <v>6</v>
      </c>
      <c r="C15" s="45">
        <v>24022251.560000002</v>
      </c>
      <c r="D15" s="45">
        <v>17672779.029999986</v>
      </c>
      <c r="E15" s="29">
        <f t="shared" si="0"/>
        <v>41695030.589999989</v>
      </c>
      <c r="F15" s="23">
        <v>1094888</v>
      </c>
      <c r="G15" s="21">
        <v>3.4000000000000002E-2</v>
      </c>
      <c r="H15" s="14">
        <f t="shared" si="1"/>
        <v>1417631.0400599998</v>
      </c>
      <c r="I15" s="29">
        <f t="shared" si="2"/>
        <v>-322743.0400599998</v>
      </c>
      <c r="J15" s="29"/>
      <c r="K15" s="29">
        <f t="shared" si="3"/>
        <v>-322743.0400599998</v>
      </c>
      <c r="O15" s="28"/>
      <c r="Q15" s="5"/>
      <c r="R15" s="5"/>
      <c r="S15" s="5"/>
      <c r="T15" s="5"/>
      <c r="U15" s="5"/>
    </row>
    <row r="16" spans="1:24" ht="16" thickBot="1" x14ac:dyDescent="0.4">
      <c r="A16">
        <v>12</v>
      </c>
      <c r="B16" t="s">
        <v>7</v>
      </c>
      <c r="C16" s="45">
        <v>49320837.93</v>
      </c>
      <c r="D16" s="45">
        <v>27772205.030000031</v>
      </c>
      <c r="E16" s="29">
        <f t="shared" si="0"/>
        <v>77093042.960000038</v>
      </c>
      <c r="F16" s="23">
        <v>2892715</v>
      </c>
      <c r="G16" s="21">
        <v>4.7600000000000003E-2</v>
      </c>
      <c r="H16" s="14">
        <f t="shared" si="1"/>
        <v>3669628.8448960022</v>
      </c>
      <c r="I16" s="29">
        <f t="shared" si="2"/>
        <v>-776913.84489600221</v>
      </c>
      <c r="J16" s="29"/>
      <c r="K16" s="29">
        <f t="shared" si="3"/>
        <v>-776913.84489600221</v>
      </c>
      <c r="O16" s="28"/>
      <c r="Q16" s="5"/>
      <c r="R16" s="5"/>
      <c r="S16" s="5"/>
      <c r="T16" s="5"/>
      <c r="U16" s="5"/>
    </row>
    <row r="17" spans="1:24" ht="16" thickBot="1" x14ac:dyDescent="0.4">
      <c r="A17">
        <v>15</v>
      </c>
      <c r="B17" t="s">
        <v>8</v>
      </c>
      <c r="C17" s="45">
        <v>29858124.129999977</v>
      </c>
      <c r="D17" s="45">
        <v>20388647.809999995</v>
      </c>
      <c r="E17" s="29">
        <f t="shared" si="0"/>
        <v>50246771.939999968</v>
      </c>
      <c r="F17" s="23">
        <v>2216401</v>
      </c>
      <c r="G17" s="21">
        <v>7.5200000000000003E-2</v>
      </c>
      <c r="H17" s="14">
        <f t="shared" si="1"/>
        <v>3778557.2498879978</v>
      </c>
      <c r="I17" s="29">
        <f t="shared" si="2"/>
        <v>-1562156.2498879978</v>
      </c>
      <c r="J17" s="29"/>
      <c r="K17" s="29">
        <f t="shared" si="3"/>
        <v>-1562156.2498879978</v>
      </c>
      <c r="O17" s="28"/>
      <c r="Q17" s="5"/>
      <c r="R17" s="5"/>
      <c r="S17" s="5"/>
      <c r="T17" s="5"/>
      <c r="U17" s="5"/>
    </row>
    <row r="18" spans="1:24" ht="16" thickBot="1" x14ac:dyDescent="0.4">
      <c r="A18">
        <v>22</v>
      </c>
      <c r="B18" t="s">
        <v>22</v>
      </c>
      <c r="C18" s="45">
        <v>26344824.519999992</v>
      </c>
      <c r="D18" s="45">
        <v>10457199.760000004</v>
      </c>
      <c r="E18" s="29">
        <f t="shared" si="0"/>
        <v>36802024.279999994</v>
      </c>
      <c r="F18" s="23">
        <v>20404</v>
      </c>
      <c r="G18" s="21">
        <v>4.0000000000000002E-4</v>
      </c>
      <c r="H18" s="14">
        <f t="shared" si="1"/>
        <v>14720.809711999998</v>
      </c>
      <c r="I18" s="29">
        <f t="shared" si="2"/>
        <v>5683.1902880000016</v>
      </c>
      <c r="J18" s="29"/>
      <c r="K18" s="29">
        <f t="shared" si="3"/>
        <v>5683.1902880000016</v>
      </c>
      <c r="O18" s="28"/>
      <c r="Q18" s="5"/>
      <c r="R18" s="5"/>
      <c r="S18" s="5"/>
      <c r="T18" s="5"/>
      <c r="U18" s="5"/>
    </row>
    <row r="19" spans="1:24" ht="16" thickBot="1" x14ac:dyDescent="0.4">
      <c r="A19">
        <v>24</v>
      </c>
      <c r="B19" t="s">
        <v>9</v>
      </c>
      <c r="C19" s="45">
        <v>30806482.819999985</v>
      </c>
      <c r="D19" s="45">
        <v>10871200.820000004</v>
      </c>
      <c r="E19" s="29">
        <f t="shared" si="0"/>
        <v>41677683.639999986</v>
      </c>
      <c r="F19" s="23">
        <v>2753952</v>
      </c>
      <c r="G19" s="21">
        <v>8.3599999999999994E-2</v>
      </c>
      <c r="H19" s="14">
        <f t="shared" si="1"/>
        <v>3484254.3523039985</v>
      </c>
      <c r="I19" s="29">
        <f t="shared" si="2"/>
        <v>-730302.35230399854</v>
      </c>
      <c r="J19" s="29"/>
      <c r="K19" s="29">
        <f t="shared" si="3"/>
        <v>-730302.35230399854</v>
      </c>
      <c r="O19" s="28"/>
      <c r="Q19" s="5"/>
      <c r="R19" s="5"/>
      <c r="S19" s="5"/>
      <c r="T19" s="5"/>
      <c r="U19" s="5"/>
    </row>
    <row r="20" spans="1:24" ht="16" thickBot="1" x14ac:dyDescent="0.4">
      <c r="A20">
        <v>29</v>
      </c>
      <c r="B20" t="s">
        <v>10</v>
      </c>
      <c r="C20" s="45">
        <v>41135297.339999981</v>
      </c>
      <c r="D20" s="45">
        <v>15463977.32</v>
      </c>
      <c r="E20" s="29">
        <f t="shared" si="0"/>
        <v>56599274.659999982</v>
      </c>
      <c r="F20" s="23">
        <v>2650187</v>
      </c>
      <c r="G20" s="21">
        <v>6.9599999999999995E-2</v>
      </c>
      <c r="H20" s="14">
        <f t="shared" si="1"/>
        <v>3939309.5163359987</v>
      </c>
      <c r="I20" s="29">
        <f t="shared" si="2"/>
        <v>-1289122.5163359987</v>
      </c>
      <c r="J20" s="29"/>
      <c r="K20" s="29">
        <f t="shared" si="3"/>
        <v>-1289122.5163359987</v>
      </c>
      <c r="O20" s="28"/>
      <c r="Q20" s="5"/>
      <c r="R20" s="5"/>
      <c r="S20" s="5"/>
      <c r="T20" s="5"/>
      <c r="U20" s="5"/>
    </row>
    <row r="21" spans="1:24" ht="16" thickBot="1" x14ac:dyDescent="0.4">
      <c r="A21">
        <v>34</v>
      </c>
      <c r="B21" t="s">
        <v>11</v>
      </c>
      <c r="C21" s="45">
        <v>9514714.2500000019</v>
      </c>
      <c r="D21" s="45">
        <v>2716729.8700000006</v>
      </c>
      <c r="E21" s="29">
        <f t="shared" si="0"/>
        <v>12231444.120000003</v>
      </c>
      <c r="F21" s="23">
        <v>427784</v>
      </c>
      <c r="G21" s="21">
        <v>4.5600000000000002E-2</v>
      </c>
      <c r="H21" s="14">
        <f t="shared" si="1"/>
        <v>557753.85187200014</v>
      </c>
      <c r="I21" s="29">
        <f t="shared" si="2"/>
        <v>-129969.85187200014</v>
      </c>
      <c r="J21" s="29">
        <v>-134757</v>
      </c>
      <c r="K21" s="29">
        <f t="shared" si="3"/>
        <v>-264726.85187200014</v>
      </c>
      <c r="O21" s="28"/>
      <c r="Q21" s="5"/>
      <c r="R21" s="5"/>
      <c r="S21" s="5"/>
      <c r="T21" s="5"/>
      <c r="U21" s="5"/>
    </row>
    <row r="22" spans="1:24" ht="16" thickBot="1" x14ac:dyDescent="0.4">
      <c r="A22">
        <v>38</v>
      </c>
      <c r="B22" t="s">
        <v>18</v>
      </c>
      <c r="C22" s="45">
        <v>12177824.200000001</v>
      </c>
      <c r="D22" s="45">
        <v>7274706.1500000013</v>
      </c>
      <c r="E22" s="29">
        <f t="shared" si="0"/>
        <v>19452530.350000001</v>
      </c>
      <c r="F22" s="23">
        <v>842216</v>
      </c>
      <c r="G22" s="21">
        <v>6.4399999999999999E-2</v>
      </c>
      <c r="H22" s="14">
        <f t="shared" si="1"/>
        <v>1252742.9545400001</v>
      </c>
      <c r="I22" s="29">
        <f t="shared" si="2"/>
        <v>-410526.95454000006</v>
      </c>
      <c r="J22" s="29"/>
      <c r="K22" s="29">
        <f t="shared" si="3"/>
        <v>-410526.95454000006</v>
      </c>
      <c r="O22" s="29"/>
      <c r="Q22" s="5"/>
      <c r="R22" s="5"/>
      <c r="S22" s="5"/>
      <c r="T22" s="5"/>
      <c r="U22" s="5"/>
    </row>
    <row r="23" spans="1:24" ht="16" thickBot="1" x14ac:dyDescent="0.4">
      <c r="A23">
        <v>44</v>
      </c>
      <c r="B23" t="s">
        <v>12</v>
      </c>
      <c r="C23" s="45">
        <v>27383489.57</v>
      </c>
      <c r="D23" s="45">
        <v>19598496.410000015</v>
      </c>
      <c r="E23" s="29">
        <f t="shared" si="0"/>
        <v>46981985.980000019</v>
      </c>
      <c r="F23" s="23">
        <v>909319</v>
      </c>
      <c r="G23" s="21">
        <v>1.6299999999999999E-2</v>
      </c>
      <c r="H23" s="14">
        <f t="shared" si="1"/>
        <v>765806.37147400028</v>
      </c>
      <c r="I23" s="29">
        <f t="shared" si="2"/>
        <v>143512.62852599972</v>
      </c>
      <c r="J23" s="29"/>
      <c r="K23" s="29">
        <f t="shared" si="3"/>
        <v>143512.62852599972</v>
      </c>
      <c r="Q23" s="5"/>
      <c r="R23" s="5"/>
      <c r="S23" s="5"/>
      <c r="T23" s="5"/>
      <c r="U23" s="5"/>
    </row>
    <row r="24" spans="1:24" ht="16" x14ac:dyDescent="0.4">
      <c r="A24">
        <v>2004</v>
      </c>
      <c r="B24" t="s">
        <v>13</v>
      </c>
      <c r="C24" s="48">
        <v>20608296.16</v>
      </c>
      <c r="D24" s="48">
        <v>8259798.2299999986</v>
      </c>
      <c r="E24" s="9">
        <f t="shared" si="0"/>
        <v>28868094.390000001</v>
      </c>
      <c r="F24" s="24">
        <v>845836</v>
      </c>
      <c r="G24" s="52">
        <v>4.7600000000000003E-2</v>
      </c>
      <c r="H24" s="53">
        <f t="shared" si="1"/>
        <v>1374121.292964</v>
      </c>
      <c r="I24" s="54">
        <f t="shared" si="2"/>
        <v>-528285.29296400002</v>
      </c>
      <c r="J24" s="54"/>
      <c r="K24" s="54">
        <f t="shared" si="3"/>
        <v>-528285.29296400002</v>
      </c>
      <c r="Q24" s="5"/>
      <c r="R24" s="5"/>
    </row>
    <row r="25" spans="1:24" x14ac:dyDescent="0.25">
      <c r="C25" s="46">
        <f>SUM(C10:C24)</f>
        <v>513861703.89999998</v>
      </c>
      <c r="D25" s="46">
        <f t="shared" ref="D25" si="4">SUM(D10:D24)</f>
        <v>240379766.50999999</v>
      </c>
      <c r="E25" s="14">
        <f>SUM(E10:E24)</f>
        <v>754241470.40999997</v>
      </c>
      <c r="F25" s="29">
        <f>SUM(F10:F24)</f>
        <v>27321174</v>
      </c>
      <c r="H25" s="29">
        <f>SUM(H10:H24)</f>
        <v>30266209.719388001</v>
      </c>
      <c r="I25" s="29">
        <f>SUM(I10:I24)</f>
        <v>-2945035.7193880007</v>
      </c>
      <c r="J25" s="29">
        <f>SUM(J10:J24)</f>
        <v>-465093</v>
      </c>
      <c r="K25" s="29">
        <f>SUM(K10:K24)</f>
        <v>-3410128.7193880007</v>
      </c>
      <c r="U25" s="5"/>
      <c r="V25" s="5"/>
    </row>
    <row r="26" spans="1:24" x14ac:dyDescent="0.25">
      <c r="C26" s="1"/>
      <c r="D26" s="30"/>
      <c r="F26" s="29"/>
      <c r="L26" s="21"/>
      <c r="O26" s="1"/>
      <c r="U26" s="5"/>
      <c r="V26" s="5"/>
    </row>
    <row r="27" spans="1:24" ht="13" customHeight="1" x14ac:dyDescent="0.25">
      <c r="B27" s="29"/>
      <c r="C27" s="30"/>
      <c r="D27" s="30"/>
      <c r="E27" s="30"/>
      <c r="F27" s="29"/>
      <c r="O27" s="2"/>
      <c r="U27" s="5"/>
      <c r="V27" s="5"/>
    </row>
    <row r="28" spans="1:24" x14ac:dyDescent="0.25">
      <c r="A28" s="26"/>
      <c r="B28" s="2"/>
      <c r="C28" s="1" t="s">
        <v>40</v>
      </c>
      <c r="F28" s="2"/>
      <c r="J28" s="29"/>
      <c r="M28" s="1"/>
      <c r="N28" s="2"/>
      <c r="O28" s="2"/>
      <c r="P28" s="2"/>
      <c r="Q28" s="2"/>
      <c r="W28" s="5"/>
      <c r="X28" s="5"/>
    </row>
    <row r="29" spans="1:24" x14ac:dyDescent="0.25">
      <c r="C29" s="1"/>
      <c r="J29" s="29"/>
      <c r="L29" s="2"/>
      <c r="M29" s="2"/>
      <c r="N29" s="2"/>
      <c r="O29" s="1"/>
      <c r="P29" s="2"/>
      <c r="Q29" s="2"/>
      <c r="R29" s="2"/>
      <c r="W29" s="5"/>
      <c r="X29" s="5"/>
    </row>
    <row r="30" spans="1:24" x14ac:dyDescent="0.25">
      <c r="C30" s="1" t="s">
        <v>41</v>
      </c>
      <c r="D30" s="1" t="s">
        <v>41</v>
      </c>
      <c r="E30" s="1" t="s">
        <v>41</v>
      </c>
      <c r="G30" s="2" t="s">
        <v>39</v>
      </c>
      <c r="I30" s="2" t="s">
        <v>26</v>
      </c>
      <c r="J30" s="29"/>
      <c r="K30" s="1"/>
      <c r="L30" s="1"/>
      <c r="M30" s="1"/>
      <c r="N30" s="1"/>
      <c r="P30" s="1"/>
      <c r="Q30" s="1"/>
      <c r="R30" s="1"/>
      <c r="W30" s="5"/>
      <c r="X30" s="5"/>
    </row>
    <row r="31" spans="1:24" x14ac:dyDescent="0.25">
      <c r="C31" s="2" t="s">
        <v>23</v>
      </c>
      <c r="D31" s="2" t="s">
        <v>23</v>
      </c>
      <c r="E31" s="2" t="s">
        <v>23</v>
      </c>
      <c r="F31" s="2" t="s">
        <v>32</v>
      </c>
      <c r="G31" s="2" t="s">
        <v>19</v>
      </c>
      <c r="H31" s="2" t="s">
        <v>25</v>
      </c>
      <c r="I31" s="2" t="s">
        <v>43</v>
      </c>
      <c r="J31" s="14"/>
      <c r="K31" s="2"/>
      <c r="O31" s="29"/>
      <c r="W31" s="5"/>
      <c r="X31" s="5"/>
    </row>
    <row r="32" spans="1:24" x14ac:dyDescent="0.25">
      <c r="C32" s="2" t="s">
        <v>30</v>
      </c>
      <c r="D32" s="2" t="s">
        <v>30</v>
      </c>
      <c r="E32" s="2" t="s">
        <v>30</v>
      </c>
      <c r="F32" s="2" t="s">
        <v>33</v>
      </c>
      <c r="G32" s="2" t="s">
        <v>31</v>
      </c>
      <c r="H32" s="2" t="s">
        <v>34</v>
      </c>
      <c r="I32" s="2" t="s">
        <v>17</v>
      </c>
      <c r="J32" s="14"/>
      <c r="K32" s="1"/>
      <c r="N32" s="29"/>
      <c r="O32" s="29"/>
      <c r="P32" s="28"/>
      <c r="Q32" s="28"/>
      <c r="R32" s="5"/>
      <c r="W32" s="5"/>
      <c r="X32" s="5"/>
    </row>
    <row r="33" spans="1:24" x14ac:dyDescent="0.25">
      <c r="B33" s="1" t="s">
        <v>0</v>
      </c>
      <c r="C33" s="1" t="s">
        <v>27</v>
      </c>
      <c r="D33" s="1" t="s">
        <v>28</v>
      </c>
      <c r="E33" s="1" t="s">
        <v>29</v>
      </c>
      <c r="F33" s="1" t="s">
        <v>2</v>
      </c>
      <c r="G33" s="47" t="s">
        <v>37</v>
      </c>
      <c r="H33" s="1" t="s">
        <v>42</v>
      </c>
      <c r="I33" s="1" t="s">
        <v>15</v>
      </c>
      <c r="J33" s="14"/>
      <c r="K33" s="2"/>
      <c r="N33" s="29"/>
      <c r="O33" s="29"/>
      <c r="P33" s="28"/>
      <c r="Q33" s="28"/>
      <c r="R33" s="5"/>
      <c r="W33" s="5"/>
      <c r="X33" s="5"/>
    </row>
    <row r="34" spans="1:24" x14ac:dyDescent="0.25">
      <c r="F34" s="27"/>
      <c r="G34" s="31"/>
      <c r="H34" s="5"/>
      <c r="J34" s="14"/>
      <c r="K34" s="1"/>
      <c r="N34" s="29"/>
      <c r="O34" s="29"/>
      <c r="P34" s="28"/>
      <c r="Q34" s="28"/>
      <c r="R34" s="5"/>
      <c r="W34" s="5"/>
      <c r="X34" s="5"/>
    </row>
    <row r="35" spans="1:24" ht="15.5" x14ac:dyDescent="0.35">
      <c r="A35">
        <v>2</v>
      </c>
      <c r="B35" t="s">
        <v>3</v>
      </c>
      <c r="C35" s="45">
        <v>95551512.549999997</v>
      </c>
      <c r="D35" s="45">
        <v>39928294.600000009</v>
      </c>
      <c r="E35" s="29">
        <f t="shared" ref="E35:E49" si="5">C35+D35</f>
        <v>135479807.15000001</v>
      </c>
      <c r="F35" s="14">
        <f>(F10/C10)*C35</f>
        <v>6903644.1804583268</v>
      </c>
      <c r="G35" s="29">
        <f>K10</f>
        <v>-208624.17050400376</v>
      </c>
      <c r="H35" s="29">
        <f>F35+G35</f>
        <v>6695020.0099543231</v>
      </c>
      <c r="I35" s="21">
        <f>H35/E35</f>
        <v>4.9417106141447016E-2</v>
      </c>
      <c r="K35" s="22"/>
      <c r="L35" s="29"/>
      <c r="M35" s="21"/>
      <c r="N35" s="29"/>
      <c r="O35" s="29"/>
      <c r="P35" s="28"/>
      <c r="Q35" s="28"/>
      <c r="R35" s="5"/>
      <c r="W35" s="5"/>
      <c r="X35" s="5"/>
    </row>
    <row r="36" spans="1:24" ht="15.5" x14ac:dyDescent="0.35">
      <c r="A36">
        <v>3</v>
      </c>
      <c r="B36" t="s">
        <v>47</v>
      </c>
      <c r="C36" s="45">
        <v>38861028.039999992</v>
      </c>
      <c r="D36" s="45">
        <f>7670401+1986504+825355</f>
        <v>10482260</v>
      </c>
      <c r="E36" s="29">
        <f t="shared" si="5"/>
        <v>49343288.039999992</v>
      </c>
      <c r="F36" s="14">
        <f t="shared" ref="F36:F49" si="6">(F11/C11)*C36</f>
        <v>1819428.2486329172</v>
      </c>
      <c r="G36" s="29">
        <f t="shared" ref="G36:G49" si="7">K11</f>
        <v>-42243.877391999937</v>
      </c>
      <c r="H36" s="29">
        <f t="shared" ref="H36:H49" si="8">F36+G36</f>
        <v>1777184.3712409171</v>
      </c>
      <c r="I36" s="21">
        <f t="shared" ref="I36:I49" si="9">H36/E36</f>
        <v>3.601673990189401E-2</v>
      </c>
      <c r="K36" s="22"/>
      <c r="L36" s="29"/>
      <c r="M36" s="21"/>
      <c r="N36" s="29"/>
      <c r="O36" s="29"/>
      <c r="P36" s="28"/>
      <c r="Q36" s="28"/>
      <c r="R36" s="5"/>
      <c r="W36" s="5"/>
      <c r="X36" s="5"/>
    </row>
    <row r="37" spans="1:24" ht="15.5" x14ac:dyDescent="0.35">
      <c r="A37">
        <v>4</v>
      </c>
      <c r="B37" t="s">
        <v>16</v>
      </c>
      <c r="C37" s="45">
        <v>64434046</v>
      </c>
      <c r="D37" s="45">
        <v>18306326</v>
      </c>
      <c r="E37" s="29">
        <f t="shared" si="5"/>
        <v>82740372</v>
      </c>
      <c r="F37" s="14">
        <f t="shared" si="6"/>
        <v>79730.488083765769</v>
      </c>
      <c r="G37" s="29">
        <f t="shared" si="7"/>
        <v>-751202.52310000011</v>
      </c>
      <c r="H37" s="29">
        <f t="shared" si="8"/>
        <v>-671472.03501623438</v>
      </c>
      <c r="I37" s="21">
        <f t="shared" si="9"/>
        <v>-8.1154099115753834E-3</v>
      </c>
      <c r="K37" s="22"/>
      <c r="L37" s="29"/>
      <c r="M37" s="21"/>
      <c r="N37" s="29"/>
      <c r="O37" s="29"/>
      <c r="P37" s="28"/>
      <c r="Q37" s="28"/>
      <c r="R37" s="5"/>
      <c r="W37" s="5"/>
      <c r="X37" s="5"/>
    </row>
    <row r="38" spans="1:24" ht="15.5" x14ac:dyDescent="0.35">
      <c r="A38">
        <v>8</v>
      </c>
      <c r="B38" t="s">
        <v>4</v>
      </c>
      <c r="C38" s="45">
        <v>19558814.750000004</v>
      </c>
      <c r="D38" s="45">
        <v>38307785.339999981</v>
      </c>
      <c r="E38" s="29">
        <f t="shared" si="5"/>
        <v>57866600.089999989</v>
      </c>
      <c r="F38" s="14">
        <f t="shared" si="6"/>
        <v>1216970.9451535549</v>
      </c>
      <c r="G38" s="29">
        <f t="shared" si="7"/>
        <v>-319348.12834599987</v>
      </c>
      <c r="H38" s="29">
        <f t="shared" si="8"/>
        <v>897622.81680755503</v>
      </c>
      <c r="I38" s="21">
        <f t="shared" si="9"/>
        <v>1.5511932883761639E-2</v>
      </c>
      <c r="K38" s="22"/>
      <c r="L38" s="29"/>
      <c r="M38" s="21"/>
      <c r="N38" s="29"/>
      <c r="O38" s="29"/>
      <c r="P38" s="28"/>
      <c r="Q38" s="28"/>
      <c r="R38" s="5"/>
      <c r="W38" s="5"/>
      <c r="X38" s="5"/>
    </row>
    <row r="39" spans="1:24" ht="15.5" x14ac:dyDescent="0.35">
      <c r="A39">
        <v>9</v>
      </c>
      <c r="B39" t="s">
        <v>5</v>
      </c>
      <c r="C39" s="45">
        <v>96912727.259999961</v>
      </c>
      <c r="D39" s="45">
        <v>40910960.069999978</v>
      </c>
      <c r="E39" s="29">
        <f t="shared" si="5"/>
        <v>137823687.32999992</v>
      </c>
      <c r="F39" s="14">
        <f t="shared" si="6"/>
        <v>6748135.0510995602</v>
      </c>
      <c r="G39" s="29">
        <f t="shared" si="7"/>
        <v>3646871.2640000004</v>
      </c>
      <c r="H39" s="29">
        <f t="shared" si="8"/>
        <v>10395006.31509956</v>
      </c>
      <c r="I39" s="21">
        <f t="shared" si="9"/>
        <v>7.5422494612338603E-2</v>
      </c>
      <c r="K39" s="22"/>
      <c r="L39" s="29"/>
      <c r="M39" s="21"/>
      <c r="N39" s="29"/>
      <c r="O39" s="29"/>
      <c r="P39" s="28"/>
      <c r="Q39" s="28"/>
      <c r="R39" s="5"/>
    </row>
    <row r="40" spans="1:24" ht="15.5" x14ac:dyDescent="0.35">
      <c r="A40">
        <v>11</v>
      </c>
      <c r="B40" t="s">
        <v>6</v>
      </c>
      <c r="C40" s="45">
        <v>38666370.169999979</v>
      </c>
      <c r="D40" s="45">
        <v>26614230.47000001</v>
      </c>
      <c r="E40" s="29">
        <f t="shared" si="5"/>
        <v>65280600.639999986</v>
      </c>
      <c r="F40" s="14">
        <f t="shared" si="6"/>
        <v>1762338.7465138566</v>
      </c>
      <c r="G40" s="29">
        <f t="shared" si="7"/>
        <v>-322743.0400599998</v>
      </c>
      <c r="H40" s="29">
        <f t="shared" si="8"/>
        <v>1439595.7064538568</v>
      </c>
      <c r="I40" s="21">
        <f t="shared" si="9"/>
        <v>2.205242740324543E-2</v>
      </c>
      <c r="K40" s="22"/>
      <c r="L40" s="29"/>
      <c r="M40" s="21"/>
      <c r="N40" s="29"/>
      <c r="O40" s="29"/>
      <c r="P40" s="28"/>
      <c r="Q40" s="28"/>
      <c r="R40" s="5"/>
    </row>
    <row r="41" spans="1:24" ht="15.5" x14ac:dyDescent="0.35">
      <c r="A41">
        <v>12</v>
      </c>
      <c r="B41" t="s">
        <v>7</v>
      </c>
      <c r="C41" s="45">
        <v>68069054.139999971</v>
      </c>
      <c r="D41" s="45">
        <v>41493637.600000016</v>
      </c>
      <c r="E41" s="29">
        <f t="shared" si="5"/>
        <v>109562691.73999998</v>
      </c>
      <c r="F41" s="14">
        <f t="shared" si="6"/>
        <v>3992316.0718812635</v>
      </c>
      <c r="G41" s="29">
        <f t="shared" si="7"/>
        <v>-776913.84489600221</v>
      </c>
      <c r="H41" s="29">
        <f t="shared" si="8"/>
        <v>3215402.2269852613</v>
      </c>
      <c r="I41" s="21">
        <f t="shared" si="9"/>
        <v>2.9347601596131267E-2</v>
      </c>
      <c r="K41" s="22"/>
      <c r="L41" s="29"/>
      <c r="M41" s="21"/>
      <c r="N41" s="29"/>
      <c r="O41" s="29"/>
      <c r="P41" s="28"/>
      <c r="Q41" s="28"/>
      <c r="R41" s="5"/>
    </row>
    <row r="42" spans="1:24" ht="15.5" x14ac:dyDescent="0.35">
      <c r="A42">
        <v>15</v>
      </c>
      <c r="B42" t="s">
        <v>8</v>
      </c>
      <c r="C42" s="45">
        <v>45636094.29999999</v>
      </c>
      <c r="D42" s="45">
        <v>31076040.18</v>
      </c>
      <c r="E42" s="29">
        <f t="shared" si="5"/>
        <v>76712134.479999989</v>
      </c>
      <c r="F42" s="14">
        <f t="shared" si="6"/>
        <v>3387616.8711143462</v>
      </c>
      <c r="G42" s="29">
        <f t="shared" si="7"/>
        <v>-1562156.2498879978</v>
      </c>
      <c r="H42" s="29">
        <f t="shared" si="8"/>
        <v>1825460.6212263484</v>
      </c>
      <c r="I42" s="21">
        <f t="shared" si="9"/>
        <v>2.3796243366194868E-2</v>
      </c>
      <c r="K42" s="22"/>
      <c r="L42" s="29"/>
      <c r="M42" s="21"/>
      <c r="N42" s="29"/>
      <c r="O42" s="29"/>
      <c r="P42" s="28"/>
      <c r="Q42" s="28"/>
      <c r="R42" s="5"/>
    </row>
    <row r="43" spans="1:24" ht="15.5" x14ac:dyDescent="0.35">
      <c r="A43">
        <v>22</v>
      </c>
      <c r="B43" t="s">
        <v>22</v>
      </c>
      <c r="C43" s="45">
        <v>32472602.340000015</v>
      </c>
      <c r="D43" s="45">
        <v>15757719.399999999</v>
      </c>
      <c r="E43" s="29">
        <f t="shared" si="5"/>
        <v>48230321.74000001</v>
      </c>
      <c r="F43" s="14">
        <f t="shared" si="6"/>
        <v>25149.948432655587</v>
      </c>
      <c r="G43" s="29">
        <f t="shared" si="7"/>
        <v>5683.1902880000016</v>
      </c>
      <c r="H43" s="29">
        <f t="shared" si="8"/>
        <v>30833.138720655588</v>
      </c>
      <c r="I43" s="21">
        <f t="shared" si="9"/>
        <v>6.3928950934374548E-4</v>
      </c>
      <c r="K43" s="22"/>
      <c r="L43" s="29"/>
      <c r="M43" s="21"/>
      <c r="N43" s="29"/>
      <c r="O43" s="29"/>
      <c r="P43" s="28"/>
      <c r="Q43" s="28"/>
      <c r="R43" s="5"/>
    </row>
    <row r="44" spans="1:24" ht="15.5" x14ac:dyDescent="0.35">
      <c r="A44">
        <v>24</v>
      </c>
      <c r="B44" t="s">
        <v>9</v>
      </c>
      <c r="C44" s="45">
        <v>38605059.090000018</v>
      </c>
      <c r="D44" s="45">
        <v>20394999.379999984</v>
      </c>
      <c r="E44" s="29">
        <f t="shared" si="5"/>
        <v>59000058.469999999</v>
      </c>
      <c r="F44" s="14">
        <f t="shared" si="6"/>
        <v>3451107.3630905254</v>
      </c>
      <c r="G44" s="29">
        <f t="shared" si="7"/>
        <v>-730302.35230399854</v>
      </c>
      <c r="H44" s="29">
        <f t="shared" si="8"/>
        <v>2720805.0107865268</v>
      </c>
      <c r="I44" s="21">
        <f t="shared" si="9"/>
        <v>4.6115293464835901E-2</v>
      </c>
      <c r="K44" s="22"/>
      <c r="L44" s="29"/>
      <c r="M44" s="21"/>
      <c r="N44" s="29"/>
      <c r="O44" s="28"/>
      <c r="P44" s="28"/>
      <c r="Q44" s="28"/>
      <c r="R44" s="5"/>
    </row>
    <row r="45" spans="1:24" ht="15.5" x14ac:dyDescent="0.35">
      <c r="A45">
        <v>29</v>
      </c>
      <c r="B45" t="s">
        <v>10</v>
      </c>
      <c r="C45" s="45">
        <v>53351197.749999993</v>
      </c>
      <c r="D45" s="45">
        <v>18146276.570000008</v>
      </c>
      <c r="E45" s="29">
        <f t="shared" si="5"/>
        <v>71497474.319999993</v>
      </c>
      <c r="F45" s="14">
        <f t="shared" si="6"/>
        <v>3437209.8867507372</v>
      </c>
      <c r="G45" s="29">
        <f t="shared" si="7"/>
        <v>-1289122.5163359987</v>
      </c>
      <c r="H45" s="29">
        <f t="shared" si="8"/>
        <v>2148087.3704147385</v>
      </c>
      <c r="I45" s="21">
        <f t="shared" si="9"/>
        <v>3.0044241294462815E-2</v>
      </c>
      <c r="K45" s="14"/>
      <c r="L45" s="29"/>
      <c r="M45" s="21"/>
      <c r="N45" s="5"/>
      <c r="O45" s="28"/>
      <c r="P45" s="28"/>
      <c r="Q45" s="28"/>
      <c r="R45" s="5"/>
    </row>
    <row r="46" spans="1:24" ht="15.5" x14ac:dyDescent="0.35">
      <c r="A46">
        <v>34</v>
      </c>
      <c r="B46" t="s">
        <v>11</v>
      </c>
      <c r="C46" s="45">
        <v>15225856.119999997</v>
      </c>
      <c r="D46" s="45">
        <v>5356604.2799999984</v>
      </c>
      <c r="E46" s="29">
        <f t="shared" si="5"/>
        <v>20582460.399999995</v>
      </c>
      <c r="F46" s="14">
        <f t="shared" si="6"/>
        <v>684558.40746221854</v>
      </c>
      <c r="G46" s="29">
        <f t="shared" si="7"/>
        <v>-264726.85187200014</v>
      </c>
      <c r="H46" s="29">
        <f t="shared" si="8"/>
        <v>419831.5555902184</v>
      </c>
      <c r="I46" s="21">
        <f t="shared" si="9"/>
        <v>2.0397539819399749E-2</v>
      </c>
      <c r="K46" s="14"/>
      <c r="L46" s="29"/>
      <c r="M46" s="21"/>
      <c r="N46" s="5"/>
      <c r="O46" s="1"/>
      <c r="P46" s="28"/>
      <c r="Q46" s="5"/>
    </row>
    <row r="47" spans="1:24" ht="15.5" x14ac:dyDescent="0.35">
      <c r="A47">
        <v>38</v>
      </c>
      <c r="B47" t="s">
        <v>18</v>
      </c>
      <c r="C47" s="45">
        <v>16987476.769999992</v>
      </c>
      <c r="D47" s="45">
        <v>11021533.419999996</v>
      </c>
      <c r="E47" s="29">
        <f t="shared" si="5"/>
        <v>28009010.18999999</v>
      </c>
      <c r="F47" s="14">
        <f t="shared" si="6"/>
        <v>1174850.6547928581</v>
      </c>
      <c r="G47" s="29">
        <f t="shared" si="7"/>
        <v>-410526.95454000006</v>
      </c>
      <c r="H47" s="29">
        <f t="shared" si="8"/>
        <v>764323.70025285799</v>
      </c>
      <c r="I47" s="21">
        <f t="shared" si="9"/>
        <v>2.728849377639711E-2</v>
      </c>
      <c r="K47" s="14"/>
      <c r="L47" s="29"/>
      <c r="M47" s="21"/>
      <c r="O47" s="2"/>
      <c r="P47" s="5"/>
      <c r="Q47" s="5"/>
    </row>
    <row r="48" spans="1:24" ht="15.5" x14ac:dyDescent="0.35">
      <c r="A48">
        <v>44</v>
      </c>
      <c r="B48" t="s">
        <v>12</v>
      </c>
      <c r="C48" s="45">
        <v>26723505.989999987</v>
      </c>
      <c r="D48" s="45">
        <v>17479871.790000003</v>
      </c>
      <c r="E48" s="29">
        <f t="shared" si="5"/>
        <v>44203377.779999986</v>
      </c>
      <c r="F48" s="14">
        <f t="shared" si="6"/>
        <v>887403.03463525302</v>
      </c>
      <c r="G48" s="29">
        <f t="shared" si="7"/>
        <v>143512.62852599972</v>
      </c>
      <c r="H48" s="29">
        <f t="shared" si="8"/>
        <v>1030915.6631612527</v>
      </c>
      <c r="I48" s="21">
        <f t="shared" si="9"/>
        <v>2.3322101498489897E-2</v>
      </c>
      <c r="K48" s="14"/>
      <c r="L48" s="22"/>
      <c r="M48" s="14"/>
      <c r="N48" s="2"/>
      <c r="O48" s="2"/>
      <c r="P48" s="2"/>
      <c r="Q48" s="5"/>
    </row>
    <row r="49" spans="1:17" ht="16" x14ac:dyDescent="0.4">
      <c r="A49">
        <v>2004</v>
      </c>
      <c r="B49" t="s">
        <v>13</v>
      </c>
      <c r="C49" s="48">
        <v>25376717.339999996</v>
      </c>
      <c r="D49" s="48">
        <v>14419519.850000007</v>
      </c>
      <c r="E49" s="9">
        <f t="shared" si="5"/>
        <v>39796237.190000005</v>
      </c>
      <c r="F49" s="8">
        <f t="shared" si="6"/>
        <v>1041548.5550745423</v>
      </c>
      <c r="G49" s="9">
        <f t="shared" si="7"/>
        <v>-528285.29296400002</v>
      </c>
      <c r="H49" s="9">
        <f t="shared" si="8"/>
        <v>513263.26211054227</v>
      </c>
      <c r="I49" s="21">
        <f t="shared" si="9"/>
        <v>1.289728120927762E-2</v>
      </c>
      <c r="K49" s="12"/>
      <c r="L49" s="29"/>
      <c r="M49" s="21"/>
      <c r="N49" s="2"/>
      <c r="O49" s="1"/>
      <c r="P49" s="2"/>
      <c r="Q49" s="5"/>
    </row>
    <row r="50" spans="1:17" x14ac:dyDescent="0.25">
      <c r="B50" s="27"/>
      <c r="C50" s="46">
        <f t="shared" ref="C50:E50" si="10">SUM(C35:C49)</f>
        <v>676432062.6099999</v>
      </c>
      <c r="D50" s="46">
        <f t="shared" si="10"/>
        <v>349696058.95000005</v>
      </c>
      <c r="E50" s="46">
        <f t="shared" si="10"/>
        <v>1026128121.5599999</v>
      </c>
      <c r="F50" s="29">
        <f>SUM(F35:F49)</f>
        <v>36612008.453176379</v>
      </c>
      <c r="G50" s="29">
        <f>SUM(G35:G49)</f>
        <v>-3410128.7193880007</v>
      </c>
      <c r="H50" s="14">
        <f>SUM(H35:H49)</f>
        <v>33201879.733788375</v>
      </c>
      <c r="I50" s="27"/>
      <c r="K50" s="14"/>
      <c r="L50" s="14"/>
      <c r="M50" s="21"/>
      <c r="N50" s="1"/>
      <c r="O50" s="28"/>
      <c r="P50" s="2"/>
      <c r="Q50" s="5"/>
    </row>
    <row r="51" spans="1:17" x14ac:dyDescent="0.25">
      <c r="B51" s="14"/>
      <c r="C51" s="14"/>
      <c r="D51" s="29"/>
      <c r="F51" s="29"/>
      <c r="G51" s="14"/>
      <c r="H51" s="14"/>
      <c r="I51" s="29"/>
      <c r="J51" s="29"/>
      <c r="K51" s="13"/>
      <c r="L51" s="13"/>
      <c r="M51" s="11"/>
      <c r="N51" s="5"/>
      <c r="O51" s="29"/>
      <c r="P51" s="1"/>
      <c r="Q51" s="5"/>
    </row>
    <row r="52" spans="1:17" x14ac:dyDescent="0.25">
      <c r="B52" t="s">
        <v>44</v>
      </c>
      <c r="J52" s="29"/>
      <c r="M52" s="11"/>
      <c r="N52" s="29"/>
      <c r="O52" s="29"/>
      <c r="P52" s="5"/>
      <c r="Q52" s="5"/>
    </row>
    <row r="53" spans="1:17" x14ac:dyDescent="0.25">
      <c r="B53" t="s">
        <v>51</v>
      </c>
      <c r="J53" s="29"/>
      <c r="L53" s="5"/>
      <c r="M53" s="28"/>
      <c r="N53" s="29"/>
      <c r="O53" s="29"/>
      <c r="P53" s="28"/>
      <c r="Q53" s="5"/>
    </row>
    <row r="54" spans="1:17" x14ac:dyDescent="0.25">
      <c r="B54" t="s">
        <v>50</v>
      </c>
      <c r="J54" s="14"/>
      <c r="L54" s="5"/>
      <c r="M54" s="28"/>
      <c r="N54" s="29"/>
      <c r="O54" s="29"/>
      <c r="P54" s="28"/>
      <c r="Q54" s="5"/>
    </row>
    <row r="55" spans="1:17" x14ac:dyDescent="0.25">
      <c r="J55" s="14"/>
      <c r="L55" s="5"/>
      <c r="M55" s="28"/>
      <c r="N55" s="29"/>
      <c r="O55" s="29"/>
      <c r="P55" s="28"/>
      <c r="Q55" s="5"/>
    </row>
    <row r="56" spans="1:17" x14ac:dyDescent="0.25">
      <c r="C56" s="29"/>
      <c r="D56" s="29"/>
      <c r="J56" s="14"/>
      <c r="L56" s="5"/>
      <c r="M56" s="28"/>
      <c r="N56" s="29"/>
      <c r="O56" s="29"/>
      <c r="P56" s="28"/>
      <c r="Q56" s="5"/>
    </row>
    <row r="57" spans="1:17" x14ac:dyDescent="0.25">
      <c r="L57" s="5"/>
      <c r="M57" s="28"/>
      <c r="N57" s="29"/>
      <c r="O57" s="29"/>
      <c r="P57" s="28"/>
      <c r="Q57" s="5"/>
    </row>
    <row r="58" spans="1:17" x14ac:dyDescent="0.25">
      <c r="L58" s="5"/>
      <c r="M58" s="28"/>
      <c r="N58" s="29"/>
      <c r="O58" s="29"/>
      <c r="P58" s="28"/>
      <c r="Q58" s="5"/>
    </row>
    <row r="59" spans="1:17" ht="13" thickBot="1" x14ac:dyDescent="0.3">
      <c r="L59" s="5"/>
      <c r="M59" s="28"/>
      <c r="N59" s="29"/>
      <c r="O59" s="29"/>
      <c r="P59" s="28"/>
      <c r="Q59" s="5"/>
    </row>
    <row r="60" spans="1:17" ht="13.5" thickBot="1" x14ac:dyDescent="0.35">
      <c r="A60" s="55"/>
      <c r="B60" s="56"/>
      <c r="C60" s="56"/>
      <c r="D60" s="56"/>
      <c r="E60" s="57"/>
      <c r="G60" s="55"/>
      <c r="H60" s="56"/>
      <c r="I60" s="56"/>
      <c r="J60" s="56"/>
      <c r="K60" s="57"/>
      <c r="L60" s="5"/>
      <c r="M60" s="28"/>
      <c r="N60" s="29"/>
      <c r="O60" s="29"/>
      <c r="P60" s="28"/>
      <c r="Q60" s="5"/>
    </row>
    <row r="61" spans="1:17" ht="13" thickBot="1" x14ac:dyDescent="0.3">
      <c r="A61" s="32"/>
      <c r="B61" s="33"/>
      <c r="C61" s="34"/>
      <c r="D61" s="34"/>
      <c r="E61" s="35"/>
      <c r="G61" s="32"/>
      <c r="H61" s="33"/>
      <c r="I61" s="34"/>
      <c r="J61" s="34"/>
      <c r="K61" s="35"/>
      <c r="L61" s="5"/>
      <c r="M61" s="28"/>
      <c r="N61" s="29"/>
      <c r="O61" s="29"/>
      <c r="P61" s="28"/>
      <c r="Q61" s="5"/>
    </row>
    <row r="62" spans="1:17" ht="13" thickBot="1" x14ac:dyDescent="0.3">
      <c r="A62" s="36"/>
      <c r="E62" s="37"/>
      <c r="G62" s="36"/>
      <c r="K62" s="37"/>
      <c r="L62" s="5"/>
      <c r="M62" s="28"/>
      <c r="N62" s="29"/>
      <c r="O62" s="29"/>
      <c r="P62" s="28"/>
      <c r="Q62" s="5"/>
    </row>
    <row r="63" spans="1:17" x14ac:dyDescent="0.25">
      <c r="A63" s="38"/>
      <c r="B63" s="39"/>
      <c r="C63" s="15"/>
      <c r="D63" s="15"/>
      <c r="E63" s="16"/>
      <c r="G63" s="38"/>
      <c r="H63" s="39"/>
      <c r="I63" s="15"/>
      <c r="J63" s="15"/>
      <c r="K63" s="16"/>
      <c r="L63" s="5"/>
      <c r="M63" s="28"/>
      <c r="N63" s="29"/>
      <c r="O63" s="29"/>
      <c r="P63" s="28"/>
      <c r="Q63" s="5"/>
    </row>
    <row r="64" spans="1:17" x14ac:dyDescent="0.25">
      <c r="A64" s="36"/>
      <c r="C64" s="17"/>
      <c r="D64" s="17"/>
      <c r="E64" s="18"/>
      <c r="G64" s="36"/>
      <c r="I64" s="17"/>
      <c r="J64" s="17"/>
      <c r="K64" s="18"/>
      <c r="L64" s="5"/>
      <c r="M64" s="28"/>
      <c r="N64" s="29"/>
      <c r="O64" s="29"/>
      <c r="P64" s="28"/>
      <c r="Q64" s="5"/>
    </row>
    <row r="65" spans="1:17" x14ac:dyDescent="0.25">
      <c r="A65" s="36"/>
      <c r="C65" s="17"/>
      <c r="D65" s="17"/>
      <c r="E65" s="18"/>
      <c r="G65" s="36"/>
      <c r="I65" s="17"/>
      <c r="J65" s="17"/>
      <c r="K65" s="18"/>
      <c r="L65" s="5"/>
      <c r="M65" s="28"/>
      <c r="N65" s="29"/>
      <c r="O65" s="28"/>
      <c r="P65" s="28"/>
      <c r="Q65" s="5"/>
    </row>
    <row r="66" spans="1:17" x14ac:dyDescent="0.25">
      <c r="A66" s="36"/>
      <c r="C66" s="17"/>
      <c r="D66" s="17"/>
      <c r="E66" s="18"/>
      <c r="G66" s="36"/>
      <c r="I66" s="17"/>
      <c r="J66" s="17"/>
      <c r="K66" s="18"/>
      <c r="L66" s="5"/>
      <c r="M66" s="28"/>
      <c r="N66" s="5"/>
      <c r="O66" s="28"/>
      <c r="P66" s="28"/>
      <c r="Q66" s="5"/>
    </row>
    <row r="67" spans="1:17" x14ac:dyDescent="0.25">
      <c r="A67" s="36"/>
      <c r="C67" s="17"/>
      <c r="D67" s="17"/>
      <c r="E67" s="18"/>
      <c r="G67" s="36"/>
      <c r="I67" s="17"/>
      <c r="J67" s="17"/>
      <c r="K67" s="18"/>
      <c r="L67" s="5"/>
      <c r="M67" s="28"/>
      <c r="N67" s="5"/>
      <c r="O67" s="28"/>
      <c r="P67" s="28"/>
      <c r="Q67" s="5"/>
    </row>
    <row r="68" spans="1:17" x14ac:dyDescent="0.25">
      <c r="A68" s="36"/>
      <c r="C68" s="17"/>
      <c r="D68" s="17"/>
      <c r="E68" s="18"/>
      <c r="G68" s="36"/>
      <c r="I68" s="17"/>
      <c r="J68" s="17"/>
      <c r="K68" s="18"/>
      <c r="L68" s="5"/>
      <c r="M68" s="28"/>
      <c r="N68" s="5"/>
      <c r="O68" s="28"/>
      <c r="P68" s="5"/>
      <c r="Q68" s="5"/>
    </row>
    <row r="69" spans="1:17" x14ac:dyDescent="0.25">
      <c r="A69" s="36"/>
      <c r="C69" s="17"/>
      <c r="D69" s="17"/>
      <c r="E69" s="18"/>
      <c r="G69" s="36"/>
      <c r="I69" s="17"/>
      <c r="J69" s="17"/>
      <c r="K69" s="18"/>
      <c r="L69" s="5"/>
      <c r="M69" s="28"/>
      <c r="N69" s="5"/>
      <c r="O69" s="28"/>
      <c r="P69" s="5"/>
      <c r="Q69" s="5"/>
    </row>
    <row r="70" spans="1:17" x14ac:dyDescent="0.25">
      <c r="A70" s="36"/>
      <c r="C70" s="17"/>
      <c r="D70" s="17"/>
      <c r="E70" s="18"/>
      <c r="G70" s="36"/>
      <c r="I70" s="17"/>
      <c r="J70" s="17"/>
      <c r="K70" s="18"/>
      <c r="L70" s="5"/>
      <c r="M70" s="28"/>
      <c r="N70" s="5"/>
      <c r="P70" s="5"/>
      <c r="Q70" s="5"/>
    </row>
    <row r="71" spans="1:17" x14ac:dyDescent="0.25">
      <c r="A71" s="36"/>
      <c r="C71" s="17"/>
      <c r="D71" s="17"/>
      <c r="E71" s="18"/>
      <c r="G71" s="36"/>
      <c r="I71" s="17"/>
      <c r="J71" s="17"/>
      <c r="K71" s="18"/>
      <c r="L71" s="5"/>
      <c r="M71" s="28"/>
      <c r="N71" s="1"/>
      <c r="O71" s="2"/>
      <c r="P71" s="5"/>
      <c r="Q71" s="5"/>
    </row>
    <row r="72" spans="1:17" x14ac:dyDescent="0.25">
      <c r="A72" s="36"/>
      <c r="C72" s="17"/>
      <c r="D72" s="17"/>
      <c r="E72" s="18"/>
      <c r="G72" s="36"/>
      <c r="I72" s="17"/>
      <c r="J72" s="17"/>
      <c r="K72" s="18"/>
      <c r="N72" s="2"/>
      <c r="O72" s="2"/>
      <c r="P72" s="2"/>
      <c r="Q72" s="5"/>
    </row>
    <row r="73" spans="1:17" x14ac:dyDescent="0.25">
      <c r="A73" s="36"/>
      <c r="C73" s="17"/>
      <c r="D73" s="17"/>
      <c r="E73" s="18"/>
      <c r="G73" s="36"/>
      <c r="I73" s="17"/>
      <c r="J73" s="17"/>
      <c r="K73" s="18"/>
      <c r="M73" s="1"/>
      <c r="N73" s="2"/>
      <c r="O73" s="1"/>
      <c r="P73" s="2"/>
      <c r="Q73" s="5"/>
    </row>
    <row r="74" spans="1:17" x14ac:dyDescent="0.25">
      <c r="A74" s="36"/>
      <c r="C74" s="17"/>
      <c r="D74" s="17"/>
      <c r="E74" s="18"/>
      <c r="G74" s="36"/>
      <c r="I74" s="17"/>
      <c r="J74" s="17"/>
      <c r="K74" s="18"/>
      <c r="L74" s="2"/>
      <c r="M74" s="2"/>
      <c r="N74" s="1"/>
      <c r="O74" s="1"/>
      <c r="P74" s="2"/>
      <c r="Q74" s="5"/>
    </row>
    <row r="75" spans="1:17" x14ac:dyDescent="0.25">
      <c r="A75" s="36"/>
      <c r="C75" s="17"/>
      <c r="D75" s="17"/>
      <c r="E75" s="18"/>
      <c r="G75" s="36"/>
      <c r="I75" s="17"/>
      <c r="J75" s="17"/>
      <c r="K75" s="18"/>
      <c r="L75" s="1"/>
      <c r="M75" s="1"/>
      <c r="O75" s="29"/>
      <c r="P75" s="1"/>
      <c r="Q75" s="5"/>
    </row>
    <row r="76" spans="1:17" x14ac:dyDescent="0.25">
      <c r="A76" s="36"/>
      <c r="C76" s="17"/>
      <c r="D76" s="17"/>
      <c r="E76" s="18"/>
      <c r="G76" s="36"/>
      <c r="I76" s="17"/>
      <c r="J76" s="17"/>
      <c r="K76" s="18"/>
      <c r="N76" s="29"/>
      <c r="O76" s="29"/>
      <c r="Q76" s="5"/>
    </row>
    <row r="77" spans="1:17" x14ac:dyDescent="0.25">
      <c r="A77" s="36"/>
      <c r="C77" s="17"/>
      <c r="D77" s="17"/>
      <c r="E77" s="18"/>
      <c r="G77" s="36"/>
      <c r="I77" s="17"/>
      <c r="J77" s="17"/>
      <c r="K77" s="18"/>
      <c r="L77" s="5"/>
      <c r="M77" s="28"/>
      <c r="N77" s="29"/>
      <c r="O77" s="29"/>
      <c r="P77" s="28"/>
      <c r="Q77" s="5"/>
    </row>
    <row r="78" spans="1:17" x14ac:dyDescent="0.25">
      <c r="A78" s="36"/>
      <c r="C78" s="17"/>
      <c r="D78" s="17"/>
      <c r="E78" s="18"/>
      <c r="G78" s="36"/>
      <c r="I78" s="17"/>
      <c r="J78" s="17"/>
      <c r="K78" s="18"/>
      <c r="L78" s="5"/>
      <c r="M78" s="28"/>
      <c r="N78" s="29"/>
      <c r="O78" s="29"/>
      <c r="P78" s="28"/>
      <c r="Q78" s="5"/>
    </row>
    <row r="79" spans="1:17" ht="13" thickBot="1" x14ac:dyDescent="0.3">
      <c r="A79" s="40"/>
      <c r="B79" s="41"/>
      <c r="C79" s="19"/>
      <c r="D79" s="19"/>
      <c r="E79" s="20"/>
      <c r="G79" s="40"/>
      <c r="H79" s="41"/>
      <c r="I79" s="19"/>
      <c r="J79" s="19"/>
      <c r="K79" s="20"/>
      <c r="L79" s="5"/>
      <c r="M79" s="28"/>
      <c r="N79" s="29"/>
      <c r="O79" s="29"/>
      <c r="P79" s="28"/>
      <c r="Q79" s="5"/>
    </row>
    <row r="80" spans="1:17" ht="13" thickBot="1" x14ac:dyDescent="0.3">
      <c r="A80" s="40"/>
      <c r="B80" s="41"/>
      <c r="C80" s="19"/>
      <c r="D80" s="19"/>
      <c r="E80" s="20"/>
      <c r="G80" s="40"/>
      <c r="H80" s="41"/>
      <c r="I80" s="19"/>
      <c r="J80" s="19"/>
      <c r="K80" s="20"/>
      <c r="L80" s="5"/>
      <c r="M80" s="28"/>
      <c r="N80" s="29"/>
      <c r="O80" s="29"/>
      <c r="P80" s="28"/>
      <c r="Q80" s="5"/>
    </row>
    <row r="81" spans="2:17" x14ac:dyDescent="0.25">
      <c r="L81" s="5"/>
      <c r="M81" s="28"/>
      <c r="N81" s="29"/>
      <c r="O81" s="29"/>
      <c r="P81" s="28"/>
      <c r="Q81" s="5"/>
    </row>
    <row r="82" spans="2:17" x14ac:dyDescent="0.25">
      <c r="B82" s="14"/>
      <c r="C82" s="14"/>
      <c r="D82" s="29"/>
      <c r="E82" s="28"/>
      <c r="F82" s="29"/>
      <c r="G82" s="14"/>
      <c r="H82" s="14"/>
      <c r="I82" s="29"/>
      <c r="L82" s="5"/>
      <c r="M82" s="28"/>
      <c r="N82" s="29"/>
      <c r="O82" s="29"/>
      <c r="P82" s="28"/>
      <c r="Q82" s="5"/>
    </row>
    <row r="83" spans="2:17" x14ac:dyDescent="0.25">
      <c r="B83" s="14"/>
      <c r="C83" s="14"/>
      <c r="D83" s="29"/>
      <c r="E83" s="28"/>
      <c r="F83" s="29"/>
      <c r="G83" s="14"/>
      <c r="H83" s="14"/>
      <c r="I83" s="29"/>
      <c r="L83" s="5"/>
      <c r="M83" s="28"/>
      <c r="N83" s="29"/>
      <c r="O83" s="29"/>
      <c r="P83" s="28"/>
      <c r="Q83" s="5"/>
    </row>
    <row r="84" spans="2:17" x14ac:dyDescent="0.25">
      <c r="B84" s="14"/>
      <c r="C84" s="14"/>
      <c r="D84" s="29"/>
      <c r="E84" s="28"/>
      <c r="F84" s="29"/>
      <c r="G84" s="14"/>
      <c r="H84" s="14"/>
      <c r="I84" s="29"/>
      <c r="L84" s="5"/>
      <c r="M84" s="28"/>
      <c r="N84" s="29"/>
      <c r="O84" s="29"/>
      <c r="P84" s="28"/>
      <c r="Q84" s="5"/>
    </row>
    <row r="85" spans="2:17" x14ac:dyDescent="0.25">
      <c r="B85" s="14"/>
      <c r="C85" s="14"/>
      <c r="D85" s="29"/>
      <c r="E85" s="28"/>
      <c r="F85" s="29"/>
      <c r="G85" s="14"/>
      <c r="H85" s="14"/>
      <c r="I85" s="29"/>
      <c r="L85" s="5"/>
      <c r="M85" s="28"/>
      <c r="N85" s="29"/>
      <c r="O85" s="29"/>
      <c r="P85" s="28"/>
      <c r="Q85" s="5"/>
    </row>
    <row r="86" spans="2:17" x14ac:dyDescent="0.25">
      <c r="B86" s="14"/>
      <c r="C86" s="14"/>
      <c r="D86" s="29"/>
      <c r="E86" s="28"/>
      <c r="F86" s="29"/>
      <c r="G86" s="14"/>
      <c r="H86" s="14"/>
      <c r="I86" s="29"/>
      <c r="L86" s="5"/>
      <c r="M86" s="28"/>
      <c r="N86" s="29"/>
      <c r="O86" s="29"/>
      <c r="P86" s="28"/>
      <c r="Q86" s="5"/>
    </row>
    <row r="87" spans="2:17" x14ac:dyDescent="0.25">
      <c r="B87" s="14"/>
      <c r="C87" s="14"/>
      <c r="D87" s="29"/>
      <c r="E87" s="28"/>
      <c r="F87" s="29"/>
      <c r="G87" s="14"/>
      <c r="H87" s="14"/>
      <c r="I87" s="29"/>
      <c r="L87" s="5"/>
      <c r="M87" s="28"/>
      <c r="N87" s="29"/>
      <c r="O87" s="29"/>
      <c r="P87" s="28"/>
      <c r="Q87" s="5"/>
    </row>
    <row r="88" spans="2:17" x14ac:dyDescent="0.25">
      <c r="B88" s="14"/>
      <c r="C88" s="14"/>
      <c r="D88" s="29"/>
      <c r="E88" s="28"/>
      <c r="F88" s="29"/>
      <c r="G88" s="14"/>
      <c r="H88" s="14"/>
      <c r="I88" s="29"/>
      <c r="L88" s="5"/>
      <c r="M88" s="28"/>
      <c r="N88" s="29"/>
      <c r="O88" s="29"/>
      <c r="P88" s="28"/>
      <c r="Q88" s="5"/>
    </row>
    <row r="89" spans="2:17" x14ac:dyDescent="0.25">
      <c r="B89" s="14"/>
      <c r="C89" s="14"/>
      <c r="D89" s="29"/>
      <c r="E89" s="28"/>
      <c r="F89" s="29"/>
      <c r="G89" s="14"/>
      <c r="H89" s="14"/>
      <c r="I89" s="29"/>
      <c r="L89" s="5"/>
      <c r="M89" s="28"/>
      <c r="N89" s="29"/>
      <c r="O89" s="28"/>
      <c r="P89" s="28"/>
      <c r="Q89" s="5"/>
    </row>
    <row r="90" spans="2:17" ht="14" x14ac:dyDescent="0.4">
      <c r="B90" s="1"/>
      <c r="C90" s="8"/>
      <c r="D90" s="50"/>
      <c r="E90" s="51"/>
      <c r="F90" s="50"/>
      <c r="G90" s="12"/>
      <c r="H90" s="12"/>
      <c r="I90" s="9"/>
      <c r="L90" s="5"/>
      <c r="M90" s="28"/>
      <c r="N90" s="5"/>
      <c r="O90" s="28"/>
      <c r="P90" s="28"/>
      <c r="Q90" s="5"/>
    </row>
    <row r="91" spans="2:17" x14ac:dyDescent="0.25">
      <c r="C91" s="14"/>
      <c r="D91" s="14"/>
      <c r="E91" s="14"/>
      <c r="F91" s="14"/>
      <c r="G91" s="14"/>
      <c r="H91" s="14"/>
      <c r="I91" s="14"/>
      <c r="L91" s="5"/>
      <c r="M91" s="28"/>
      <c r="N91" s="5"/>
      <c r="O91" s="28"/>
      <c r="P91" s="28"/>
      <c r="Q91" s="5"/>
    </row>
    <row r="92" spans="2:17" ht="15.5" x14ac:dyDescent="0.35">
      <c r="C92" s="45"/>
      <c r="D92" s="45"/>
      <c r="E92" s="29"/>
      <c r="G92" s="45"/>
      <c r="H92" s="45"/>
      <c r="I92" s="29"/>
      <c r="J92" s="49"/>
      <c r="L92" s="5"/>
      <c r="M92" s="28"/>
      <c r="N92" s="5"/>
      <c r="O92" s="28"/>
      <c r="P92" s="5"/>
      <c r="Q92" s="5"/>
    </row>
    <row r="93" spans="2:17" ht="15.5" x14ac:dyDescent="0.35">
      <c r="C93" s="45"/>
      <c r="D93" s="45"/>
      <c r="E93" s="29"/>
      <c r="G93" s="45"/>
      <c r="H93" s="45"/>
      <c r="I93" s="29"/>
      <c r="J93" s="49"/>
      <c r="L93" s="5"/>
      <c r="M93" s="28"/>
      <c r="N93" s="5"/>
      <c r="O93" s="28"/>
      <c r="P93" s="5"/>
      <c r="Q93" s="5"/>
    </row>
    <row r="94" spans="2:17" ht="15.5" x14ac:dyDescent="0.35">
      <c r="C94" s="45"/>
      <c r="D94" s="45"/>
      <c r="E94" s="29"/>
      <c r="G94" s="45"/>
      <c r="H94" s="45"/>
      <c r="I94" s="29"/>
      <c r="J94" s="49"/>
      <c r="L94" s="5"/>
      <c r="M94" s="28"/>
      <c r="N94" s="5"/>
      <c r="O94" s="28"/>
      <c r="P94" s="5"/>
      <c r="Q94" s="5"/>
    </row>
    <row r="95" spans="2:17" ht="15.5" x14ac:dyDescent="0.35">
      <c r="C95" s="45"/>
      <c r="D95" s="45"/>
      <c r="E95" s="29"/>
      <c r="G95" s="45"/>
      <c r="H95" s="45"/>
      <c r="I95" s="29"/>
      <c r="J95" s="49"/>
      <c r="L95" s="5"/>
      <c r="M95" s="28"/>
      <c r="N95" s="5"/>
      <c r="O95" s="1"/>
      <c r="P95" s="5"/>
      <c r="Q95" s="5"/>
    </row>
    <row r="96" spans="2:17" ht="15.5" x14ac:dyDescent="0.35">
      <c r="C96" s="45"/>
      <c r="D96" s="45"/>
      <c r="E96" s="29"/>
      <c r="G96" s="45"/>
      <c r="H96" s="45"/>
      <c r="I96" s="29"/>
      <c r="J96" s="49"/>
      <c r="L96" s="5"/>
      <c r="M96" s="28"/>
      <c r="P96" s="5"/>
      <c r="Q96" s="5"/>
    </row>
    <row r="97" spans="1:17" ht="15.5" x14ac:dyDescent="0.35">
      <c r="C97" s="45"/>
      <c r="D97" s="45"/>
      <c r="E97" s="29"/>
      <c r="G97" s="45"/>
      <c r="H97" s="45"/>
      <c r="I97" s="29"/>
      <c r="J97" s="49"/>
      <c r="O97" s="2"/>
      <c r="P97" s="2"/>
      <c r="Q97" s="5"/>
    </row>
    <row r="98" spans="1:17" ht="15.5" x14ac:dyDescent="0.35">
      <c r="C98" s="45"/>
      <c r="D98" s="45"/>
      <c r="E98" s="29"/>
      <c r="G98" s="45"/>
      <c r="H98" s="45"/>
      <c r="I98" s="29"/>
      <c r="J98" s="49"/>
      <c r="N98" s="2"/>
      <c r="O98" s="2"/>
      <c r="P98" s="2"/>
      <c r="Q98" s="5"/>
    </row>
    <row r="99" spans="1:17" ht="15.5" x14ac:dyDescent="0.35">
      <c r="C99" s="45"/>
      <c r="D99" s="45"/>
      <c r="E99" s="29"/>
      <c r="F99" s="2"/>
      <c r="G99" s="45"/>
      <c r="H99" s="45"/>
      <c r="I99" s="29"/>
      <c r="J99" s="49"/>
      <c r="L99" s="2"/>
      <c r="M99" s="2"/>
      <c r="N99" s="1"/>
      <c r="O99" s="1"/>
      <c r="P99" s="2"/>
      <c r="Q99" s="5"/>
    </row>
    <row r="100" spans="1:17" ht="15.5" x14ac:dyDescent="0.35">
      <c r="A100" s="1"/>
      <c r="C100" s="45"/>
      <c r="D100" s="45"/>
      <c r="E100" s="29"/>
      <c r="F100" s="1"/>
      <c r="G100" s="45"/>
      <c r="H100" s="45"/>
      <c r="I100" s="29"/>
      <c r="J100" s="49"/>
      <c r="K100" s="1"/>
      <c r="L100" s="1"/>
      <c r="M100" s="1"/>
      <c r="P100" s="1"/>
      <c r="Q100" s="5"/>
    </row>
    <row r="101" spans="1:17" ht="15.5" x14ac:dyDescent="0.35">
      <c r="C101" s="45"/>
      <c r="D101" s="45"/>
      <c r="E101" s="29"/>
      <c r="G101" s="45"/>
      <c r="H101" s="45"/>
      <c r="I101" s="29"/>
      <c r="J101" s="49"/>
      <c r="N101" s="29"/>
      <c r="O101" s="29"/>
      <c r="Q101" s="5"/>
    </row>
    <row r="102" spans="1:17" ht="15.5" x14ac:dyDescent="0.35">
      <c r="C102" s="45"/>
      <c r="D102" s="45"/>
      <c r="E102" s="29"/>
      <c r="F102" s="29"/>
      <c r="G102" s="45"/>
      <c r="H102" s="45"/>
      <c r="I102" s="29"/>
      <c r="J102" s="49"/>
      <c r="L102" s="5"/>
      <c r="M102" s="28"/>
      <c r="N102" s="29"/>
      <c r="O102" s="29"/>
      <c r="P102" s="28"/>
      <c r="Q102" s="5"/>
    </row>
    <row r="103" spans="1:17" ht="15.5" x14ac:dyDescent="0.35">
      <c r="C103" s="45"/>
      <c r="D103" s="45"/>
      <c r="E103" s="29"/>
      <c r="F103" s="29"/>
      <c r="G103" s="45"/>
      <c r="H103" s="45"/>
      <c r="I103" s="29"/>
      <c r="J103" s="49"/>
      <c r="L103" s="5"/>
      <c r="M103" s="28"/>
      <c r="N103" s="29"/>
      <c r="O103" s="29"/>
      <c r="P103" s="28"/>
      <c r="Q103" s="5"/>
    </row>
    <row r="104" spans="1:17" ht="15.5" x14ac:dyDescent="0.35">
      <c r="C104" s="45"/>
      <c r="D104" s="45"/>
      <c r="E104" s="29"/>
      <c r="F104" s="29"/>
      <c r="G104" s="45"/>
      <c r="H104" s="45"/>
      <c r="I104" s="29"/>
      <c r="J104" s="49"/>
      <c r="L104" s="5"/>
      <c r="M104" s="28"/>
      <c r="N104" s="29"/>
      <c r="O104" s="29"/>
      <c r="P104" s="28"/>
      <c r="Q104" s="5"/>
    </row>
    <row r="105" spans="1:17" ht="15.5" x14ac:dyDescent="0.35">
      <c r="C105" s="45"/>
      <c r="D105" s="45"/>
      <c r="E105" s="29"/>
      <c r="F105" s="29"/>
      <c r="G105" s="45"/>
      <c r="H105" s="45"/>
      <c r="I105" s="29"/>
      <c r="J105" s="49"/>
      <c r="L105" s="5"/>
      <c r="M105" s="28"/>
      <c r="N105" s="29"/>
      <c r="O105" s="29"/>
      <c r="P105" s="28"/>
      <c r="Q105" s="5"/>
    </row>
    <row r="106" spans="1:17" ht="16" x14ac:dyDescent="0.4">
      <c r="C106" s="48"/>
      <c r="D106" s="48"/>
      <c r="E106" s="9"/>
      <c r="F106" s="29"/>
      <c r="G106" s="48"/>
      <c r="H106" s="48"/>
      <c r="I106" s="9"/>
      <c r="J106" s="49"/>
      <c r="L106" s="5"/>
      <c r="M106" s="28"/>
      <c r="N106" s="29"/>
      <c r="O106" s="29"/>
      <c r="P106" s="28"/>
      <c r="Q106" s="5"/>
    </row>
    <row r="107" spans="1:17" x14ac:dyDescent="0.25">
      <c r="C107" s="46"/>
      <c r="D107" s="46"/>
      <c r="E107" s="14"/>
      <c r="F107" s="29"/>
      <c r="G107" s="46"/>
      <c r="H107" s="46"/>
      <c r="I107" s="46"/>
      <c r="J107" s="49"/>
      <c r="L107" s="5"/>
      <c r="M107" s="28"/>
      <c r="N107" s="29"/>
      <c r="O107" s="29"/>
      <c r="P107" s="28"/>
      <c r="Q107" s="5"/>
    </row>
    <row r="108" spans="1:17" x14ac:dyDescent="0.25">
      <c r="C108" s="14"/>
      <c r="D108" s="29"/>
      <c r="E108" s="28"/>
      <c r="F108" s="29"/>
      <c r="G108" s="14"/>
      <c r="H108" s="14"/>
      <c r="I108" s="29"/>
      <c r="L108" s="5"/>
      <c r="M108" s="28"/>
      <c r="N108" s="29"/>
      <c r="O108" s="29"/>
      <c r="P108" s="28"/>
      <c r="Q108" s="5"/>
    </row>
    <row r="109" spans="1:17" x14ac:dyDescent="0.25">
      <c r="B109" s="14"/>
      <c r="C109" s="14"/>
      <c r="D109" s="29"/>
      <c r="E109" s="28"/>
      <c r="F109" s="29"/>
      <c r="G109" s="14"/>
      <c r="H109" s="14"/>
      <c r="I109" s="29"/>
      <c r="L109" s="5"/>
      <c r="M109" s="28"/>
      <c r="N109" s="29"/>
      <c r="O109" s="29"/>
      <c r="P109" s="28"/>
      <c r="Q109" s="5"/>
    </row>
    <row r="110" spans="1:17" x14ac:dyDescent="0.25">
      <c r="B110" s="14"/>
      <c r="C110" s="14"/>
      <c r="D110" s="29"/>
      <c r="E110" s="28"/>
      <c r="F110" s="29"/>
      <c r="G110" s="14"/>
      <c r="H110" s="14"/>
      <c r="I110" s="29"/>
      <c r="L110" s="5"/>
      <c r="M110" s="28"/>
      <c r="N110" s="29"/>
      <c r="O110" s="29"/>
      <c r="P110" s="28"/>
      <c r="Q110" s="5"/>
    </row>
    <row r="111" spans="1:17" x14ac:dyDescent="0.25">
      <c r="B111" s="14"/>
      <c r="C111" s="14"/>
      <c r="D111" s="29"/>
      <c r="E111" s="28"/>
      <c r="F111" s="29"/>
      <c r="G111" s="14"/>
      <c r="H111" s="14"/>
      <c r="I111" s="29"/>
      <c r="L111" s="5"/>
      <c r="M111" s="28"/>
      <c r="N111" s="29"/>
      <c r="O111" s="29"/>
      <c r="P111" s="28"/>
      <c r="Q111" s="5"/>
    </row>
    <row r="112" spans="1:17" x14ac:dyDescent="0.25">
      <c r="B112" s="14"/>
      <c r="C112" s="14"/>
      <c r="D112" s="29"/>
      <c r="E112" s="28"/>
      <c r="F112" s="29"/>
      <c r="G112" s="14"/>
      <c r="H112" s="14"/>
      <c r="I112" s="29"/>
      <c r="L112" s="5"/>
      <c r="M112" s="28"/>
      <c r="N112" s="29"/>
      <c r="O112" s="29"/>
      <c r="P112" s="28"/>
      <c r="Q112" s="5"/>
    </row>
    <row r="113" spans="1:17" x14ac:dyDescent="0.25">
      <c r="B113" s="14"/>
      <c r="C113" s="14"/>
      <c r="D113" s="29"/>
      <c r="E113" s="28"/>
      <c r="F113" s="29"/>
      <c r="G113" s="14"/>
      <c r="H113" s="14"/>
      <c r="I113" s="29"/>
      <c r="L113" s="5"/>
      <c r="M113" s="28"/>
      <c r="N113" s="29"/>
      <c r="O113" s="29"/>
      <c r="P113" s="28"/>
      <c r="Q113" s="5"/>
    </row>
    <row r="114" spans="1:17" x14ac:dyDescent="0.25">
      <c r="B114" s="14"/>
      <c r="C114" s="14"/>
      <c r="D114" s="29"/>
      <c r="E114" s="28"/>
      <c r="F114" s="29"/>
      <c r="G114" s="14"/>
      <c r="H114" s="14"/>
      <c r="I114" s="29"/>
      <c r="L114" s="5"/>
      <c r="M114" s="28"/>
      <c r="N114" s="29"/>
      <c r="O114" s="29"/>
      <c r="P114" s="28"/>
      <c r="Q114" s="5"/>
    </row>
    <row r="115" spans="1:17" ht="14" x14ac:dyDescent="0.4">
      <c r="B115" s="8"/>
      <c r="C115" s="8"/>
      <c r="D115" s="9"/>
      <c r="E115" s="10"/>
      <c r="F115" s="9"/>
      <c r="G115" s="8"/>
      <c r="H115" s="8"/>
      <c r="I115" s="9"/>
      <c r="L115" s="5"/>
      <c r="M115" s="28"/>
      <c r="N115" s="5"/>
      <c r="O115" s="28"/>
      <c r="P115" s="28"/>
      <c r="Q115" s="5"/>
    </row>
    <row r="116" spans="1:17" x14ac:dyDescent="0.25">
      <c r="B116" s="14"/>
      <c r="C116" s="14"/>
      <c r="D116" s="14"/>
      <c r="E116" s="14"/>
      <c r="F116" s="14"/>
      <c r="G116" s="14"/>
      <c r="H116" s="14"/>
      <c r="I116" s="14"/>
      <c r="L116" s="5"/>
      <c r="M116" s="28"/>
      <c r="N116" s="5"/>
      <c r="O116" s="28"/>
      <c r="P116" s="28"/>
      <c r="Q116" s="5"/>
    </row>
    <row r="117" spans="1:17" x14ac:dyDescent="0.25">
      <c r="B117" s="14"/>
      <c r="C117" s="14"/>
      <c r="D117" s="21"/>
      <c r="G117" s="21"/>
      <c r="H117" s="14"/>
      <c r="I117" s="14"/>
      <c r="L117" s="5"/>
      <c r="M117" s="28"/>
      <c r="N117" s="5"/>
      <c r="O117" s="28"/>
      <c r="P117" s="5"/>
      <c r="Q117" s="5"/>
    </row>
    <row r="118" spans="1:17" x14ac:dyDescent="0.25">
      <c r="A118" s="42"/>
      <c r="B118" s="14"/>
      <c r="C118" s="14"/>
      <c r="D118" s="21"/>
      <c r="G118" s="21"/>
      <c r="H118" s="14"/>
      <c r="I118" s="14"/>
      <c r="L118" s="5"/>
      <c r="M118" s="28"/>
      <c r="N118" s="5"/>
      <c r="O118" s="28"/>
      <c r="P118" s="5"/>
      <c r="Q118" s="5"/>
    </row>
    <row r="119" spans="1:17" x14ac:dyDescent="0.25">
      <c r="B119" s="14"/>
      <c r="C119" s="14"/>
      <c r="D119" s="21"/>
      <c r="G119" s="21"/>
      <c r="H119" s="14"/>
      <c r="I119" s="14"/>
      <c r="L119" s="5"/>
      <c r="M119" s="28"/>
      <c r="O119" s="28"/>
      <c r="P119" s="5"/>
      <c r="Q119" s="5"/>
    </row>
    <row r="120" spans="1:17" x14ac:dyDescent="0.25">
      <c r="I120" s="1"/>
      <c r="O120" s="2"/>
      <c r="P120" s="5"/>
      <c r="Q120" s="5"/>
    </row>
    <row r="121" spans="1:17" x14ac:dyDescent="0.25">
      <c r="N121" s="1"/>
      <c r="O121" s="1"/>
      <c r="P121" s="5"/>
      <c r="Q121" s="5"/>
    </row>
    <row r="122" spans="1:17" ht="13" x14ac:dyDescent="0.3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4"/>
      <c r="L122" s="1"/>
      <c r="M122" s="1"/>
      <c r="P122" s="7"/>
      <c r="Q122" s="4"/>
    </row>
    <row r="123" spans="1:17" x14ac:dyDescent="0.25">
      <c r="P123" s="5"/>
    </row>
    <row r="124" spans="1:17" x14ac:dyDescent="0.25">
      <c r="N124" s="28"/>
      <c r="O124" s="28"/>
      <c r="P124" s="28"/>
    </row>
    <row r="125" spans="1:17" x14ac:dyDescent="0.25">
      <c r="B125" s="28"/>
      <c r="C125" s="28"/>
      <c r="D125" s="28"/>
      <c r="E125" s="28"/>
      <c r="F125" s="28"/>
      <c r="G125" s="28"/>
      <c r="H125" s="28"/>
      <c r="I125" s="28"/>
      <c r="J125" s="28"/>
      <c r="L125" s="28"/>
      <c r="M125" s="28"/>
      <c r="N125" s="28"/>
      <c r="O125" s="28"/>
      <c r="P125" s="28"/>
    </row>
    <row r="126" spans="1:17" x14ac:dyDescent="0.25">
      <c r="B126" s="28"/>
      <c r="C126" s="28"/>
      <c r="D126" s="28"/>
      <c r="E126" s="28"/>
      <c r="F126" s="28"/>
      <c r="G126" s="28"/>
      <c r="H126" s="28"/>
      <c r="I126" s="28"/>
      <c r="J126" s="28"/>
      <c r="L126" s="28"/>
      <c r="M126" s="28"/>
      <c r="N126" s="28"/>
      <c r="O126" s="28"/>
      <c r="P126" s="28"/>
    </row>
    <row r="127" spans="1:17" x14ac:dyDescent="0.25">
      <c r="B127" s="28"/>
      <c r="C127" s="28"/>
      <c r="D127" s="28"/>
      <c r="E127" s="28"/>
      <c r="F127" s="28"/>
      <c r="G127" s="28"/>
      <c r="H127" s="28"/>
      <c r="I127" s="28"/>
      <c r="J127" s="28"/>
      <c r="L127" s="28"/>
      <c r="M127" s="28"/>
      <c r="N127" s="28"/>
      <c r="O127" s="28"/>
      <c r="P127" s="28"/>
    </row>
    <row r="128" spans="1:17" x14ac:dyDescent="0.25">
      <c r="B128" s="28"/>
      <c r="C128" s="28"/>
      <c r="D128" s="28"/>
      <c r="E128" s="28"/>
      <c r="F128" s="28"/>
      <c r="G128" s="28"/>
      <c r="H128" s="28"/>
      <c r="I128" s="28"/>
      <c r="J128" s="28"/>
      <c r="L128" s="28"/>
      <c r="M128" s="28"/>
      <c r="N128" s="28"/>
      <c r="O128" s="28"/>
      <c r="P128" s="28"/>
    </row>
    <row r="129" spans="1:17" x14ac:dyDescent="0.25">
      <c r="B129" s="28"/>
      <c r="C129" s="28"/>
      <c r="D129" s="28"/>
      <c r="E129" s="28"/>
      <c r="F129" s="28"/>
      <c r="G129" s="28"/>
      <c r="H129" s="28"/>
      <c r="I129" s="28"/>
      <c r="J129" s="28"/>
      <c r="L129" s="28"/>
      <c r="M129" s="28"/>
      <c r="N129" s="28"/>
      <c r="O129" s="28"/>
      <c r="P129" s="28"/>
    </row>
    <row r="130" spans="1:17" x14ac:dyDescent="0.25">
      <c r="B130" s="28"/>
      <c r="C130" s="28"/>
      <c r="D130" s="28"/>
      <c r="E130" s="28"/>
      <c r="F130" s="28"/>
      <c r="G130" s="28"/>
      <c r="H130" s="28"/>
      <c r="I130" s="28"/>
      <c r="J130" s="28"/>
      <c r="L130" s="28"/>
      <c r="M130" s="28"/>
      <c r="N130" s="28"/>
      <c r="O130" s="28"/>
      <c r="P130" s="28"/>
    </row>
    <row r="131" spans="1:17" x14ac:dyDescent="0.25">
      <c r="B131" s="28"/>
      <c r="C131" s="28"/>
      <c r="D131" s="28"/>
      <c r="E131" s="28"/>
      <c r="F131" s="28"/>
      <c r="G131" s="28"/>
      <c r="H131" s="28"/>
      <c r="I131" s="28"/>
      <c r="J131" s="28"/>
      <c r="L131" s="28"/>
      <c r="M131" s="28"/>
      <c r="N131" s="28"/>
      <c r="O131" s="28"/>
      <c r="P131" s="28"/>
    </row>
    <row r="132" spans="1:17" x14ac:dyDescent="0.25">
      <c r="B132" s="28"/>
      <c r="C132" s="28"/>
      <c r="D132" s="28"/>
      <c r="E132" s="28"/>
      <c r="F132" s="28"/>
      <c r="G132" s="28"/>
      <c r="H132" s="28"/>
      <c r="I132" s="28"/>
      <c r="J132" s="28"/>
      <c r="L132" s="28"/>
      <c r="M132" s="28"/>
      <c r="N132" s="28"/>
      <c r="O132" s="28"/>
      <c r="P132" s="28"/>
    </row>
    <row r="133" spans="1:17" x14ac:dyDescent="0.25">
      <c r="B133" s="28"/>
      <c r="C133" s="28"/>
      <c r="D133" s="28"/>
      <c r="E133" s="28"/>
      <c r="F133" s="28"/>
      <c r="G133" s="28"/>
      <c r="H133" s="28"/>
      <c r="I133" s="28"/>
      <c r="J133" s="28"/>
      <c r="L133" s="28"/>
      <c r="M133" s="28"/>
      <c r="N133" s="28"/>
      <c r="O133" s="28"/>
      <c r="P133" s="28"/>
    </row>
    <row r="134" spans="1:17" x14ac:dyDescent="0.25">
      <c r="B134" s="28"/>
      <c r="C134" s="28"/>
      <c r="D134" s="28"/>
      <c r="E134" s="28"/>
      <c r="F134" s="28"/>
      <c r="G134" s="28"/>
      <c r="H134" s="28"/>
      <c r="I134" s="28"/>
      <c r="J134" s="28"/>
      <c r="L134" s="28"/>
      <c r="M134" s="28"/>
      <c r="N134" s="28"/>
      <c r="O134" s="28"/>
      <c r="P134" s="28"/>
    </row>
    <row r="135" spans="1:17" x14ac:dyDescent="0.25">
      <c r="B135" s="28"/>
      <c r="C135" s="28"/>
      <c r="D135" s="28"/>
      <c r="E135" s="28"/>
      <c r="F135" s="28"/>
      <c r="G135" s="28"/>
      <c r="H135" s="28"/>
      <c r="I135" s="28"/>
      <c r="J135" s="28"/>
      <c r="L135" s="28"/>
      <c r="M135" s="28"/>
      <c r="N135" s="28"/>
      <c r="O135" s="28"/>
      <c r="P135" s="28"/>
    </row>
    <row r="136" spans="1:17" x14ac:dyDescent="0.25">
      <c r="B136" s="28"/>
      <c r="C136" s="28"/>
      <c r="D136" s="28"/>
      <c r="E136" s="28"/>
      <c r="F136" s="28"/>
      <c r="G136" s="28"/>
      <c r="H136" s="28"/>
      <c r="I136" s="28"/>
      <c r="J136" s="28"/>
      <c r="L136" s="28"/>
      <c r="M136" s="28"/>
      <c r="N136" s="28"/>
      <c r="O136" s="28"/>
      <c r="P136" s="28"/>
    </row>
    <row r="137" spans="1:17" x14ac:dyDescent="0.25">
      <c r="C137" s="28"/>
      <c r="D137" s="28"/>
      <c r="E137" s="28"/>
      <c r="F137" s="28"/>
      <c r="G137" s="28"/>
      <c r="H137" s="28"/>
      <c r="I137" s="28"/>
      <c r="J137" s="28"/>
      <c r="L137" s="28"/>
      <c r="M137" s="28"/>
      <c r="N137" s="28"/>
      <c r="O137" s="28"/>
      <c r="P137" s="28"/>
    </row>
    <row r="138" spans="1:17" x14ac:dyDescent="0.25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</row>
    <row r="139" spans="1:17" x14ac:dyDescent="0.25">
      <c r="A139" s="28"/>
      <c r="B139" s="28"/>
      <c r="C139" s="28"/>
      <c r="D139" s="28"/>
      <c r="E139" s="28"/>
      <c r="F139" s="28"/>
      <c r="G139" s="28"/>
      <c r="H139" s="28"/>
      <c r="I139" s="43"/>
      <c r="J139" s="28"/>
      <c r="K139" s="28"/>
      <c r="L139" s="28"/>
      <c r="M139" s="28"/>
      <c r="N139" s="28"/>
      <c r="O139" s="28"/>
      <c r="P139" s="28"/>
      <c r="Q139" s="28"/>
    </row>
    <row r="140" spans="1:17" x14ac:dyDescent="0.25">
      <c r="A140" s="28"/>
      <c r="B140" s="43"/>
      <c r="C140" s="43"/>
      <c r="D140" s="44"/>
      <c r="E140" s="28"/>
      <c r="F140" s="28"/>
      <c r="G140" s="44"/>
      <c r="H140" s="43"/>
      <c r="I140" s="43"/>
      <c r="J140" s="28"/>
      <c r="K140" s="28"/>
      <c r="L140" s="28"/>
      <c r="M140" s="28"/>
      <c r="N140" s="28"/>
      <c r="O140" s="28"/>
      <c r="P140" s="28"/>
      <c r="Q140" s="28"/>
    </row>
    <row r="141" spans="1:17" x14ac:dyDescent="0.25">
      <c r="A141" s="28"/>
      <c r="B141" s="28"/>
      <c r="C141" s="28"/>
      <c r="D141" s="28"/>
      <c r="E141" s="28"/>
      <c r="F141" s="28"/>
      <c r="G141" s="28"/>
      <c r="H141" s="28"/>
      <c r="I141" s="6"/>
      <c r="J141" s="28"/>
      <c r="K141" s="28"/>
      <c r="L141" s="28"/>
      <c r="M141" s="28"/>
      <c r="N141" s="28"/>
      <c r="O141" s="28"/>
      <c r="P141" s="28"/>
      <c r="Q141" s="28"/>
    </row>
    <row r="142" spans="1:17" x14ac:dyDescent="0.25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</row>
    <row r="143" spans="1:17" x14ac:dyDescent="0.25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</row>
    <row r="144" spans="1:17" x14ac:dyDescent="0.25">
      <c r="A144" s="28"/>
      <c r="H144" s="28"/>
      <c r="K144" s="28"/>
      <c r="P144" s="28"/>
      <c r="Q144" s="28"/>
    </row>
    <row r="145" spans="1:17" x14ac:dyDescent="0.25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</row>
    <row r="146" spans="1:17" x14ac:dyDescent="0.25">
      <c r="A146" s="28"/>
      <c r="D146" s="28"/>
      <c r="K146" s="28"/>
      <c r="P146" s="28"/>
      <c r="Q146" s="28"/>
    </row>
    <row r="147" spans="1:17" x14ac:dyDescent="0.25">
      <c r="A147" s="28"/>
      <c r="D147" s="28"/>
      <c r="K147" s="28"/>
      <c r="P147" s="28"/>
      <c r="Q147" s="28"/>
    </row>
    <row r="148" spans="1:17" x14ac:dyDescent="0.25">
      <c r="A148" s="28"/>
      <c r="D148" s="28"/>
      <c r="E148" s="28"/>
      <c r="I148" s="28"/>
      <c r="K148" s="28"/>
      <c r="P148" s="28"/>
      <c r="Q148" s="28"/>
    </row>
    <row r="149" spans="1:17" x14ac:dyDescent="0.25">
      <c r="A149" s="28"/>
      <c r="C149" s="28"/>
      <c r="E149" s="28"/>
      <c r="I149" s="28"/>
      <c r="K149" s="28"/>
      <c r="P149" s="28"/>
      <c r="Q149" s="28"/>
    </row>
    <row r="150" spans="1:17" x14ac:dyDescent="0.25">
      <c r="A150" s="28"/>
      <c r="E150" s="28"/>
      <c r="I150" s="28"/>
      <c r="K150" s="28"/>
      <c r="P150" s="28"/>
      <c r="Q150" s="28"/>
    </row>
    <row r="151" spans="1:17" x14ac:dyDescent="0.25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</row>
    <row r="152" spans="1:17" x14ac:dyDescent="0.25">
      <c r="B152" s="28"/>
      <c r="C152" s="28"/>
      <c r="D152" s="28"/>
      <c r="E152" s="28"/>
      <c r="F152" s="28"/>
      <c r="G152" s="28"/>
      <c r="H152" s="28"/>
      <c r="I152" s="28"/>
      <c r="J152" s="28"/>
      <c r="L152" s="28"/>
      <c r="M152" s="28"/>
      <c r="N152" s="28"/>
      <c r="O152" s="28"/>
      <c r="P152" s="28"/>
    </row>
    <row r="153" spans="1:17" x14ac:dyDescent="0.25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</row>
    <row r="154" spans="1:17" x14ac:dyDescent="0.25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5"/>
      <c r="Q154" s="5"/>
    </row>
    <row r="155" spans="1:17" x14ac:dyDescent="0.25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5"/>
      <c r="Q155" s="5"/>
    </row>
    <row r="156" spans="1:17" x14ac:dyDescent="0.25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5"/>
      <c r="Q156" s="5"/>
    </row>
    <row r="157" spans="1:17" x14ac:dyDescent="0.25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5"/>
      <c r="Q157" s="5"/>
    </row>
    <row r="158" spans="1:17" x14ac:dyDescent="0.25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5"/>
      <c r="Q158" s="5"/>
    </row>
    <row r="159" spans="1:17" x14ac:dyDescent="0.25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5"/>
      <c r="Q159" s="5"/>
    </row>
    <row r="160" spans="1:17" x14ac:dyDescent="0.25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5"/>
      <c r="Q160" s="5"/>
    </row>
    <row r="161" spans="2:17" x14ac:dyDescent="0.25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5"/>
      <c r="Q161" s="5"/>
    </row>
    <row r="162" spans="2:17" x14ac:dyDescent="0.25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5"/>
      <c r="Q162" s="5"/>
    </row>
    <row r="163" spans="2:17" x14ac:dyDescent="0.25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5"/>
      <c r="Q163" s="5"/>
    </row>
    <row r="164" spans="2:17" x14ac:dyDescent="0.25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5"/>
      <c r="Q164" s="5"/>
    </row>
    <row r="165" spans="2:17" x14ac:dyDescent="0.25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5"/>
      <c r="Q165" s="5"/>
    </row>
    <row r="166" spans="2:17" x14ac:dyDescent="0.25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5"/>
      <c r="Q166" s="5"/>
    </row>
    <row r="167" spans="2:17" x14ac:dyDescent="0.25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5"/>
      <c r="Q167" s="5"/>
    </row>
    <row r="168" spans="2:17" x14ac:dyDescent="0.25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5"/>
      <c r="Q168" s="5"/>
    </row>
    <row r="169" spans="2:17" x14ac:dyDescent="0.25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5"/>
      <c r="Q169" s="5"/>
    </row>
    <row r="170" spans="2:17" x14ac:dyDescent="0.25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5"/>
      <c r="Q170" s="5"/>
    </row>
    <row r="171" spans="2:17" x14ac:dyDescent="0.25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5"/>
      <c r="Q171" s="5"/>
    </row>
    <row r="172" spans="2:17" x14ac:dyDescent="0.25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5"/>
      <c r="Q172" s="5"/>
    </row>
    <row r="173" spans="2:17" x14ac:dyDescent="0.25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5"/>
      <c r="Q173" s="5"/>
    </row>
    <row r="174" spans="2:17" x14ac:dyDescent="0.25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5"/>
      <c r="Q174" s="5"/>
    </row>
    <row r="175" spans="2:17" x14ac:dyDescent="0.25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5"/>
      <c r="Q175" s="5"/>
    </row>
    <row r="176" spans="2:17" x14ac:dyDescent="0.25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5"/>
      <c r="Q176" s="5"/>
    </row>
    <row r="177" spans="2:17" x14ac:dyDescent="0.25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5"/>
      <c r="Q177" s="5"/>
    </row>
    <row r="178" spans="2:17" x14ac:dyDescent="0.25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5"/>
      <c r="Q178" s="5"/>
    </row>
    <row r="179" spans="2:17" x14ac:dyDescent="0.25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5"/>
      <c r="Q179" s="5"/>
    </row>
    <row r="180" spans="2:17" x14ac:dyDescent="0.25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5"/>
      <c r="Q180" s="5"/>
    </row>
    <row r="181" spans="2:17" x14ac:dyDescent="0.25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5"/>
      <c r="Q181" s="5"/>
    </row>
    <row r="182" spans="2:17" x14ac:dyDescent="0.25"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5"/>
      <c r="Q182" s="5"/>
    </row>
    <row r="183" spans="2:17" x14ac:dyDescent="0.25"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5"/>
      <c r="Q183" s="5"/>
    </row>
    <row r="184" spans="2:17" x14ac:dyDescent="0.25"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5"/>
      <c r="Q184" s="5"/>
    </row>
    <row r="185" spans="2:17" x14ac:dyDescent="0.25"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5"/>
      <c r="Q185" s="5"/>
    </row>
    <row r="186" spans="2:17" x14ac:dyDescent="0.25"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5"/>
      <c r="Q186" s="5"/>
    </row>
    <row r="187" spans="2:17" x14ac:dyDescent="0.25"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5"/>
      <c r="Q187" s="5"/>
    </row>
    <row r="188" spans="2:17" x14ac:dyDescent="0.25"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5"/>
      <c r="Q188" s="5"/>
    </row>
    <row r="189" spans="2:17" x14ac:dyDescent="0.25"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5"/>
      <c r="Q189" s="5"/>
    </row>
    <row r="190" spans="2:17" x14ac:dyDescent="0.25"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5"/>
      <c r="Q190" s="5"/>
    </row>
    <row r="191" spans="2:17" x14ac:dyDescent="0.25"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5"/>
      <c r="Q191" s="5"/>
    </row>
    <row r="192" spans="2:17" x14ac:dyDescent="0.25"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5"/>
      <c r="Q192" s="5"/>
    </row>
    <row r="193" spans="2:17" x14ac:dyDescent="0.25"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5"/>
      <c r="Q193" s="5"/>
    </row>
    <row r="194" spans="2:17" x14ac:dyDescent="0.25"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5"/>
      <c r="Q194" s="5"/>
    </row>
    <row r="195" spans="2:17" x14ac:dyDescent="0.25"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5"/>
      <c r="Q195" s="5"/>
    </row>
    <row r="196" spans="2:17" x14ac:dyDescent="0.25"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5"/>
      <c r="Q196" s="5"/>
    </row>
    <row r="197" spans="2:17" x14ac:dyDescent="0.25"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5"/>
      <c r="Q197" s="5"/>
    </row>
    <row r="198" spans="2:17" x14ac:dyDescent="0.25"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5"/>
      <c r="Q198" s="5"/>
    </row>
    <row r="199" spans="2:17" x14ac:dyDescent="0.25"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5"/>
      <c r="Q199" s="5"/>
    </row>
    <row r="200" spans="2:17" x14ac:dyDescent="0.25"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5"/>
      <c r="Q200" s="5"/>
    </row>
    <row r="201" spans="2:17" x14ac:dyDescent="0.25"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5"/>
      <c r="Q201" s="5"/>
    </row>
    <row r="202" spans="2:17" x14ac:dyDescent="0.25"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5"/>
      <c r="Q202" s="5"/>
    </row>
    <row r="203" spans="2:17" x14ac:dyDescent="0.25"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5"/>
      <c r="Q203" s="5"/>
    </row>
    <row r="204" spans="2:17" x14ac:dyDescent="0.25"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5"/>
      <c r="Q204" s="5"/>
    </row>
    <row r="205" spans="2:17" x14ac:dyDescent="0.25"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5"/>
      <c r="Q205" s="5"/>
    </row>
    <row r="206" spans="2:17" x14ac:dyDescent="0.25"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5"/>
      <c r="Q206" s="5"/>
    </row>
    <row r="207" spans="2:17" x14ac:dyDescent="0.25"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5"/>
      <c r="Q207" s="5"/>
    </row>
    <row r="208" spans="2:17" x14ac:dyDescent="0.25"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5"/>
      <c r="Q208" s="5"/>
    </row>
    <row r="209" spans="2:17" x14ac:dyDescent="0.25"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5"/>
      <c r="Q209" s="5"/>
    </row>
    <row r="210" spans="2:17" x14ac:dyDescent="0.25"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5"/>
      <c r="Q210" s="5"/>
    </row>
    <row r="211" spans="2:17" x14ac:dyDescent="0.25"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5"/>
      <c r="Q211" s="5"/>
    </row>
    <row r="212" spans="2:17" x14ac:dyDescent="0.25">
      <c r="L212" s="5"/>
      <c r="N212" s="5"/>
      <c r="O212" s="28"/>
      <c r="P212" s="5"/>
      <c r="Q212" s="5"/>
    </row>
    <row r="213" spans="2:17" x14ac:dyDescent="0.25">
      <c r="L213" s="5"/>
      <c r="N213" s="5"/>
      <c r="O213" s="28"/>
      <c r="P213" s="5"/>
      <c r="Q213" s="5"/>
    </row>
    <row r="214" spans="2:17" x14ac:dyDescent="0.25">
      <c r="L214" s="5"/>
      <c r="N214" s="5"/>
      <c r="O214" s="28"/>
      <c r="P214" s="5"/>
      <c r="Q214" s="5"/>
    </row>
    <row r="215" spans="2:17" x14ac:dyDescent="0.25">
      <c r="L215" s="5"/>
      <c r="N215" s="5"/>
      <c r="O215" s="28"/>
      <c r="P215" s="5"/>
      <c r="Q215" s="5"/>
    </row>
    <row r="216" spans="2:17" x14ac:dyDescent="0.25">
      <c r="L216" s="5"/>
      <c r="N216" s="5"/>
      <c r="O216" s="28"/>
      <c r="P216" s="5"/>
      <c r="Q216" s="5"/>
    </row>
    <row r="217" spans="2:17" x14ac:dyDescent="0.25">
      <c r="L217" s="5"/>
      <c r="N217" s="5"/>
      <c r="O217" s="28"/>
      <c r="P217" s="5"/>
      <c r="Q217" s="5"/>
    </row>
    <row r="218" spans="2:17" x14ac:dyDescent="0.25">
      <c r="L218" s="5"/>
      <c r="N218" s="5"/>
      <c r="O218" s="28"/>
      <c r="P218" s="5"/>
      <c r="Q218" s="5"/>
    </row>
    <row r="219" spans="2:17" x14ac:dyDescent="0.25">
      <c r="L219" s="5"/>
      <c r="N219" s="5"/>
      <c r="O219" s="28"/>
      <c r="P219" s="5"/>
      <c r="Q219" s="5"/>
    </row>
    <row r="220" spans="2:17" x14ac:dyDescent="0.25">
      <c r="L220" s="5"/>
      <c r="N220" s="5"/>
      <c r="O220" s="28"/>
      <c r="P220" s="5"/>
      <c r="Q220" s="5"/>
    </row>
    <row r="221" spans="2:17" x14ac:dyDescent="0.25">
      <c r="L221" s="5"/>
      <c r="N221" s="5"/>
      <c r="O221" s="28"/>
      <c r="P221" s="5"/>
      <c r="Q221" s="5"/>
    </row>
    <row r="222" spans="2:17" x14ac:dyDescent="0.25">
      <c r="L222" s="5"/>
      <c r="N222" s="5"/>
      <c r="O222" s="28"/>
      <c r="P222" s="5"/>
      <c r="Q222" s="5"/>
    </row>
    <row r="223" spans="2:17" x14ac:dyDescent="0.25">
      <c r="L223" s="5"/>
      <c r="N223" s="5"/>
      <c r="O223" s="28"/>
      <c r="P223" s="5"/>
      <c r="Q223" s="5"/>
    </row>
    <row r="224" spans="2:17" x14ac:dyDescent="0.25">
      <c r="L224" s="5"/>
      <c r="N224" s="5"/>
      <c r="O224" s="28"/>
      <c r="P224" s="5"/>
      <c r="Q224" s="5"/>
    </row>
    <row r="225" spans="12:17" x14ac:dyDescent="0.25">
      <c r="L225" s="5"/>
      <c r="N225" s="5"/>
      <c r="O225" s="28"/>
      <c r="P225" s="5"/>
      <c r="Q225" s="5"/>
    </row>
    <row r="226" spans="12:17" x14ac:dyDescent="0.25">
      <c r="L226" s="5"/>
      <c r="N226" s="5"/>
      <c r="O226" s="28"/>
      <c r="P226" s="5"/>
      <c r="Q226" s="5"/>
    </row>
    <row r="227" spans="12:17" x14ac:dyDescent="0.25">
      <c r="L227" s="5"/>
      <c r="N227" s="5"/>
      <c r="O227" s="28"/>
      <c r="P227" s="5"/>
      <c r="Q227" s="5"/>
    </row>
    <row r="228" spans="12:17" x14ac:dyDescent="0.25">
      <c r="L228" s="5"/>
      <c r="N228" s="5"/>
      <c r="O228" s="28"/>
      <c r="P228" s="5"/>
      <c r="Q228" s="5"/>
    </row>
    <row r="229" spans="12:17" x14ac:dyDescent="0.25">
      <c r="L229" s="5"/>
      <c r="N229" s="5"/>
      <c r="O229" s="28"/>
      <c r="P229" s="5"/>
      <c r="Q229" s="5"/>
    </row>
    <row r="230" spans="12:17" x14ac:dyDescent="0.25">
      <c r="L230" s="5"/>
      <c r="N230" s="5"/>
      <c r="O230" s="28"/>
      <c r="P230" s="5"/>
      <c r="Q230" s="5"/>
    </row>
    <row r="231" spans="12:17" x14ac:dyDescent="0.25">
      <c r="L231" s="5"/>
      <c r="N231" s="5"/>
      <c r="O231" s="28"/>
      <c r="P231" s="5"/>
      <c r="Q231" s="5"/>
    </row>
    <row r="232" spans="12:17" x14ac:dyDescent="0.25">
      <c r="L232" s="5"/>
      <c r="N232" s="5"/>
      <c r="O232" s="28"/>
      <c r="P232" s="5"/>
      <c r="Q232" s="5"/>
    </row>
    <row r="233" spans="12:17" x14ac:dyDescent="0.25">
      <c r="L233" s="5"/>
      <c r="N233" s="5"/>
      <c r="O233" s="28"/>
      <c r="P233" s="5"/>
      <c r="Q233" s="5"/>
    </row>
    <row r="234" spans="12:17" x14ac:dyDescent="0.25">
      <c r="L234" s="5"/>
      <c r="N234" s="5"/>
      <c r="O234" s="28"/>
      <c r="P234" s="5"/>
      <c r="Q234" s="5"/>
    </row>
    <row r="235" spans="12:17" x14ac:dyDescent="0.25">
      <c r="L235" s="5"/>
      <c r="N235" s="5"/>
      <c r="O235" s="28"/>
      <c r="P235" s="5"/>
      <c r="Q235" s="5"/>
    </row>
    <row r="236" spans="12:17" x14ac:dyDescent="0.25">
      <c r="L236" s="5"/>
      <c r="N236" s="5"/>
      <c r="O236" s="28"/>
      <c r="P236" s="5"/>
      <c r="Q236" s="5"/>
    </row>
    <row r="237" spans="12:17" x14ac:dyDescent="0.25">
      <c r="L237" s="5"/>
      <c r="N237" s="5"/>
      <c r="O237" s="28"/>
      <c r="P237" s="5"/>
      <c r="Q237" s="5"/>
    </row>
    <row r="238" spans="12:17" x14ac:dyDescent="0.25">
      <c r="L238" s="5"/>
      <c r="N238" s="5"/>
      <c r="O238" s="28"/>
      <c r="P238" s="5"/>
      <c r="Q238" s="5"/>
    </row>
    <row r="239" spans="12:17" x14ac:dyDescent="0.25">
      <c r="L239" s="5"/>
      <c r="N239" s="5"/>
      <c r="O239" s="28"/>
      <c r="P239" s="5"/>
      <c r="Q239" s="5"/>
    </row>
    <row r="240" spans="12:17" x14ac:dyDescent="0.25">
      <c r="L240" s="5"/>
      <c r="N240" s="5"/>
      <c r="O240" s="28"/>
      <c r="P240" s="5"/>
      <c r="Q240" s="5"/>
    </row>
    <row r="241" spans="12:17" x14ac:dyDescent="0.25">
      <c r="L241" s="5"/>
      <c r="N241" s="5"/>
      <c r="O241" s="28"/>
      <c r="P241" s="5"/>
      <c r="Q241" s="5"/>
    </row>
    <row r="242" spans="12:17" x14ac:dyDescent="0.25">
      <c r="L242" s="5"/>
      <c r="N242" s="5"/>
      <c r="O242" s="28"/>
      <c r="P242" s="5"/>
      <c r="Q242" s="5"/>
    </row>
    <row r="243" spans="12:17" x14ac:dyDescent="0.25">
      <c r="L243" s="5"/>
      <c r="N243" s="5"/>
      <c r="O243" s="28"/>
      <c r="P243" s="5"/>
      <c r="Q243" s="5"/>
    </row>
    <row r="244" spans="12:17" x14ac:dyDescent="0.25">
      <c r="L244" s="5"/>
      <c r="N244" s="5"/>
      <c r="O244" s="28"/>
      <c r="P244" s="5"/>
      <c r="Q244" s="5"/>
    </row>
    <row r="245" spans="12:17" x14ac:dyDescent="0.25">
      <c r="L245" s="5"/>
      <c r="N245" s="5"/>
      <c r="O245" s="28"/>
      <c r="P245" s="5"/>
      <c r="Q245" s="5"/>
    </row>
    <row r="246" spans="12:17" x14ac:dyDescent="0.25">
      <c r="L246" s="5"/>
      <c r="N246" s="5"/>
      <c r="O246" s="28"/>
      <c r="P246" s="5"/>
      <c r="Q246" s="5"/>
    </row>
    <row r="247" spans="12:17" x14ac:dyDescent="0.25">
      <c r="L247" s="5"/>
      <c r="N247" s="5"/>
      <c r="O247" s="28"/>
      <c r="P247" s="5"/>
      <c r="Q247" s="5"/>
    </row>
    <row r="248" spans="12:17" x14ac:dyDescent="0.25">
      <c r="L248" s="5"/>
      <c r="N248" s="5"/>
      <c r="O248" s="28"/>
      <c r="P248" s="5"/>
      <c r="Q248" s="5"/>
    </row>
    <row r="249" spans="12:17" x14ac:dyDescent="0.25">
      <c r="L249" s="5"/>
      <c r="N249" s="5"/>
      <c r="O249" s="28"/>
      <c r="P249" s="5"/>
      <c r="Q249" s="5"/>
    </row>
    <row r="250" spans="12:17" x14ac:dyDescent="0.25">
      <c r="L250" s="5"/>
      <c r="N250" s="5"/>
      <c r="O250" s="28"/>
      <c r="P250" s="5"/>
      <c r="Q250" s="5"/>
    </row>
    <row r="251" spans="12:17" x14ac:dyDescent="0.25">
      <c r="L251" s="5"/>
      <c r="N251" s="5"/>
      <c r="O251" s="28"/>
      <c r="P251" s="5"/>
      <c r="Q251" s="5"/>
    </row>
    <row r="252" spans="12:17" x14ac:dyDescent="0.25">
      <c r="L252" s="5"/>
      <c r="N252" s="5"/>
      <c r="O252" s="28"/>
      <c r="P252" s="5"/>
      <c r="Q252" s="5"/>
    </row>
    <row r="253" spans="12:17" x14ac:dyDescent="0.25">
      <c r="L253" s="5"/>
      <c r="N253" s="5"/>
      <c r="O253" s="28"/>
      <c r="P253" s="5"/>
      <c r="Q253" s="5"/>
    </row>
    <row r="254" spans="12:17" x14ac:dyDescent="0.25">
      <c r="L254" s="5"/>
      <c r="N254" s="5"/>
      <c r="O254" s="28"/>
      <c r="P254" s="5"/>
      <c r="Q254" s="5"/>
    </row>
    <row r="255" spans="12:17" x14ac:dyDescent="0.25">
      <c r="L255" s="5"/>
      <c r="N255" s="5"/>
      <c r="O255" s="28"/>
      <c r="P255" s="5"/>
      <c r="Q255" s="5"/>
    </row>
    <row r="256" spans="12:17" x14ac:dyDescent="0.25">
      <c r="L256" s="5"/>
      <c r="N256" s="5"/>
      <c r="O256" s="28"/>
      <c r="P256" s="5"/>
      <c r="Q256" s="5"/>
    </row>
    <row r="257" spans="11:17" x14ac:dyDescent="0.25">
      <c r="L257" s="5"/>
      <c r="N257" s="5"/>
      <c r="O257" s="28"/>
      <c r="P257" s="5"/>
      <c r="Q257" s="5"/>
    </row>
    <row r="258" spans="11:17" x14ac:dyDescent="0.25">
      <c r="L258" s="5"/>
      <c r="N258" s="5"/>
      <c r="O258" s="28"/>
      <c r="P258" s="5"/>
      <c r="Q258" s="5"/>
    </row>
    <row r="259" spans="11:17" x14ac:dyDescent="0.25">
      <c r="L259" s="5"/>
      <c r="N259" s="5"/>
      <c r="O259" s="28"/>
      <c r="P259" s="5"/>
      <c r="Q259" s="5"/>
    </row>
    <row r="260" spans="11:17" x14ac:dyDescent="0.25">
      <c r="L260" s="5"/>
      <c r="N260" s="5"/>
      <c r="O260" s="28"/>
      <c r="P260" s="5"/>
      <c r="Q260" s="5"/>
    </row>
    <row r="261" spans="11:17" x14ac:dyDescent="0.25">
      <c r="L261" s="5"/>
      <c r="N261" s="5"/>
      <c r="O261" s="28"/>
      <c r="P261" s="5"/>
      <c r="Q261" s="5"/>
    </row>
    <row r="262" spans="11:17" x14ac:dyDescent="0.25">
      <c r="L262" s="5"/>
      <c r="N262" s="5"/>
      <c r="O262" s="28"/>
      <c r="P262" s="5"/>
      <c r="Q262" s="5"/>
    </row>
    <row r="263" spans="11:17" x14ac:dyDescent="0.25">
      <c r="L263" s="5"/>
      <c r="N263" s="5"/>
      <c r="O263" s="28"/>
      <c r="P263" s="5"/>
      <c r="Q263" s="5"/>
    </row>
    <row r="264" spans="11:17" x14ac:dyDescent="0.25">
      <c r="L264" s="5"/>
      <c r="N264" s="5"/>
      <c r="O264" s="28"/>
      <c r="P264" s="5"/>
      <c r="Q264" s="5"/>
    </row>
    <row r="265" spans="11:17" x14ac:dyDescent="0.25">
      <c r="L265" s="5"/>
      <c r="N265" s="5"/>
      <c r="O265" s="28"/>
      <c r="P265" s="5"/>
      <c r="Q265" s="5"/>
    </row>
    <row r="266" spans="11:17" x14ac:dyDescent="0.25">
      <c r="L266" s="5"/>
      <c r="N266" s="5"/>
      <c r="O266" s="28"/>
      <c r="P266" s="5"/>
      <c r="Q266" s="5"/>
    </row>
    <row r="267" spans="11:17" x14ac:dyDescent="0.25">
      <c r="L267" s="5"/>
      <c r="N267" s="5"/>
      <c r="O267" s="28"/>
      <c r="P267" s="5"/>
      <c r="Q267" s="5"/>
    </row>
    <row r="268" spans="11:17" x14ac:dyDescent="0.25">
      <c r="L268" s="5"/>
      <c r="N268" s="5"/>
      <c r="O268" s="28"/>
      <c r="P268" s="5"/>
      <c r="Q268" s="5"/>
    </row>
    <row r="269" spans="11:17" x14ac:dyDescent="0.25">
      <c r="L269" s="5"/>
      <c r="N269" s="5"/>
      <c r="O269" s="28"/>
      <c r="P269" s="5"/>
      <c r="Q269" s="5"/>
    </row>
    <row r="270" spans="11:17" x14ac:dyDescent="0.25">
      <c r="K270" s="5"/>
      <c r="L270" s="5"/>
      <c r="N270" s="5"/>
      <c r="O270" s="28"/>
      <c r="P270" s="5"/>
      <c r="Q270" s="5"/>
    </row>
    <row r="271" spans="11:17" x14ac:dyDescent="0.25">
      <c r="K271" s="5"/>
      <c r="L271" s="5"/>
      <c r="N271" s="5"/>
      <c r="O271" s="28"/>
      <c r="P271" s="5"/>
      <c r="Q271" s="5"/>
    </row>
    <row r="272" spans="11:17" x14ac:dyDescent="0.25">
      <c r="K272" s="5"/>
      <c r="L272" s="5"/>
      <c r="N272" s="5"/>
      <c r="O272" s="28"/>
      <c r="P272" s="5"/>
      <c r="Q272" s="5"/>
    </row>
    <row r="273" spans="11:17" x14ac:dyDescent="0.25">
      <c r="K273" s="5"/>
      <c r="L273" s="5"/>
      <c r="N273" s="5"/>
      <c r="O273" s="28"/>
      <c r="P273" s="5"/>
      <c r="Q273" s="5"/>
    </row>
    <row r="274" spans="11:17" x14ac:dyDescent="0.25">
      <c r="K274" s="5"/>
      <c r="L274" s="5"/>
      <c r="N274" s="5"/>
      <c r="O274" s="28"/>
      <c r="P274" s="5"/>
      <c r="Q274" s="5"/>
    </row>
    <row r="275" spans="11:17" x14ac:dyDescent="0.25">
      <c r="K275" s="5"/>
      <c r="L275" s="5"/>
      <c r="N275" s="5"/>
      <c r="O275" s="28"/>
      <c r="P275" s="5"/>
      <c r="Q275" s="5"/>
    </row>
    <row r="276" spans="11:17" x14ac:dyDescent="0.25">
      <c r="K276" s="5"/>
      <c r="L276" s="5"/>
      <c r="N276" s="5"/>
      <c r="O276" s="28"/>
      <c r="P276" s="5"/>
      <c r="Q276" s="5"/>
    </row>
    <row r="277" spans="11:17" x14ac:dyDescent="0.25">
      <c r="K277" s="5"/>
      <c r="L277" s="5"/>
      <c r="N277" s="5"/>
      <c r="O277" s="28"/>
      <c r="P277" s="5"/>
      <c r="Q277" s="5"/>
    </row>
    <row r="278" spans="11:17" x14ac:dyDescent="0.25">
      <c r="K278" s="5"/>
      <c r="L278" s="5"/>
      <c r="N278" s="5"/>
      <c r="O278" s="28"/>
      <c r="P278" s="5"/>
      <c r="Q278" s="5"/>
    </row>
    <row r="279" spans="11:17" x14ac:dyDescent="0.25">
      <c r="K279" s="5"/>
      <c r="L279" s="5"/>
      <c r="N279" s="5"/>
      <c r="O279" s="28"/>
      <c r="P279" s="5"/>
      <c r="Q279" s="5"/>
    </row>
    <row r="280" spans="11:17" x14ac:dyDescent="0.25">
      <c r="K280" s="5"/>
      <c r="L280" s="5"/>
      <c r="N280" s="5"/>
      <c r="O280" s="28"/>
      <c r="P280" s="5"/>
      <c r="Q280" s="5"/>
    </row>
    <row r="281" spans="11:17" x14ac:dyDescent="0.25">
      <c r="K281" s="5"/>
      <c r="L281" s="5"/>
      <c r="N281" s="5"/>
      <c r="O281" s="28"/>
      <c r="P281" s="5"/>
      <c r="Q281" s="5"/>
    </row>
    <row r="282" spans="11:17" x14ac:dyDescent="0.25">
      <c r="K282" s="5"/>
      <c r="L282" s="5"/>
      <c r="N282" s="5"/>
      <c r="O282" s="28"/>
      <c r="P282" s="5"/>
      <c r="Q282" s="5"/>
    </row>
    <row r="283" spans="11:17" x14ac:dyDescent="0.25">
      <c r="K283" s="5"/>
      <c r="L283" s="5"/>
      <c r="N283" s="5"/>
      <c r="O283" s="28"/>
      <c r="P283" s="5"/>
      <c r="Q283" s="5"/>
    </row>
    <row r="284" spans="11:17" x14ac:dyDescent="0.25">
      <c r="K284" s="5"/>
      <c r="L284" s="5"/>
      <c r="N284" s="5"/>
      <c r="O284" s="28"/>
      <c r="P284" s="5"/>
      <c r="Q284" s="5"/>
    </row>
    <row r="285" spans="11:17" x14ac:dyDescent="0.25">
      <c r="K285" s="5"/>
      <c r="L285" s="5"/>
      <c r="N285" s="5"/>
      <c r="O285" s="28"/>
      <c r="P285" s="5"/>
      <c r="Q285" s="5"/>
    </row>
    <row r="286" spans="11:17" x14ac:dyDescent="0.25">
      <c r="K286" s="5"/>
      <c r="L286" s="5"/>
      <c r="N286" s="5"/>
      <c r="O286" s="28"/>
      <c r="P286" s="5"/>
      <c r="Q286" s="5"/>
    </row>
    <row r="287" spans="11:17" x14ac:dyDescent="0.25">
      <c r="K287" s="5"/>
      <c r="L287" s="5"/>
      <c r="N287" s="5"/>
      <c r="O287" s="28"/>
      <c r="P287" s="5"/>
      <c r="Q287" s="5"/>
    </row>
    <row r="288" spans="11:17" x14ac:dyDescent="0.25">
      <c r="K288" s="5"/>
      <c r="L288" s="5"/>
      <c r="N288" s="5"/>
      <c r="O288" s="28"/>
      <c r="P288" s="5"/>
      <c r="Q288" s="5"/>
    </row>
    <row r="289" spans="11:17" x14ac:dyDescent="0.25">
      <c r="K289" s="5"/>
      <c r="L289" s="5"/>
      <c r="N289" s="5"/>
      <c r="O289" s="28"/>
      <c r="P289" s="5"/>
      <c r="Q289" s="5"/>
    </row>
    <row r="290" spans="11:17" x14ac:dyDescent="0.25">
      <c r="K290" s="5"/>
      <c r="L290" s="5"/>
      <c r="N290" s="5"/>
      <c r="O290" s="28"/>
      <c r="P290" s="5"/>
      <c r="Q290" s="5"/>
    </row>
    <row r="291" spans="11:17" x14ac:dyDescent="0.25">
      <c r="K291" s="5"/>
      <c r="L291" s="5"/>
      <c r="N291" s="5"/>
      <c r="O291" s="28"/>
      <c r="P291" s="5"/>
      <c r="Q291" s="5"/>
    </row>
    <row r="292" spans="11:17" x14ac:dyDescent="0.25">
      <c r="K292" s="5"/>
      <c r="L292" s="5"/>
      <c r="N292" s="5"/>
      <c r="O292" s="28"/>
      <c r="P292" s="5"/>
      <c r="Q292" s="5"/>
    </row>
    <row r="293" spans="11:17" x14ac:dyDescent="0.25">
      <c r="K293" s="5"/>
      <c r="L293" s="5"/>
      <c r="N293" s="5"/>
      <c r="O293" s="28"/>
      <c r="P293" s="5"/>
      <c r="Q293" s="5"/>
    </row>
    <row r="294" spans="11:17" x14ac:dyDescent="0.25">
      <c r="K294" s="5"/>
      <c r="L294" s="5"/>
      <c r="N294" s="5"/>
      <c r="O294" s="28"/>
      <c r="P294" s="5"/>
      <c r="Q294" s="5"/>
    </row>
    <row r="295" spans="11:17" x14ac:dyDescent="0.25">
      <c r="K295" s="5"/>
      <c r="L295" s="5"/>
      <c r="N295" s="5"/>
      <c r="O295" s="28"/>
      <c r="P295" s="5"/>
      <c r="Q295" s="5"/>
    </row>
    <row r="296" spans="11:17" x14ac:dyDescent="0.25">
      <c r="K296" s="5"/>
      <c r="L296" s="5"/>
      <c r="N296" s="5"/>
      <c r="O296" s="28"/>
      <c r="P296" s="5"/>
      <c r="Q296" s="5"/>
    </row>
    <row r="297" spans="11:17" x14ac:dyDescent="0.25">
      <c r="K297" s="5"/>
      <c r="L297" s="5"/>
      <c r="N297" s="5"/>
      <c r="O297" s="28"/>
      <c r="P297" s="5"/>
      <c r="Q297" s="5"/>
    </row>
    <row r="298" spans="11:17" x14ac:dyDescent="0.25">
      <c r="K298" s="5"/>
      <c r="L298" s="5"/>
      <c r="N298" s="5"/>
      <c r="O298" s="28"/>
      <c r="P298" s="5"/>
      <c r="Q298" s="5"/>
    </row>
    <row r="299" spans="11:17" x14ac:dyDescent="0.25">
      <c r="K299" s="5"/>
      <c r="L299" s="5"/>
      <c r="N299" s="5"/>
      <c r="O299" s="28"/>
      <c r="P299" s="5"/>
      <c r="Q299" s="5"/>
    </row>
    <row r="300" spans="11:17" x14ac:dyDescent="0.25">
      <c r="K300" s="5"/>
      <c r="L300" s="5"/>
      <c r="N300" s="5"/>
      <c r="O300" s="28"/>
      <c r="P300" s="5"/>
      <c r="Q300" s="5"/>
    </row>
    <row r="301" spans="11:17" x14ac:dyDescent="0.25">
      <c r="K301" s="5"/>
      <c r="L301" s="5"/>
      <c r="O301" s="28"/>
      <c r="P301" s="5"/>
      <c r="Q301" s="5"/>
    </row>
    <row r="302" spans="11:17" x14ac:dyDescent="0.25">
      <c r="K302" s="5"/>
      <c r="L302" s="5"/>
      <c r="O302" s="28"/>
      <c r="P302" s="5"/>
      <c r="Q302" s="5"/>
    </row>
    <row r="303" spans="11:17" x14ac:dyDescent="0.25">
      <c r="K303" s="5"/>
      <c r="L303" s="5"/>
      <c r="O303" s="28"/>
      <c r="P303" s="5"/>
      <c r="Q303" s="5"/>
    </row>
    <row r="304" spans="11:17" x14ac:dyDescent="0.25">
      <c r="K304" s="5"/>
      <c r="L304" s="5"/>
      <c r="O304" s="28"/>
      <c r="P304" s="5"/>
      <c r="Q304" s="5"/>
    </row>
    <row r="305" spans="11:17" x14ac:dyDescent="0.25">
      <c r="K305" s="5"/>
      <c r="L305" s="5"/>
      <c r="O305" s="28"/>
      <c r="P305" s="5"/>
      <c r="Q305" s="5"/>
    </row>
    <row r="306" spans="11:17" x14ac:dyDescent="0.25">
      <c r="K306" s="5"/>
      <c r="L306" s="5"/>
      <c r="O306" s="28"/>
      <c r="P306" s="5"/>
      <c r="Q306" s="5"/>
    </row>
    <row r="307" spans="11:17" x14ac:dyDescent="0.25">
      <c r="K307" s="5"/>
      <c r="L307" s="5"/>
      <c r="O307" s="28"/>
      <c r="P307" s="5"/>
      <c r="Q307" s="5"/>
    </row>
    <row r="308" spans="11:17" x14ac:dyDescent="0.25">
      <c r="K308" s="5"/>
      <c r="L308" s="5"/>
      <c r="O308" s="28"/>
      <c r="P308" s="5"/>
      <c r="Q308" s="5"/>
    </row>
    <row r="309" spans="11:17" x14ac:dyDescent="0.25">
      <c r="K309" s="5"/>
      <c r="L309" s="5"/>
      <c r="O309" s="28"/>
      <c r="P309" s="5"/>
      <c r="Q309" s="5"/>
    </row>
    <row r="310" spans="11:17" x14ac:dyDescent="0.25">
      <c r="K310" s="5"/>
      <c r="L310" s="5"/>
      <c r="O310" s="28"/>
      <c r="P310" s="5"/>
      <c r="Q310" s="5"/>
    </row>
    <row r="311" spans="11:17" x14ac:dyDescent="0.25">
      <c r="K311" s="5"/>
      <c r="L311" s="5"/>
      <c r="O311" s="28"/>
      <c r="P311" s="5"/>
      <c r="Q311" s="5"/>
    </row>
    <row r="312" spans="11:17" x14ac:dyDescent="0.25">
      <c r="K312" s="5"/>
      <c r="L312" s="5"/>
      <c r="O312" s="28"/>
      <c r="P312" s="5"/>
      <c r="Q312" s="5"/>
    </row>
    <row r="313" spans="11:17" x14ac:dyDescent="0.25">
      <c r="K313" s="5"/>
      <c r="L313" s="5"/>
      <c r="O313" s="28"/>
      <c r="P313" s="5"/>
      <c r="Q313" s="5"/>
    </row>
    <row r="314" spans="11:17" x14ac:dyDescent="0.25">
      <c r="K314" s="5"/>
      <c r="L314" s="5"/>
      <c r="O314" s="28"/>
      <c r="P314" s="5"/>
      <c r="Q314" s="5"/>
    </row>
    <row r="315" spans="11:17" x14ac:dyDescent="0.25">
      <c r="K315" s="5"/>
      <c r="L315" s="5"/>
      <c r="O315" s="28"/>
      <c r="P315" s="5"/>
      <c r="Q315" s="5"/>
    </row>
    <row r="316" spans="11:17" x14ac:dyDescent="0.25">
      <c r="K316" s="5"/>
      <c r="L316" s="5"/>
      <c r="O316" s="28"/>
      <c r="P316" s="5"/>
      <c r="Q316" s="5"/>
    </row>
    <row r="317" spans="11:17" x14ac:dyDescent="0.25">
      <c r="K317" s="5"/>
      <c r="L317" s="5"/>
      <c r="O317" s="28"/>
      <c r="P317" s="5"/>
      <c r="Q317" s="5"/>
    </row>
    <row r="318" spans="11:17" x14ac:dyDescent="0.25">
      <c r="K318" s="5"/>
      <c r="L318" s="5"/>
      <c r="O318" s="28"/>
      <c r="P318" s="5"/>
      <c r="Q318" s="5"/>
    </row>
    <row r="319" spans="11:17" x14ac:dyDescent="0.25">
      <c r="K319" s="5"/>
      <c r="L319" s="5"/>
      <c r="O319" s="28"/>
      <c r="P319" s="5"/>
      <c r="Q319" s="5"/>
    </row>
    <row r="320" spans="11:17" x14ac:dyDescent="0.25">
      <c r="K320" s="5"/>
      <c r="L320" s="5"/>
      <c r="O320" s="28"/>
      <c r="P320" s="5"/>
      <c r="Q320" s="5"/>
    </row>
    <row r="321" spans="11:17" x14ac:dyDescent="0.25">
      <c r="K321" s="5"/>
      <c r="L321" s="5"/>
      <c r="O321" s="28"/>
      <c r="P321" s="5"/>
      <c r="Q321" s="5"/>
    </row>
    <row r="322" spans="11:17" x14ac:dyDescent="0.25">
      <c r="K322" s="5"/>
      <c r="L322" s="5"/>
      <c r="O322" s="28"/>
      <c r="P322" s="5"/>
      <c r="Q322" s="5"/>
    </row>
    <row r="323" spans="11:17" x14ac:dyDescent="0.25">
      <c r="K323" s="5"/>
      <c r="L323" s="5"/>
      <c r="O323" s="28"/>
      <c r="P323" s="5"/>
      <c r="Q323" s="5"/>
    </row>
    <row r="324" spans="11:17" x14ac:dyDescent="0.25">
      <c r="K324" s="5"/>
      <c r="L324" s="5"/>
      <c r="O324" s="28"/>
      <c r="P324" s="5"/>
      <c r="Q324" s="5"/>
    </row>
    <row r="325" spans="11:17" x14ac:dyDescent="0.25">
      <c r="K325" s="5"/>
      <c r="L325" s="5"/>
      <c r="O325" s="28"/>
      <c r="P325" s="5"/>
      <c r="Q325" s="5"/>
    </row>
    <row r="326" spans="11:17" x14ac:dyDescent="0.25">
      <c r="K326" s="5"/>
      <c r="L326" s="5"/>
      <c r="O326" s="28"/>
      <c r="P326" s="5"/>
      <c r="Q326" s="5"/>
    </row>
    <row r="327" spans="11:17" x14ac:dyDescent="0.25">
      <c r="K327" s="5"/>
      <c r="L327" s="5"/>
      <c r="O327" s="28"/>
      <c r="P327" s="5"/>
      <c r="Q327" s="5"/>
    </row>
    <row r="328" spans="11:17" x14ac:dyDescent="0.25">
      <c r="K328" s="5"/>
      <c r="L328" s="5"/>
      <c r="O328" s="28"/>
      <c r="P328" s="5"/>
      <c r="Q328" s="5"/>
    </row>
    <row r="329" spans="11:17" x14ac:dyDescent="0.25">
      <c r="K329" s="5"/>
      <c r="L329" s="5"/>
      <c r="O329" s="28"/>
      <c r="P329" s="5"/>
      <c r="Q329" s="5"/>
    </row>
    <row r="330" spans="11:17" x14ac:dyDescent="0.25">
      <c r="K330" s="5"/>
      <c r="L330" s="5"/>
      <c r="P330" s="5"/>
      <c r="Q330" s="5"/>
    </row>
    <row r="331" spans="11:17" x14ac:dyDescent="0.25">
      <c r="K331" s="5"/>
      <c r="L331" s="5"/>
      <c r="P331" s="5"/>
      <c r="Q331" s="5"/>
    </row>
    <row r="332" spans="11:17" x14ac:dyDescent="0.25">
      <c r="K332" s="5"/>
      <c r="L332" s="5"/>
      <c r="P332" s="5"/>
      <c r="Q332" s="5"/>
    </row>
    <row r="333" spans="11:17" x14ac:dyDescent="0.25">
      <c r="K333" s="5"/>
      <c r="L333" s="5"/>
      <c r="P333" s="5"/>
      <c r="Q333" s="5"/>
    </row>
    <row r="334" spans="11:17" x14ac:dyDescent="0.25">
      <c r="K334" s="5"/>
      <c r="L334" s="5"/>
      <c r="P334" s="5"/>
      <c r="Q334" s="5"/>
    </row>
    <row r="335" spans="11:17" x14ac:dyDescent="0.25">
      <c r="K335" s="5"/>
      <c r="L335" s="5"/>
      <c r="P335" s="5"/>
      <c r="Q335" s="5"/>
    </row>
    <row r="336" spans="11:17" x14ac:dyDescent="0.25">
      <c r="K336" s="5"/>
      <c r="L336" s="5"/>
      <c r="P336" s="5"/>
      <c r="Q336" s="5"/>
    </row>
    <row r="337" spans="11:17" x14ac:dyDescent="0.25">
      <c r="K337" s="5"/>
      <c r="L337" s="5"/>
      <c r="P337" s="5"/>
      <c r="Q337" s="5"/>
    </row>
    <row r="338" spans="11:17" x14ac:dyDescent="0.25">
      <c r="K338" s="5"/>
      <c r="L338" s="5"/>
      <c r="P338" s="5"/>
      <c r="Q338" s="5"/>
    </row>
    <row r="339" spans="11:17" x14ac:dyDescent="0.25">
      <c r="K339" s="5"/>
      <c r="L339" s="5"/>
      <c r="P339" s="5"/>
      <c r="Q339" s="5"/>
    </row>
    <row r="340" spans="11:17" x14ac:dyDescent="0.25">
      <c r="K340" s="5"/>
      <c r="L340" s="5"/>
      <c r="P340" s="5"/>
      <c r="Q340" s="5"/>
    </row>
    <row r="341" spans="11:17" x14ac:dyDescent="0.25">
      <c r="K341" s="5"/>
      <c r="L341" s="5"/>
      <c r="P341" s="5"/>
      <c r="Q341" s="5"/>
    </row>
    <row r="342" spans="11:17" x14ac:dyDescent="0.25">
      <c r="K342" s="5"/>
      <c r="L342" s="5"/>
      <c r="P342" s="5"/>
      <c r="Q342" s="5"/>
    </row>
    <row r="343" spans="11:17" x14ac:dyDescent="0.25">
      <c r="K343" s="5"/>
      <c r="L343" s="5"/>
      <c r="P343" s="5"/>
      <c r="Q343" s="5"/>
    </row>
    <row r="344" spans="11:17" x14ac:dyDescent="0.25">
      <c r="K344" s="5"/>
      <c r="L344" s="5"/>
      <c r="P344" s="5"/>
      <c r="Q344" s="5"/>
    </row>
    <row r="345" spans="11:17" x14ac:dyDescent="0.25">
      <c r="K345" s="5"/>
      <c r="L345" s="5"/>
      <c r="P345" s="5"/>
      <c r="Q345" s="5"/>
    </row>
    <row r="346" spans="11:17" x14ac:dyDescent="0.25">
      <c r="K346" s="5"/>
      <c r="L346" s="5"/>
      <c r="P346" s="5"/>
      <c r="Q346" s="5"/>
    </row>
    <row r="347" spans="11:17" x14ac:dyDescent="0.25">
      <c r="K347" s="5"/>
      <c r="L347" s="5"/>
      <c r="P347" s="5"/>
      <c r="Q347" s="5"/>
    </row>
    <row r="348" spans="11:17" x14ac:dyDescent="0.25">
      <c r="K348" s="5"/>
      <c r="L348" s="5"/>
      <c r="P348" s="5"/>
      <c r="Q348" s="5"/>
    </row>
    <row r="349" spans="11:17" x14ac:dyDescent="0.25">
      <c r="K349" s="5"/>
      <c r="L349" s="5"/>
      <c r="P349" s="5"/>
      <c r="Q349" s="5"/>
    </row>
    <row r="350" spans="11:17" x14ac:dyDescent="0.25">
      <c r="K350" s="5"/>
      <c r="L350" s="5"/>
      <c r="P350" s="5"/>
      <c r="Q350" s="5"/>
    </row>
    <row r="351" spans="11:17" x14ac:dyDescent="0.25">
      <c r="K351" s="5"/>
      <c r="L351" s="5"/>
      <c r="P351" s="5"/>
      <c r="Q351" s="5"/>
    </row>
    <row r="352" spans="11:17" x14ac:dyDescent="0.25">
      <c r="K352" s="5"/>
      <c r="L352" s="5"/>
      <c r="P352" s="5"/>
      <c r="Q352" s="5"/>
    </row>
    <row r="353" spans="11:17" x14ac:dyDescent="0.25">
      <c r="K353" s="5"/>
      <c r="L353" s="5"/>
      <c r="P353" s="5"/>
      <c r="Q353" s="5"/>
    </row>
    <row r="354" spans="11:17" x14ac:dyDescent="0.25">
      <c r="K354" s="5"/>
      <c r="L354" s="5"/>
      <c r="P354" s="5"/>
      <c r="Q354" s="5"/>
    </row>
    <row r="355" spans="11:17" x14ac:dyDescent="0.25">
      <c r="K355" s="5"/>
      <c r="L355" s="5"/>
      <c r="P355" s="5"/>
      <c r="Q355" s="5"/>
    </row>
    <row r="356" spans="11:17" x14ac:dyDescent="0.25">
      <c r="K356" s="5"/>
      <c r="L356" s="5"/>
      <c r="P356" s="5"/>
      <c r="Q356" s="5"/>
    </row>
    <row r="357" spans="11:17" x14ac:dyDescent="0.25">
      <c r="K357" s="5"/>
      <c r="L357" s="5"/>
      <c r="P357" s="5"/>
      <c r="Q357" s="5"/>
    </row>
    <row r="358" spans="11:17" x14ac:dyDescent="0.25">
      <c r="K358" s="5"/>
      <c r="L358" s="5"/>
      <c r="P358" s="5"/>
      <c r="Q358" s="5"/>
    </row>
    <row r="359" spans="11:17" x14ac:dyDescent="0.25">
      <c r="P359" s="5"/>
      <c r="Q359" s="5"/>
    </row>
    <row r="360" spans="11:17" x14ac:dyDescent="0.25">
      <c r="P360" s="5"/>
      <c r="Q360" s="5"/>
    </row>
    <row r="361" spans="11:17" x14ac:dyDescent="0.25">
      <c r="P361" s="5"/>
      <c r="Q361" s="5"/>
    </row>
    <row r="362" spans="11:17" x14ac:dyDescent="0.25">
      <c r="P362" s="5"/>
      <c r="Q362" s="5"/>
    </row>
    <row r="363" spans="11:17" x14ac:dyDescent="0.25">
      <c r="P363" s="5"/>
      <c r="Q363" s="5"/>
    </row>
    <row r="364" spans="11:17" x14ac:dyDescent="0.25">
      <c r="P364" s="5"/>
      <c r="Q364" s="5"/>
    </row>
    <row r="365" spans="11:17" x14ac:dyDescent="0.25">
      <c r="P365" s="5"/>
      <c r="Q365" s="5"/>
    </row>
    <row r="366" spans="11:17" x14ac:dyDescent="0.25">
      <c r="P366" s="5"/>
      <c r="Q366" s="5"/>
    </row>
    <row r="367" spans="11:17" x14ac:dyDescent="0.25">
      <c r="P367" s="5"/>
      <c r="Q367" s="5"/>
    </row>
    <row r="368" spans="11:17" x14ac:dyDescent="0.25">
      <c r="P368" s="5"/>
      <c r="Q368" s="5"/>
    </row>
    <row r="369" spans="16:17" x14ac:dyDescent="0.25">
      <c r="P369" s="5"/>
      <c r="Q369" s="5"/>
    </row>
    <row r="370" spans="16:17" x14ac:dyDescent="0.25">
      <c r="P370" s="5"/>
      <c r="Q370" s="5"/>
    </row>
    <row r="371" spans="16:17" x14ac:dyDescent="0.25">
      <c r="P371" s="5"/>
      <c r="Q371" s="5"/>
    </row>
    <row r="372" spans="16:17" x14ac:dyDescent="0.25">
      <c r="P372" s="5"/>
      <c r="Q372" s="5"/>
    </row>
    <row r="373" spans="16:17" x14ac:dyDescent="0.25">
      <c r="P373" s="5"/>
      <c r="Q373" s="5"/>
    </row>
    <row r="374" spans="16:17" x14ac:dyDescent="0.25">
      <c r="P374" s="5"/>
      <c r="Q374" s="5"/>
    </row>
    <row r="375" spans="16:17" x14ac:dyDescent="0.25">
      <c r="P375" s="5"/>
      <c r="Q375" s="5"/>
    </row>
    <row r="376" spans="16:17" x14ac:dyDescent="0.25">
      <c r="P376" s="5"/>
      <c r="Q376" s="5"/>
    </row>
    <row r="377" spans="16:17" x14ac:dyDescent="0.25">
      <c r="P377" s="5"/>
      <c r="Q377" s="5"/>
    </row>
    <row r="378" spans="16:17" x14ac:dyDescent="0.25">
      <c r="P378" s="5"/>
      <c r="Q378" s="5"/>
    </row>
    <row r="379" spans="16:17" x14ac:dyDescent="0.25">
      <c r="P379" s="5"/>
      <c r="Q379" s="5"/>
    </row>
    <row r="380" spans="16:17" x14ac:dyDescent="0.25">
      <c r="P380" s="5"/>
      <c r="Q380" s="5"/>
    </row>
    <row r="381" spans="16:17" x14ac:dyDescent="0.25">
      <c r="P381" s="5"/>
      <c r="Q381" s="5"/>
    </row>
    <row r="382" spans="16:17" x14ac:dyDescent="0.25">
      <c r="P382" s="5"/>
      <c r="Q382" s="5"/>
    </row>
    <row r="383" spans="16:17" x14ac:dyDescent="0.25">
      <c r="P383" s="5"/>
      <c r="Q383" s="5"/>
    </row>
    <row r="384" spans="16:17" x14ac:dyDescent="0.25">
      <c r="P384" s="5"/>
      <c r="Q384" s="5"/>
    </row>
    <row r="385" spans="16:17" x14ac:dyDescent="0.25">
      <c r="P385" s="5"/>
      <c r="Q385" s="5"/>
    </row>
    <row r="386" spans="16:17" x14ac:dyDescent="0.25">
      <c r="P386" s="5"/>
      <c r="Q386" s="5"/>
    </row>
    <row r="387" spans="16:17" x14ac:dyDescent="0.25">
      <c r="P387" s="5"/>
      <c r="Q387" s="5"/>
    </row>
  </sheetData>
  <mergeCells count="2">
    <mergeCell ref="A60:E60"/>
    <mergeCell ref="G60:K60"/>
  </mergeCells>
  <pageMargins left="0.7" right="0.7" top="0.75" bottom="0.75" header="0.3" footer="0.3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068CC31-3EA2-48BE-A0E3-9B60630A5135}"/>
</file>

<file path=customXml/itemProps2.xml><?xml version="1.0" encoding="utf-8"?>
<ds:datastoreItem xmlns:ds="http://schemas.openxmlformats.org/officeDocument/2006/customXml" ds:itemID="{69D4FFA7-0BAF-463C-BFBE-764D47E17B5E}"/>
</file>

<file path=customXml/itemProps3.xml><?xml version="1.0" encoding="utf-8"?>
<ds:datastoreItem xmlns:ds="http://schemas.openxmlformats.org/officeDocument/2006/customXml" ds:itemID="{74F76A94-C553-4A78-B547-9E059C76A2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hscrc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Dennis Phelps</cp:lastModifiedBy>
  <cp:lastPrinted>2020-02-06T19:13:29Z</cp:lastPrinted>
  <dcterms:created xsi:type="dcterms:W3CDTF">2011-02-02T15:19:16Z</dcterms:created>
  <dcterms:modified xsi:type="dcterms:W3CDTF">2023-06-28T19:04:01Z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