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Sept 19 Mtg\"/>
    </mc:Choice>
  </mc:AlternateContent>
  <bookViews>
    <workbookView xWindow="0" yWindow="0" windowWidth="28800" windowHeight="14220"/>
  </bookViews>
  <sheets>
    <sheet name="3. CY2013 vs PERFORMANCE PERIOD" sheetId="1" r:id="rId1"/>
    <sheet name="Sheet1" sheetId="2" r:id="rId2"/>
  </sheets>
  <definedNames>
    <definedName name="_xlnm._FilterDatabase" localSheetId="0" hidden="1">'3. CY2013 vs PERFORMANCE PERIOD'!$A$3:$Q$54</definedName>
  </definedNames>
  <calcPr calcId="152511"/>
</workbook>
</file>

<file path=xl/calcChain.xml><?xml version="1.0" encoding="utf-8"?>
<calcChain xmlns="http://schemas.openxmlformats.org/spreadsheetml/2006/main">
  <c r="N51" i="1" l="1"/>
  <c r="L51" i="1"/>
  <c r="N43" i="1"/>
  <c r="N16" i="1"/>
  <c r="N45" i="1"/>
  <c r="N36" i="1"/>
  <c r="N42" i="1"/>
  <c r="N33" i="1"/>
  <c r="N41" i="1"/>
  <c r="N15" i="1"/>
  <c r="N23" i="1"/>
  <c r="N29" i="1"/>
  <c r="N9" i="1"/>
  <c r="N34" i="1"/>
  <c r="N46" i="1"/>
  <c r="N40" i="1"/>
  <c r="N11" i="1"/>
  <c r="N48" i="1"/>
  <c r="N22" i="1"/>
  <c r="N24" i="1"/>
  <c r="N12" i="1"/>
  <c r="N18" i="1"/>
  <c r="N8" i="1"/>
  <c r="N30" i="1"/>
  <c r="N10" i="1"/>
  <c r="N28" i="1"/>
  <c r="N47" i="1"/>
  <c r="N26" i="1"/>
  <c r="N37" i="1"/>
  <c r="N49" i="1"/>
  <c r="N31" i="1"/>
  <c r="N6" i="1"/>
  <c r="N21" i="1"/>
  <c r="N25" i="1"/>
  <c r="N20" i="1"/>
  <c r="N5" i="1"/>
  <c r="N44" i="1"/>
  <c r="N35" i="1"/>
  <c r="N7" i="1"/>
  <c r="N27" i="1"/>
  <c r="N38" i="1"/>
  <c r="N13" i="1"/>
  <c r="N14" i="1"/>
  <c r="N50" i="1"/>
  <c r="N32" i="1"/>
  <c r="N19" i="1"/>
  <c r="N17" i="1"/>
  <c r="N39" i="1"/>
  <c r="L43" i="1"/>
  <c r="L16" i="1"/>
  <c r="L45" i="1"/>
  <c r="L36" i="1"/>
  <c r="L42" i="1"/>
  <c r="L33" i="1"/>
  <c r="L41" i="1"/>
  <c r="L15" i="1"/>
  <c r="L23" i="1"/>
  <c r="L29" i="1"/>
  <c r="L9" i="1"/>
  <c r="L34" i="1"/>
  <c r="L46" i="1"/>
  <c r="L40" i="1"/>
  <c r="L11" i="1"/>
  <c r="L48" i="1"/>
  <c r="L22" i="1"/>
  <c r="L24" i="1"/>
  <c r="L12" i="1"/>
  <c r="L18" i="1"/>
  <c r="L8" i="1"/>
  <c r="L30" i="1"/>
  <c r="L10" i="1"/>
  <c r="L28" i="1"/>
  <c r="L47" i="1"/>
  <c r="L26" i="1"/>
  <c r="L37" i="1"/>
  <c r="L49" i="1"/>
  <c r="L31" i="1"/>
  <c r="L6" i="1"/>
  <c r="L21" i="1"/>
  <c r="L25" i="1"/>
  <c r="L20" i="1"/>
  <c r="L5" i="1"/>
  <c r="L44" i="1"/>
  <c r="L35" i="1"/>
  <c r="L7" i="1"/>
  <c r="L27" i="1"/>
  <c r="L38" i="1"/>
  <c r="L13" i="1"/>
  <c r="L14" i="1"/>
  <c r="L50" i="1"/>
  <c r="L32" i="1"/>
  <c r="L19" i="1"/>
  <c r="L17" i="1"/>
  <c r="L39" i="1"/>
  <c r="E39" i="1" l="1"/>
  <c r="G16" i="1"/>
  <c r="G45" i="1"/>
  <c r="G36" i="1"/>
  <c r="G42" i="1"/>
  <c r="G33" i="1"/>
  <c r="G41" i="1"/>
  <c r="G15" i="1"/>
  <c r="G23" i="1"/>
  <c r="G29" i="1"/>
  <c r="G9" i="1"/>
  <c r="G34" i="1"/>
  <c r="G46" i="1"/>
  <c r="G40" i="1"/>
  <c r="G11" i="1"/>
  <c r="G48" i="1"/>
  <c r="G22" i="1"/>
  <c r="G24" i="1"/>
  <c r="G12" i="1"/>
  <c r="G18" i="1"/>
  <c r="G8" i="1"/>
  <c r="G30" i="1"/>
  <c r="G10" i="1"/>
  <c r="G28" i="1"/>
  <c r="G47" i="1"/>
  <c r="G26" i="1"/>
  <c r="G37" i="1"/>
  <c r="G49" i="1"/>
  <c r="G31" i="1"/>
  <c r="G6" i="1"/>
  <c r="G21" i="1"/>
  <c r="G25" i="1"/>
  <c r="G20" i="1"/>
  <c r="G5" i="1"/>
  <c r="G44" i="1"/>
  <c r="G35" i="1"/>
  <c r="G7" i="1"/>
  <c r="G27" i="1"/>
  <c r="G38" i="1"/>
  <c r="G13" i="1"/>
  <c r="G14" i="1"/>
  <c r="G50" i="1"/>
  <c r="G32" i="1"/>
  <c r="G19" i="1"/>
  <c r="G17" i="1"/>
  <c r="G51" i="1"/>
  <c r="G43" i="1"/>
  <c r="G39" i="1"/>
  <c r="E43" i="1"/>
  <c r="E16" i="1"/>
  <c r="E45" i="1"/>
  <c r="E36" i="1"/>
  <c r="E42" i="1"/>
  <c r="E33" i="1"/>
  <c r="E41" i="1"/>
  <c r="E15" i="1"/>
  <c r="E23" i="1"/>
  <c r="E29" i="1"/>
  <c r="E9" i="1"/>
  <c r="E34" i="1"/>
  <c r="E46" i="1"/>
  <c r="E40" i="1"/>
  <c r="E11" i="1"/>
  <c r="E48" i="1"/>
  <c r="E22" i="1"/>
  <c r="E24" i="1"/>
  <c r="E12" i="1"/>
  <c r="E18" i="1"/>
  <c r="E8" i="1"/>
  <c r="E30" i="1"/>
  <c r="E10" i="1"/>
  <c r="E28" i="1"/>
  <c r="E47" i="1"/>
  <c r="E26" i="1"/>
  <c r="E37" i="1"/>
  <c r="E49" i="1"/>
  <c r="E31" i="1"/>
  <c r="E6" i="1"/>
  <c r="E21" i="1"/>
  <c r="E25" i="1"/>
  <c r="E20" i="1"/>
  <c r="E5" i="1"/>
  <c r="E44" i="1"/>
  <c r="E35" i="1"/>
  <c r="E7" i="1"/>
  <c r="E27" i="1"/>
  <c r="E38" i="1"/>
  <c r="E13" i="1"/>
  <c r="E14" i="1"/>
  <c r="E50" i="1"/>
  <c r="E32" i="1"/>
  <c r="E19" i="1"/>
  <c r="E17" i="1"/>
  <c r="E51" i="1"/>
  <c r="O50" i="1" l="1"/>
  <c r="H39" i="1"/>
  <c r="O45" i="1"/>
  <c r="O28" i="1"/>
  <c r="O27" i="1"/>
  <c r="O9" i="1"/>
  <c r="O25" i="1"/>
  <c r="O43" i="1"/>
  <c r="O44" i="1"/>
  <c r="O22" i="1"/>
  <c r="O16" i="1"/>
  <c r="O32" i="1"/>
  <c r="O20" i="1"/>
  <c r="O24" i="1"/>
  <c r="O37" i="1"/>
  <c r="O48" i="1"/>
  <c r="O42" i="1"/>
  <c r="O30" i="1"/>
  <c r="O7" i="1"/>
  <c r="O12" i="1"/>
  <c r="O15" i="1"/>
  <c r="O13" i="1"/>
  <c r="O33" i="1"/>
  <c r="O8" i="1"/>
  <c r="O5" i="1"/>
  <c r="O51" i="1"/>
  <c r="O11" i="1"/>
  <c r="O21" i="1"/>
  <c r="O36" i="1"/>
  <c r="O18" i="1"/>
  <c r="O35" i="1"/>
  <c r="O23" i="1"/>
  <c r="O14" i="1"/>
  <c r="O6" i="1"/>
  <c r="O46" i="1"/>
  <c r="O17" i="1"/>
  <c r="O26" i="1"/>
  <c r="O41" i="1"/>
  <c r="O10" i="1"/>
  <c r="O38" i="1"/>
  <c r="O34" i="1"/>
  <c r="O49" i="1"/>
  <c r="O19" i="1"/>
  <c r="O47" i="1"/>
  <c r="O40" i="1"/>
  <c r="O39" i="1"/>
  <c r="Q39" i="1" s="1"/>
  <c r="O31" i="1"/>
  <c r="O29" i="1"/>
  <c r="H43" i="1"/>
  <c r="H32" i="1"/>
  <c r="H38" i="1"/>
  <c r="H44" i="1"/>
  <c r="H21" i="1"/>
  <c r="H37" i="1"/>
  <c r="H10" i="1"/>
  <c r="H12" i="1"/>
  <c r="H11" i="1"/>
  <c r="H9" i="1"/>
  <c r="P9" i="1" s="1"/>
  <c r="H41" i="1"/>
  <c r="H45" i="1"/>
  <c r="H50" i="1"/>
  <c r="P50" i="1" s="1"/>
  <c r="H29" i="1"/>
  <c r="H19" i="1"/>
  <c r="H26" i="1"/>
  <c r="H51" i="1"/>
  <c r="H40" i="1"/>
  <c r="H6" i="1"/>
  <c r="H17" i="1"/>
  <c r="H14" i="1"/>
  <c r="H7" i="1"/>
  <c r="H20" i="1"/>
  <c r="H31" i="1"/>
  <c r="H47" i="1"/>
  <c r="H8" i="1"/>
  <c r="H22" i="1"/>
  <c r="H46" i="1"/>
  <c r="H23" i="1"/>
  <c r="H42" i="1"/>
  <c r="H16" i="1"/>
  <c r="H24" i="1"/>
  <c r="H5" i="1"/>
  <c r="H33" i="1"/>
  <c r="H30" i="1"/>
  <c r="H27" i="1"/>
  <c r="H36" i="1"/>
  <c r="H15" i="1"/>
  <c r="H34" i="1"/>
  <c r="H48" i="1"/>
  <c r="H18" i="1"/>
  <c r="H28" i="1"/>
  <c r="H49" i="1"/>
  <c r="H25" i="1"/>
  <c r="H35" i="1"/>
  <c r="H13" i="1"/>
  <c r="Q18" i="1" l="1"/>
  <c r="Q51" i="1"/>
  <c r="Q49" i="1"/>
  <c r="Q41" i="1"/>
  <c r="Q6" i="1"/>
  <c r="Q30" i="1"/>
  <c r="Q22" i="1"/>
  <c r="Q38" i="1"/>
  <c r="Q29" i="1"/>
  <c r="Q47" i="1"/>
  <c r="Q23" i="1"/>
  <c r="Q21" i="1"/>
  <c r="Q43" i="1"/>
  <c r="Q17" i="1"/>
  <c r="Q8" i="1"/>
  <c r="Q12" i="1"/>
  <c r="Q48" i="1"/>
  <c r="Q32" i="1"/>
  <c r="Q28" i="1"/>
  <c r="Q31" i="1"/>
  <c r="Q19" i="1"/>
  <c r="Q10" i="1"/>
  <c r="Q46" i="1"/>
  <c r="Q35" i="1"/>
  <c r="Q11" i="1"/>
  <c r="Q33" i="1"/>
  <c r="Q7" i="1"/>
  <c r="Q37" i="1"/>
  <c r="Q16" i="1"/>
  <c r="Q25" i="1"/>
  <c r="Q45" i="1"/>
  <c r="Q13" i="1"/>
  <c r="Q24" i="1"/>
  <c r="Q9" i="1"/>
  <c r="Q40" i="1"/>
  <c r="Q34" i="1"/>
  <c r="Q26" i="1"/>
  <c r="Q14" i="1"/>
  <c r="Q36" i="1"/>
  <c r="Q5" i="1"/>
  <c r="Q15" i="1"/>
  <c r="Q42" i="1"/>
  <c r="Q20" i="1"/>
  <c r="Q44" i="1"/>
  <c r="Q27" i="1"/>
  <c r="Q50" i="1"/>
  <c r="P13" i="1"/>
  <c r="P30" i="1"/>
  <c r="P22" i="1"/>
  <c r="P34" i="1"/>
  <c r="P27" i="1"/>
  <c r="P44" i="1"/>
  <c r="P20" i="1"/>
  <c r="P28" i="1"/>
  <c r="P16" i="1"/>
  <c r="P32" i="1"/>
  <c r="P12" i="1"/>
  <c r="P25" i="1"/>
  <c r="P48" i="1"/>
  <c r="P43" i="1"/>
  <c r="P45" i="1"/>
  <c r="P24" i="1"/>
  <c r="P15" i="1"/>
  <c r="P42" i="1"/>
  <c r="P8" i="1"/>
  <c r="P33" i="1"/>
  <c r="P7" i="1"/>
  <c r="P37" i="1"/>
  <c r="P35" i="1"/>
  <c r="P5" i="1"/>
  <c r="P40" i="1"/>
  <c r="P29" i="1"/>
  <c r="P26" i="1"/>
  <c r="P36" i="1"/>
  <c r="P14" i="1"/>
  <c r="P47" i="1"/>
  <c r="P38" i="1"/>
  <c r="P17" i="1"/>
  <c r="P23" i="1"/>
  <c r="P21" i="1"/>
  <c r="P31" i="1"/>
  <c r="P19" i="1"/>
  <c r="P10" i="1"/>
  <c r="P46" i="1"/>
  <c r="P11" i="1"/>
  <c r="P39" i="1"/>
  <c r="P49" i="1"/>
  <c r="P41" i="1"/>
  <c r="P6" i="1"/>
  <c r="P18" i="1"/>
</calcChain>
</file>

<file path=xl/sharedStrings.xml><?xml version="1.0" encoding="utf-8"?>
<sst xmlns="http://schemas.openxmlformats.org/spreadsheetml/2006/main" count="87" uniqueCount="82">
  <si>
    <t>HOSPITAL ID</t>
  </si>
  <si>
    <t>HOSPITAL NAME</t>
  </si>
  <si>
    <t>TOTAL NUMBER OF EXPECTED READMISSIONS</t>
  </si>
  <si>
    <t>RISK ADJUSTED RATE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</si>
  <si>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</si>
  <si>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</si>
  <si>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</si>
  <si>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</si>
  <si>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</si>
  <si>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</si>
  <si>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</si>
  <si>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</si>
  <si>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</si>
  <si>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</si>
  <si>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</si>
  <si>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</si>
  <si>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</si>
  <si>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</si>
  <si>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</si>
  <si>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</si>
  <si>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</si>
  <si>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</si>
  <si>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</si>
  <si>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</si>
  <si>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</si>
  <si>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</si>
  <si>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</si>
  <si>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</si>
  <si>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</si>
  <si>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</si>
  <si>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</si>
  <si>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</si>
  <si>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</si>
  <si>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</si>
  <si>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</si>
  <si>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</si>
  <si>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</si>
  <si>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</si>
  <si>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</si>
  <si>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</si>
  <si>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</si>
  <si>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</si>
  <si>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</si>
  <si>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</si>
  <si>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</si>
  <si>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</si>
  <si>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</si>
  <si>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</si>
  <si>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</si>
  <si>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</si>
  <si>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</t>
  </si>
  <si>
    <t>TOTAL NUMBER OF HOSPITAL INPATIENT DISCHARGES*</t>
  </si>
  <si>
    <t>*This is the total number of discharges that are eligible for a readmission and not necessarily total discharges.</t>
  </si>
  <si>
    <t>CY2014 Performance Period Risk-Adjusted Readmission Goal for Incentive</t>
  </si>
  <si>
    <t>READMISSION RATIO</t>
  </si>
  <si>
    <t>A</t>
  </si>
  <si>
    <t>B</t>
  </si>
  <si>
    <t>C</t>
  </si>
  <si>
    <t>D</t>
  </si>
  <si>
    <t>F</t>
  </si>
  <si>
    <t>PERCENT READMISSIONS</t>
  </si>
  <si>
    <t>G = D /F</t>
  </si>
  <si>
    <t>E = D/C</t>
  </si>
  <si>
    <t>TOTAL NUMBER OF READMISSIONS^</t>
  </si>
  <si>
    <t>^ This is the number of readmissions after all adjustments, including removal of planned admissions.</t>
  </si>
  <si>
    <t>H = G * E for State</t>
  </si>
  <si>
    <t>J</t>
  </si>
  <si>
    <t>K</t>
  </si>
  <si>
    <t>L= K/J</t>
  </si>
  <si>
    <t>M</t>
  </si>
  <si>
    <t>N = K/M</t>
  </si>
  <si>
    <t>O = N * E for State</t>
  </si>
  <si>
    <t>P= O5-I5</t>
  </si>
  <si>
    <t>DIFFERENCE BETWEEN CURRENT RATE AND GOAL</t>
  </si>
  <si>
    <t xml:space="preserve">IMPROVEMENT IN RISK ADJUSTED RATE </t>
  </si>
  <si>
    <t>Q=O/H-1</t>
  </si>
  <si>
    <t>CY2013 Base Period (YTD)</t>
  </si>
  <si>
    <t xml:space="preserve">TOTAL NUMBER OF HOSPITAL INPATIENT DISCHARGES* </t>
  </si>
  <si>
    <t>I= CY2013 Final Rate * (1-6.76%)</t>
  </si>
  <si>
    <t>**Goal is based on CY2013 final rate (not YTD).  See Tab 2 for rate.</t>
  </si>
  <si>
    <t>Readmission Reduction Incentive Program CY2013 Base Year Rates (YTD) and CY2014 (January-June Discharges + July data to determine June readmissions) Performance Period Goal by Hospital</t>
  </si>
  <si>
    <t>CY2014 January / June Performance Period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</si>
</sst>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4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, Albany AMT, sans-serif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12"/>
      <color indexed="8"/>
      <name val="Calibri"/>
      <family val="2"/>
      <scheme val="minor"/>
    </font>
    <font>
      <b/>
      <sz val="26"/>
      <color indexed="8"/>
      <name val="Calibri"/>
      <family val="2"/>
    </font>
    <font>
      <b/>
      <sz val="12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CCD6BE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2">
    <xf numFmtId="0" fontId="0" fillId="0" borderId="0"/>
    <xf numFmtId="43" fontId="3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8" borderId="8" applyNumberFormat="0" applyFont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8" borderId="8" applyNumberFormat="0" applyFont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38" fillId="0" borderId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43" fontId="3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9" fontId="38" fillId="0" borderId="0" applyFont="0" applyFill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9" fontId="38" fillId="0" borderId="0" applyFont="0" applyFill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9">
    <xf numFmtId="0" fontId="0" fillId="0" borderId="0" xfId="0"/>
    <xf numFmtId="0" fontId="0" fillId="33" borderId="0" xfId="0" applyNumberFormat="1" applyFont="1" applyFill="1" applyBorder="1" applyAlignment="1" applyProtection="1"/>
    <xf numFmtId="0" fontId="35" fillId="34" borderId="10" xfId="0" applyNumberFormat="1" applyFont="1" applyFill="1" applyBorder="1" applyAlignment="1" applyProtection="1">
      <alignment horizontal="center" vertical="center" wrapText="1"/>
    </xf>
    <xf numFmtId="0" fontId="35" fillId="34" borderId="11" xfId="0" applyNumberFormat="1" applyFont="1" applyFill="1" applyBorder="1" applyAlignment="1" applyProtection="1">
      <alignment horizontal="center" vertical="center" wrapText="1"/>
    </xf>
    <xf numFmtId="0" fontId="35" fillId="34" borderId="12" xfId="0" applyNumberFormat="1" applyFont="1" applyFill="1" applyBorder="1" applyAlignment="1" applyProtection="1">
      <alignment horizontal="center" vertical="center" wrapText="1"/>
    </xf>
    <xf numFmtId="0" fontId="35" fillId="34" borderId="14" xfId="0" applyNumberFormat="1" applyFont="1" applyFill="1" applyBorder="1" applyAlignment="1" applyProtection="1">
      <alignment horizontal="center" vertical="center" wrapText="1"/>
    </xf>
    <xf numFmtId="0" fontId="34" fillId="33" borderId="0" xfId="0" applyNumberFormat="1" applyFont="1" applyFill="1" applyBorder="1" applyAlignment="1" applyProtection="1">
      <alignment horizontal="center" wrapText="1"/>
    </xf>
    <xf numFmtId="0" fontId="36" fillId="34" borderId="16" xfId="0" applyNumberFormat="1" applyFont="1" applyFill="1" applyBorder="1" applyAlignment="1" applyProtection="1">
      <alignment horizontal="right" wrapText="1"/>
    </xf>
    <xf numFmtId="0" fontId="36" fillId="34" borderId="18" xfId="0" applyNumberFormat="1" applyFont="1" applyFill="1" applyBorder="1" applyAlignment="1" applyProtection="1">
      <alignment horizontal="right" wrapText="1"/>
    </xf>
    <xf numFmtId="0" fontId="36" fillId="34" borderId="17" xfId="0" applyNumberFormat="1" applyFont="1" applyFill="1" applyBorder="1" applyAlignment="1" applyProtection="1">
      <alignment horizontal="right" wrapText="1"/>
    </xf>
    <xf numFmtId="0" fontId="36" fillId="34" borderId="20" xfId="0" applyNumberFormat="1" applyFont="1" applyFill="1" applyBorder="1" applyAlignment="1" applyProtection="1">
      <alignment horizontal="left" wrapText="1"/>
    </xf>
    <xf numFmtId="0" fontId="36" fillId="34" borderId="21" xfId="0" applyNumberFormat="1" applyFont="1" applyFill="1" applyBorder="1" applyAlignment="1" applyProtection="1">
      <alignment horizontal="left" wrapText="1"/>
    </xf>
    <xf numFmtId="0" fontId="36" fillId="34" borderId="22" xfId="0" applyNumberFormat="1" applyFont="1" applyFill="1" applyBorder="1" applyAlignment="1" applyProtection="1">
      <alignment horizontal="left" wrapText="1"/>
    </xf>
    <xf numFmtId="0" fontId="35" fillId="34" borderId="23" xfId="0" applyNumberFormat="1" applyFont="1" applyFill="1" applyBorder="1" applyAlignment="1" applyProtection="1">
      <alignment horizontal="center" vertical="center" wrapText="1"/>
    </xf>
    <xf numFmtId="0" fontId="35" fillId="34" borderId="24" xfId="0" applyNumberFormat="1" applyFont="1" applyFill="1" applyBorder="1" applyAlignment="1" applyProtection="1">
      <alignment horizontal="center" vertical="center" wrapText="1"/>
    </xf>
    <xf numFmtId="0" fontId="35" fillId="34" borderId="25" xfId="0" applyNumberFormat="1" applyFont="1" applyFill="1" applyBorder="1" applyAlignment="1" applyProtection="1">
      <alignment horizontal="center" vertical="center" wrapText="1"/>
    </xf>
    <xf numFmtId="164" fontId="40" fillId="33" borderId="0" xfId="1" applyNumberFormat="1" applyFont="1" applyFill="1" applyBorder="1" applyAlignment="1" applyProtection="1">
      <alignment horizontal="right" wrapText="1"/>
    </xf>
    <xf numFmtId="164" fontId="40" fillId="33" borderId="23" xfId="1" applyNumberFormat="1" applyFont="1" applyFill="1" applyBorder="1" applyAlignment="1" applyProtection="1">
      <alignment horizontal="right" wrapText="1"/>
    </xf>
    <xf numFmtId="164" fontId="40" fillId="33" borderId="24" xfId="1" applyNumberFormat="1" applyFont="1" applyFill="1" applyBorder="1" applyAlignment="1" applyProtection="1">
      <alignment horizontal="right" wrapText="1"/>
    </xf>
    <xf numFmtId="164" fontId="40" fillId="33" borderId="26" xfId="1" applyNumberFormat="1" applyFont="1" applyFill="1" applyBorder="1" applyAlignment="1" applyProtection="1">
      <alignment horizontal="right" wrapText="1"/>
    </xf>
    <xf numFmtId="0" fontId="35" fillId="36" borderId="11" xfId="0" applyNumberFormat="1" applyFont="1" applyFill="1" applyBorder="1" applyAlignment="1" applyProtection="1">
      <alignment horizontal="center" vertical="center" wrapText="1"/>
    </xf>
    <xf numFmtId="164" fontId="0" fillId="33" borderId="0" xfId="0" applyNumberFormat="1" applyFont="1" applyFill="1" applyBorder="1" applyAlignment="1" applyProtection="1"/>
    <xf numFmtId="43" fontId="0" fillId="33" borderId="0" xfId="0" applyNumberFormat="1" applyFont="1" applyFill="1" applyBorder="1" applyAlignment="1" applyProtection="1"/>
    <xf numFmtId="10" fontId="42" fillId="33" borderId="12" xfId="0" applyNumberFormat="1" applyFont="1" applyFill="1" applyBorder="1" applyAlignment="1" applyProtection="1">
      <alignment horizontal="right" wrapText="1"/>
    </xf>
    <xf numFmtId="10" fontId="42" fillId="33" borderId="14" xfId="0" applyNumberFormat="1" applyFont="1" applyFill="1" applyBorder="1" applyAlignment="1" applyProtection="1"/>
    <xf numFmtId="0" fontId="35" fillId="36" borderId="24" xfId="0" applyNumberFormat="1" applyFont="1" applyFill="1" applyBorder="1" applyAlignment="1" applyProtection="1">
      <alignment horizontal="center" vertical="center" wrapText="1"/>
    </xf>
    <xf numFmtId="43" fontId="40" fillId="33" borderId="0" xfId="1" applyFont="1" applyFill="1" applyBorder="1" applyAlignment="1" applyProtection="1"/>
    <xf numFmtId="10" fontId="40" fillId="33" borderId="0" xfId="0" applyNumberFormat="1" applyFont="1" applyFill="1" applyBorder="1" applyAlignment="1" applyProtection="1"/>
    <xf numFmtId="43" fontId="40" fillId="33" borderId="24" xfId="1" applyFont="1" applyFill="1" applyBorder="1" applyAlignment="1" applyProtection="1"/>
    <xf numFmtId="10" fontId="40" fillId="33" borderId="28" xfId="0" applyNumberFormat="1" applyFont="1" applyFill="1" applyBorder="1" applyAlignment="1" applyProtection="1">
      <alignment horizontal="right" wrapText="1"/>
    </xf>
    <xf numFmtId="10" fontId="40" fillId="33" borderId="24" xfId="0" applyNumberFormat="1" applyFont="1" applyFill="1" applyBorder="1" applyAlignment="1" applyProtection="1"/>
    <xf numFmtId="0" fontId="35" fillId="36" borderId="23" xfId="0" applyNumberFormat="1" applyFont="1" applyFill="1" applyBorder="1" applyAlignment="1" applyProtection="1">
      <alignment horizontal="center" vertical="center" wrapText="1"/>
    </xf>
    <xf numFmtId="10" fontId="40" fillId="33" borderId="25" xfId="0" applyNumberFormat="1" applyFont="1" applyFill="1" applyBorder="1" applyAlignment="1" applyProtection="1">
      <alignment horizontal="right" wrapText="1"/>
    </xf>
    <xf numFmtId="164" fontId="42" fillId="33" borderId="13" xfId="1" applyNumberFormat="1" applyFont="1" applyFill="1" applyBorder="1" applyAlignment="1" applyProtection="1">
      <alignment horizontal="right" wrapText="1"/>
    </xf>
    <xf numFmtId="164" fontId="42" fillId="33" borderId="14" xfId="1" applyNumberFormat="1" applyFont="1" applyFill="1" applyBorder="1" applyAlignment="1" applyProtection="1">
      <alignment horizontal="right" wrapText="1"/>
    </xf>
    <xf numFmtId="10" fontId="40" fillId="33" borderId="24" xfId="0" applyNumberFormat="1" applyFont="1" applyFill="1" applyBorder="1" applyAlignment="1" applyProtection="1">
      <alignment horizontal="right" wrapText="1"/>
    </xf>
    <xf numFmtId="2" fontId="40" fillId="33" borderId="24" xfId="0" applyNumberFormat="1" applyFont="1" applyFill="1" applyBorder="1" applyAlignment="1" applyProtection="1">
      <alignment horizontal="right" wrapText="1"/>
    </xf>
    <xf numFmtId="10" fontId="40" fillId="33" borderId="0" xfId="0" applyNumberFormat="1" applyFont="1" applyFill="1" applyBorder="1" applyAlignment="1" applyProtection="1">
      <alignment horizontal="right" wrapText="1"/>
    </xf>
    <xf numFmtId="2" fontId="40" fillId="33" borderId="0" xfId="0" applyNumberFormat="1" applyFont="1" applyFill="1" applyBorder="1" applyAlignment="1" applyProtection="1">
      <alignment horizontal="right" wrapText="1"/>
    </xf>
    <xf numFmtId="10" fontId="42" fillId="33" borderId="14" xfId="0" applyNumberFormat="1" applyFont="1" applyFill="1" applyBorder="1" applyAlignment="1" applyProtection="1">
      <alignment horizontal="right" wrapText="1"/>
    </xf>
    <xf numFmtId="2" fontId="42" fillId="33" borderId="14" xfId="0" applyNumberFormat="1" applyFont="1" applyFill="1" applyBorder="1" applyAlignment="1" applyProtection="1">
      <alignment horizontal="right" wrapText="1"/>
    </xf>
    <xf numFmtId="0" fontId="35" fillId="36" borderId="14" xfId="0" applyNumberFormat="1" applyFont="1" applyFill="1" applyBorder="1" applyAlignment="1" applyProtection="1">
      <alignment horizontal="center" vertical="center" wrapText="1"/>
    </xf>
    <xf numFmtId="0" fontId="35" fillId="36" borderId="10" xfId="0" applyNumberFormat="1" applyFont="1" applyFill="1" applyBorder="1" applyAlignment="1" applyProtection="1">
      <alignment horizontal="center" vertical="center" wrapText="1"/>
    </xf>
    <xf numFmtId="0" fontId="35" fillId="37" borderId="12" xfId="0" applyNumberFormat="1" applyFont="1" applyFill="1" applyBorder="1" applyAlignment="1" applyProtection="1">
      <alignment horizontal="center" vertical="center" wrapText="1"/>
    </xf>
    <xf numFmtId="0" fontId="35" fillId="37" borderId="25" xfId="0" applyNumberFormat="1" applyFont="1" applyFill="1" applyBorder="1" applyAlignment="1" applyProtection="1">
      <alignment horizontal="center" vertical="center" wrapText="1"/>
    </xf>
    <xf numFmtId="10" fontId="37" fillId="33" borderId="31" xfId="184" applyNumberFormat="1" applyFont="1" applyFill="1" applyBorder="1" applyAlignment="1" applyProtection="1"/>
    <xf numFmtId="10" fontId="37" fillId="33" borderId="32" xfId="184" applyNumberFormat="1" applyFont="1" applyFill="1" applyBorder="1" applyAlignment="1" applyProtection="1"/>
    <xf numFmtId="43" fontId="40" fillId="33" borderId="24" xfId="1" applyFont="1" applyFill="1" applyBorder="1" applyAlignment="1" applyProtection="1">
      <alignment horizontal="right" wrapText="1"/>
    </xf>
    <xf numFmtId="43" fontId="40" fillId="33" borderId="0" xfId="1" applyFont="1" applyFill="1" applyBorder="1" applyAlignment="1" applyProtection="1">
      <alignment horizontal="right" wrapText="1"/>
    </xf>
    <xf numFmtId="10" fontId="36" fillId="33" borderId="30" xfId="184" applyNumberFormat="1" applyFont="1" applyFill="1" applyBorder="1" applyAlignment="1" applyProtection="1"/>
    <xf numFmtId="165" fontId="42" fillId="33" borderId="14" xfId="1" applyNumberFormat="1" applyFont="1" applyFill="1" applyBorder="1" applyAlignment="1" applyProtection="1"/>
    <xf numFmtId="0" fontId="36" fillId="34" borderId="19" xfId="0" applyNumberFormat="1" applyFont="1" applyFill="1" applyBorder="1" applyAlignment="1" applyProtection="1">
      <alignment horizontal="center"/>
    </xf>
    <xf numFmtId="0" fontId="36" fillId="34" borderId="27" xfId="0" applyNumberFormat="1" applyFont="1" applyFill="1" applyBorder="1" applyAlignment="1" applyProtection="1">
      <alignment horizontal="center"/>
    </xf>
    <xf numFmtId="0" fontId="41" fillId="35" borderId="13" xfId="0" applyNumberFormat="1" applyFont="1" applyFill="1" applyBorder="1" applyAlignment="1" applyProtection="1">
      <alignment horizontal="center"/>
    </xf>
    <xf numFmtId="0" fontId="41" fillId="35" borderId="14" xfId="0" applyNumberFormat="1" applyFont="1" applyFill="1" applyBorder="1" applyAlignment="1" applyProtection="1">
      <alignment horizontal="center"/>
    </xf>
    <xf numFmtId="0" fontId="41" fillId="35" borderId="12" xfId="0" applyNumberFormat="1" applyFont="1" applyFill="1" applyBorder="1" applyAlignment="1" applyProtection="1">
      <alignment horizontal="center"/>
    </xf>
    <xf numFmtId="0" fontId="34" fillId="33" borderId="15" xfId="0" applyNumberFormat="1" applyFont="1" applyFill="1" applyBorder="1" applyAlignment="1" applyProtection="1">
      <alignment horizontal="center" wrapText="1"/>
    </xf>
    <xf numFmtId="0" fontId="41" fillId="36" borderId="29" xfId="0" applyNumberFormat="1" applyFont="1" applyFill="1" applyBorder="1" applyAlignment="1" applyProtection="1">
      <alignment horizontal="center"/>
    </xf>
    <xf numFmtId="0" fontId="41" fillId="36" borderId="15" xfId="0" applyNumberFormat="1" applyFont="1" applyFill="1" applyBorder="1" applyAlignment="1" applyProtection="1">
      <alignment horizontal="center"/>
    </xf>
  </cellXfs>
  <cellStyles count="692">
    <cellStyle name="20% - Accent1" xfId="20" builtinId="30" customBuiltin="1"/>
    <cellStyle name="20% - Accent1 10" xfId="172"/>
    <cellStyle name="20% - Accent1 10 2" xfId="329"/>
    <cellStyle name="20% - Accent1 10 2 2" xfId="637"/>
    <cellStyle name="20% - Accent1 10 3" xfId="483"/>
    <cellStyle name="20% - Accent1 11" xfId="187"/>
    <cellStyle name="20% - Accent1 11 2" xfId="498"/>
    <cellStyle name="20% - Accent1 12" xfId="344"/>
    <cellStyle name="20% - Accent1 13" xfId="651"/>
    <cellStyle name="20% - Accent1 14" xfId="666"/>
    <cellStyle name="20% - Accent1 15" xfId="680"/>
    <cellStyle name="20% - Accent1 2" xfId="45"/>
    <cellStyle name="20% - Accent1 2 2" xfId="141"/>
    <cellStyle name="20% - Accent1 2 2 2" xfId="299"/>
    <cellStyle name="20% - Accent1 2 2 2 2" xfId="607"/>
    <cellStyle name="20% - Accent1 2 2 3" xfId="453"/>
    <cellStyle name="20% - Accent1 2 3" xfId="203"/>
    <cellStyle name="20% - Accent1 2 3 2" xfId="511"/>
    <cellStyle name="20% - Accent1 2 4" xfId="357"/>
    <cellStyle name="20% - Accent1 3" xfId="58"/>
    <cellStyle name="20% - Accent1 3 2" xfId="216"/>
    <cellStyle name="20% - Accent1 3 2 2" xfId="524"/>
    <cellStyle name="20% - Accent1 3 3" xfId="370"/>
    <cellStyle name="20% - Accent1 4" xfId="72"/>
    <cellStyle name="20% - Accent1 4 2" xfId="230"/>
    <cellStyle name="20% - Accent1 4 2 2" xfId="538"/>
    <cellStyle name="20% - Accent1 4 3" xfId="384"/>
    <cellStyle name="20% - Accent1 5" xfId="87"/>
    <cellStyle name="20% - Accent1 5 2" xfId="245"/>
    <cellStyle name="20% - Accent1 5 2 2" xfId="553"/>
    <cellStyle name="20% - Accent1 5 3" xfId="399"/>
    <cellStyle name="20% - Accent1 6" xfId="101"/>
    <cellStyle name="20% - Accent1 6 2" xfId="259"/>
    <cellStyle name="20% - Accent1 6 2 2" xfId="567"/>
    <cellStyle name="20% - Accent1 6 3" xfId="413"/>
    <cellStyle name="20% - Accent1 7" xfId="115"/>
    <cellStyle name="20% - Accent1 7 2" xfId="273"/>
    <cellStyle name="20% - Accent1 7 2 2" xfId="581"/>
    <cellStyle name="20% - Accent1 7 3" xfId="427"/>
    <cellStyle name="20% - Accent1 8" xfId="128"/>
    <cellStyle name="20% - Accent1 8 2" xfId="286"/>
    <cellStyle name="20% - Accent1 8 2 2" xfId="594"/>
    <cellStyle name="20% - Accent1 8 3" xfId="440"/>
    <cellStyle name="20% - Accent1 9" xfId="156"/>
    <cellStyle name="20% - Accent1 9 2" xfId="314"/>
    <cellStyle name="20% - Accent1 9 2 2" xfId="622"/>
    <cellStyle name="20% - Accent1 9 3" xfId="468"/>
    <cellStyle name="20% - Accent2" xfId="24" builtinId="34" customBuiltin="1"/>
    <cellStyle name="20% - Accent2 10" xfId="174"/>
    <cellStyle name="20% - Accent2 10 2" xfId="331"/>
    <cellStyle name="20% - Accent2 10 2 2" xfId="639"/>
    <cellStyle name="20% - Accent2 10 3" xfId="485"/>
    <cellStyle name="20% - Accent2 11" xfId="189"/>
    <cellStyle name="20% - Accent2 11 2" xfId="500"/>
    <cellStyle name="20% - Accent2 12" xfId="346"/>
    <cellStyle name="20% - Accent2 13" xfId="653"/>
    <cellStyle name="20% - Accent2 14" xfId="668"/>
    <cellStyle name="20% - Accent2 15" xfId="682"/>
    <cellStyle name="20% - Accent2 2" xfId="47"/>
    <cellStyle name="20% - Accent2 2 2" xfId="143"/>
    <cellStyle name="20% - Accent2 2 2 2" xfId="301"/>
    <cellStyle name="20% - Accent2 2 2 2 2" xfId="609"/>
    <cellStyle name="20% - Accent2 2 2 3" xfId="455"/>
    <cellStyle name="20% - Accent2 2 3" xfId="205"/>
    <cellStyle name="20% - Accent2 2 3 2" xfId="513"/>
    <cellStyle name="20% - Accent2 2 4" xfId="359"/>
    <cellStyle name="20% - Accent2 3" xfId="60"/>
    <cellStyle name="20% - Accent2 3 2" xfId="218"/>
    <cellStyle name="20% - Accent2 3 2 2" xfId="526"/>
    <cellStyle name="20% - Accent2 3 3" xfId="372"/>
    <cellStyle name="20% - Accent2 4" xfId="74"/>
    <cellStyle name="20% - Accent2 4 2" xfId="232"/>
    <cellStyle name="20% - Accent2 4 2 2" xfId="540"/>
    <cellStyle name="20% - Accent2 4 3" xfId="386"/>
    <cellStyle name="20% - Accent2 5" xfId="89"/>
    <cellStyle name="20% - Accent2 5 2" xfId="247"/>
    <cellStyle name="20% - Accent2 5 2 2" xfId="555"/>
    <cellStyle name="20% - Accent2 5 3" xfId="401"/>
    <cellStyle name="20% - Accent2 6" xfId="103"/>
    <cellStyle name="20% - Accent2 6 2" xfId="261"/>
    <cellStyle name="20% - Accent2 6 2 2" xfId="569"/>
    <cellStyle name="20% - Accent2 6 3" xfId="415"/>
    <cellStyle name="20% - Accent2 7" xfId="117"/>
    <cellStyle name="20% - Accent2 7 2" xfId="275"/>
    <cellStyle name="20% - Accent2 7 2 2" xfId="583"/>
    <cellStyle name="20% - Accent2 7 3" xfId="429"/>
    <cellStyle name="20% - Accent2 8" xfId="130"/>
    <cellStyle name="20% - Accent2 8 2" xfId="288"/>
    <cellStyle name="20% - Accent2 8 2 2" xfId="596"/>
    <cellStyle name="20% - Accent2 8 3" xfId="442"/>
    <cellStyle name="20% - Accent2 9" xfId="158"/>
    <cellStyle name="20% - Accent2 9 2" xfId="316"/>
    <cellStyle name="20% - Accent2 9 2 2" xfId="624"/>
    <cellStyle name="20% - Accent2 9 3" xfId="470"/>
    <cellStyle name="20% - Accent3" xfId="28" builtinId="38" customBuiltin="1"/>
    <cellStyle name="20% - Accent3 10" xfId="176"/>
    <cellStyle name="20% - Accent3 10 2" xfId="333"/>
    <cellStyle name="20% - Accent3 10 2 2" xfId="641"/>
    <cellStyle name="20% - Accent3 10 3" xfId="487"/>
    <cellStyle name="20% - Accent3 11" xfId="191"/>
    <cellStyle name="20% - Accent3 11 2" xfId="502"/>
    <cellStyle name="20% - Accent3 12" xfId="348"/>
    <cellStyle name="20% - Accent3 13" xfId="655"/>
    <cellStyle name="20% - Accent3 14" xfId="670"/>
    <cellStyle name="20% - Accent3 15" xfId="684"/>
    <cellStyle name="20% - Accent3 2" xfId="49"/>
    <cellStyle name="20% - Accent3 2 2" xfId="145"/>
    <cellStyle name="20% - Accent3 2 2 2" xfId="303"/>
    <cellStyle name="20% - Accent3 2 2 2 2" xfId="611"/>
    <cellStyle name="20% - Accent3 2 2 3" xfId="457"/>
    <cellStyle name="20% - Accent3 2 3" xfId="207"/>
    <cellStyle name="20% - Accent3 2 3 2" xfId="515"/>
    <cellStyle name="20% - Accent3 2 4" xfId="361"/>
    <cellStyle name="20% - Accent3 3" xfId="62"/>
    <cellStyle name="20% - Accent3 3 2" xfId="220"/>
    <cellStyle name="20% - Accent3 3 2 2" xfId="528"/>
    <cellStyle name="20% - Accent3 3 3" xfId="374"/>
    <cellStyle name="20% - Accent3 4" xfId="76"/>
    <cellStyle name="20% - Accent3 4 2" xfId="234"/>
    <cellStyle name="20% - Accent3 4 2 2" xfId="542"/>
    <cellStyle name="20% - Accent3 4 3" xfId="388"/>
    <cellStyle name="20% - Accent3 5" xfId="91"/>
    <cellStyle name="20% - Accent3 5 2" xfId="249"/>
    <cellStyle name="20% - Accent3 5 2 2" xfId="557"/>
    <cellStyle name="20% - Accent3 5 3" xfId="403"/>
    <cellStyle name="20% - Accent3 6" xfId="105"/>
    <cellStyle name="20% - Accent3 6 2" xfId="263"/>
    <cellStyle name="20% - Accent3 6 2 2" xfId="571"/>
    <cellStyle name="20% - Accent3 6 3" xfId="417"/>
    <cellStyle name="20% - Accent3 7" xfId="119"/>
    <cellStyle name="20% - Accent3 7 2" xfId="277"/>
    <cellStyle name="20% - Accent3 7 2 2" xfId="585"/>
    <cellStyle name="20% - Accent3 7 3" xfId="431"/>
    <cellStyle name="20% - Accent3 8" xfId="132"/>
    <cellStyle name="20% - Accent3 8 2" xfId="290"/>
    <cellStyle name="20% - Accent3 8 2 2" xfId="598"/>
    <cellStyle name="20% - Accent3 8 3" xfId="444"/>
    <cellStyle name="20% - Accent3 9" xfId="160"/>
    <cellStyle name="20% - Accent3 9 2" xfId="318"/>
    <cellStyle name="20% - Accent3 9 2 2" xfId="626"/>
    <cellStyle name="20% - Accent3 9 3" xfId="472"/>
    <cellStyle name="20% - Accent4" xfId="32" builtinId="42" customBuiltin="1"/>
    <cellStyle name="20% - Accent4 10" xfId="178"/>
    <cellStyle name="20% - Accent4 10 2" xfId="335"/>
    <cellStyle name="20% - Accent4 10 2 2" xfId="643"/>
    <cellStyle name="20% - Accent4 10 3" xfId="489"/>
    <cellStyle name="20% - Accent4 11" xfId="193"/>
    <cellStyle name="20% - Accent4 11 2" xfId="504"/>
    <cellStyle name="20% - Accent4 12" xfId="350"/>
    <cellStyle name="20% - Accent4 13" xfId="657"/>
    <cellStyle name="20% - Accent4 14" xfId="672"/>
    <cellStyle name="20% - Accent4 15" xfId="686"/>
    <cellStyle name="20% - Accent4 2" xfId="51"/>
    <cellStyle name="20% - Accent4 2 2" xfId="147"/>
    <cellStyle name="20% - Accent4 2 2 2" xfId="305"/>
    <cellStyle name="20% - Accent4 2 2 2 2" xfId="613"/>
    <cellStyle name="20% - Accent4 2 2 3" xfId="459"/>
    <cellStyle name="20% - Accent4 2 3" xfId="209"/>
    <cellStyle name="20% - Accent4 2 3 2" xfId="517"/>
    <cellStyle name="20% - Accent4 2 4" xfId="363"/>
    <cellStyle name="20% - Accent4 3" xfId="64"/>
    <cellStyle name="20% - Accent4 3 2" xfId="222"/>
    <cellStyle name="20% - Accent4 3 2 2" xfId="530"/>
    <cellStyle name="20% - Accent4 3 3" xfId="376"/>
    <cellStyle name="20% - Accent4 4" xfId="78"/>
    <cellStyle name="20% - Accent4 4 2" xfId="236"/>
    <cellStyle name="20% - Accent4 4 2 2" xfId="544"/>
    <cellStyle name="20% - Accent4 4 3" xfId="390"/>
    <cellStyle name="20% - Accent4 5" xfId="93"/>
    <cellStyle name="20% - Accent4 5 2" xfId="251"/>
    <cellStyle name="20% - Accent4 5 2 2" xfId="559"/>
    <cellStyle name="20% - Accent4 5 3" xfId="405"/>
    <cellStyle name="20% - Accent4 6" xfId="107"/>
    <cellStyle name="20% - Accent4 6 2" xfId="265"/>
    <cellStyle name="20% - Accent4 6 2 2" xfId="573"/>
    <cellStyle name="20% - Accent4 6 3" xfId="419"/>
    <cellStyle name="20% - Accent4 7" xfId="121"/>
    <cellStyle name="20% - Accent4 7 2" xfId="279"/>
    <cellStyle name="20% - Accent4 7 2 2" xfId="587"/>
    <cellStyle name="20% - Accent4 7 3" xfId="433"/>
    <cellStyle name="20% - Accent4 8" xfId="134"/>
    <cellStyle name="20% - Accent4 8 2" xfId="292"/>
    <cellStyle name="20% - Accent4 8 2 2" xfId="600"/>
    <cellStyle name="20% - Accent4 8 3" xfId="446"/>
    <cellStyle name="20% - Accent4 9" xfId="162"/>
    <cellStyle name="20% - Accent4 9 2" xfId="320"/>
    <cellStyle name="20% - Accent4 9 2 2" xfId="628"/>
    <cellStyle name="20% - Accent4 9 3" xfId="474"/>
    <cellStyle name="20% - Accent5" xfId="36" builtinId="46" customBuiltin="1"/>
    <cellStyle name="20% - Accent5 10" xfId="180"/>
    <cellStyle name="20% - Accent5 10 2" xfId="337"/>
    <cellStyle name="20% - Accent5 10 2 2" xfId="645"/>
    <cellStyle name="20% - Accent5 10 3" xfId="491"/>
    <cellStyle name="20% - Accent5 11" xfId="195"/>
    <cellStyle name="20% - Accent5 11 2" xfId="506"/>
    <cellStyle name="20% - Accent5 12" xfId="352"/>
    <cellStyle name="20% - Accent5 13" xfId="659"/>
    <cellStyle name="20% - Accent5 14" xfId="674"/>
    <cellStyle name="20% - Accent5 15" xfId="688"/>
    <cellStyle name="20% - Accent5 2" xfId="53"/>
    <cellStyle name="20% - Accent5 2 2" xfId="149"/>
    <cellStyle name="20% - Accent5 2 2 2" xfId="307"/>
    <cellStyle name="20% - Accent5 2 2 2 2" xfId="615"/>
    <cellStyle name="20% - Accent5 2 2 3" xfId="461"/>
    <cellStyle name="20% - Accent5 2 3" xfId="211"/>
    <cellStyle name="20% - Accent5 2 3 2" xfId="519"/>
    <cellStyle name="20% - Accent5 2 4" xfId="365"/>
    <cellStyle name="20% - Accent5 3" xfId="66"/>
    <cellStyle name="20% - Accent5 3 2" xfId="224"/>
    <cellStyle name="20% - Accent5 3 2 2" xfId="532"/>
    <cellStyle name="20% - Accent5 3 3" xfId="378"/>
    <cellStyle name="20% - Accent5 4" xfId="80"/>
    <cellStyle name="20% - Accent5 4 2" xfId="238"/>
    <cellStyle name="20% - Accent5 4 2 2" xfId="546"/>
    <cellStyle name="20% - Accent5 4 3" xfId="392"/>
    <cellStyle name="20% - Accent5 5" xfId="95"/>
    <cellStyle name="20% - Accent5 5 2" xfId="253"/>
    <cellStyle name="20% - Accent5 5 2 2" xfId="561"/>
    <cellStyle name="20% - Accent5 5 3" xfId="407"/>
    <cellStyle name="20% - Accent5 6" xfId="109"/>
    <cellStyle name="20% - Accent5 6 2" xfId="267"/>
    <cellStyle name="20% - Accent5 6 2 2" xfId="575"/>
    <cellStyle name="20% - Accent5 6 3" xfId="421"/>
    <cellStyle name="20% - Accent5 7" xfId="123"/>
    <cellStyle name="20% - Accent5 7 2" xfId="281"/>
    <cellStyle name="20% - Accent5 7 2 2" xfId="589"/>
    <cellStyle name="20% - Accent5 7 3" xfId="435"/>
    <cellStyle name="20% - Accent5 8" xfId="136"/>
    <cellStyle name="20% - Accent5 8 2" xfId="294"/>
    <cellStyle name="20% - Accent5 8 2 2" xfId="602"/>
    <cellStyle name="20% - Accent5 8 3" xfId="448"/>
    <cellStyle name="20% - Accent5 9" xfId="164"/>
    <cellStyle name="20% - Accent5 9 2" xfId="322"/>
    <cellStyle name="20% - Accent5 9 2 2" xfId="630"/>
    <cellStyle name="20% - Accent5 9 3" xfId="476"/>
    <cellStyle name="20% - Accent6" xfId="40" builtinId="50" customBuiltin="1"/>
    <cellStyle name="20% - Accent6 10" xfId="182"/>
    <cellStyle name="20% - Accent6 10 2" xfId="339"/>
    <cellStyle name="20% - Accent6 10 2 2" xfId="647"/>
    <cellStyle name="20% - Accent6 10 3" xfId="493"/>
    <cellStyle name="20% - Accent6 11" xfId="197"/>
    <cellStyle name="20% - Accent6 11 2" xfId="508"/>
    <cellStyle name="20% - Accent6 12" xfId="354"/>
    <cellStyle name="20% - Accent6 13" xfId="661"/>
    <cellStyle name="20% - Accent6 14" xfId="676"/>
    <cellStyle name="20% - Accent6 15" xfId="690"/>
    <cellStyle name="20% - Accent6 2" xfId="55"/>
    <cellStyle name="20% - Accent6 2 2" xfId="151"/>
    <cellStyle name="20% - Accent6 2 2 2" xfId="309"/>
    <cellStyle name="20% - Accent6 2 2 2 2" xfId="617"/>
    <cellStyle name="20% - Accent6 2 2 3" xfId="463"/>
    <cellStyle name="20% - Accent6 2 3" xfId="213"/>
    <cellStyle name="20% - Accent6 2 3 2" xfId="521"/>
    <cellStyle name="20% - Accent6 2 4" xfId="367"/>
    <cellStyle name="20% - Accent6 3" xfId="68"/>
    <cellStyle name="20% - Accent6 3 2" xfId="226"/>
    <cellStyle name="20% - Accent6 3 2 2" xfId="534"/>
    <cellStyle name="20% - Accent6 3 3" xfId="380"/>
    <cellStyle name="20% - Accent6 4" xfId="82"/>
    <cellStyle name="20% - Accent6 4 2" xfId="240"/>
    <cellStyle name="20% - Accent6 4 2 2" xfId="548"/>
    <cellStyle name="20% - Accent6 4 3" xfId="394"/>
    <cellStyle name="20% - Accent6 5" xfId="97"/>
    <cellStyle name="20% - Accent6 5 2" xfId="255"/>
    <cellStyle name="20% - Accent6 5 2 2" xfId="563"/>
    <cellStyle name="20% - Accent6 5 3" xfId="409"/>
    <cellStyle name="20% - Accent6 6" xfId="111"/>
    <cellStyle name="20% - Accent6 6 2" xfId="269"/>
    <cellStyle name="20% - Accent6 6 2 2" xfId="577"/>
    <cellStyle name="20% - Accent6 6 3" xfId="423"/>
    <cellStyle name="20% - Accent6 7" xfId="125"/>
    <cellStyle name="20% - Accent6 7 2" xfId="283"/>
    <cellStyle name="20% - Accent6 7 2 2" xfId="591"/>
    <cellStyle name="20% - Accent6 7 3" xfId="437"/>
    <cellStyle name="20% - Accent6 8" xfId="138"/>
    <cellStyle name="20% - Accent6 8 2" xfId="296"/>
    <cellStyle name="20% - Accent6 8 2 2" xfId="604"/>
    <cellStyle name="20% - Accent6 8 3" xfId="450"/>
    <cellStyle name="20% - Accent6 9" xfId="166"/>
    <cellStyle name="20% - Accent6 9 2" xfId="324"/>
    <cellStyle name="20% - Accent6 9 2 2" xfId="632"/>
    <cellStyle name="20% - Accent6 9 3" xfId="478"/>
    <cellStyle name="40% - Accent1" xfId="21" builtinId="31" customBuiltin="1"/>
    <cellStyle name="40% - Accent1 10" xfId="173"/>
    <cellStyle name="40% - Accent1 10 2" xfId="330"/>
    <cellStyle name="40% - Accent1 10 2 2" xfId="638"/>
    <cellStyle name="40% - Accent1 10 3" xfId="484"/>
    <cellStyle name="40% - Accent1 11" xfId="188"/>
    <cellStyle name="40% - Accent1 11 2" xfId="499"/>
    <cellStyle name="40% - Accent1 12" xfId="345"/>
    <cellStyle name="40% - Accent1 13" xfId="652"/>
    <cellStyle name="40% - Accent1 14" xfId="667"/>
    <cellStyle name="40% - Accent1 15" xfId="681"/>
    <cellStyle name="40% - Accent1 2" xfId="46"/>
    <cellStyle name="40% - Accent1 2 2" xfId="142"/>
    <cellStyle name="40% - Accent1 2 2 2" xfId="300"/>
    <cellStyle name="40% - Accent1 2 2 2 2" xfId="608"/>
    <cellStyle name="40% - Accent1 2 2 3" xfId="454"/>
    <cellStyle name="40% - Accent1 2 3" xfId="204"/>
    <cellStyle name="40% - Accent1 2 3 2" xfId="512"/>
    <cellStyle name="40% - Accent1 2 4" xfId="358"/>
    <cellStyle name="40% - Accent1 3" xfId="59"/>
    <cellStyle name="40% - Accent1 3 2" xfId="217"/>
    <cellStyle name="40% - Accent1 3 2 2" xfId="525"/>
    <cellStyle name="40% - Accent1 3 3" xfId="371"/>
    <cellStyle name="40% - Accent1 4" xfId="73"/>
    <cellStyle name="40% - Accent1 4 2" xfId="231"/>
    <cellStyle name="40% - Accent1 4 2 2" xfId="539"/>
    <cellStyle name="40% - Accent1 4 3" xfId="385"/>
    <cellStyle name="40% - Accent1 5" xfId="88"/>
    <cellStyle name="40% - Accent1 5 2" xfId="246"/>
    <cellStyle name="40% - Accent1 5 2 2" xfId="554"/>
    <cellStyle name="40% - Accent1 5 3" xfId="400"/>
    <cellStyle name="40% - Accent1 6" xfId="102"/>
    <cellStyle name="40% - Accent1 6 2" xfId="260"/>
    <cellStyle name="40% - Accent1 6 2 2" xfId="568"/>
    <cellStyle name="40% - Accent1 6 3" xfId="414"/>
    <cellStyle name="40% - Accent1 7" xfId="116"/>
    <cellStyle name="40% - Accent1 7 2" xfId="274"/>
    <cellStyle name="40% - Accent1 7 2 2" xfId="582"/>
    <cellStyle name="40% - Accent1 7 3" xfId="428"/>
    <cellStyle name="40% - Accent1 8" xfId="129"/>
    <cellStyle name="40% - Accent1 8 2" xfId="287"/>
    <cellStyle name="40% - Accent1 8 2 2" xfId="595"/>
    <cellStyle name="40% - Accent1 8 3" xfId="441"/>
    <cellStyle name="40% - Accent1 9" xfId="157"/>
    <cellStyle name="40% - Accent1 9 2" xfId="315"/>
    <cellStyle name="40% - Accent1 9 2 2" xfId="623"/>
    <cellStyle name="40% - Accent1 9 3" xfId="469"/>
    <cellStyle name="40% - Accent2" xfId="25" builtinId="35" customBuiltin="1"/>
    <cellStyle name="40% - Accent2 10" xfId="175"/>
    <cellStyle name="40% - Accent2 10 2" xfId="332"/>
    <cellStyle name="40% - Accent2 10 2 2" xfId="640"/>
    <cellStyle name="40% - Accent2 10 3" xfId="486"/>
    <cellStyle name="40% - Accent2 11" xfId="190"/>
    <cellStyle name="40% - Accent2 11 2" xfId="501"/>
    <cellStyle name="40% - Accent2 12" xfId="347"/>
    <cellStyle name="40% - Accent2 13" xfId="654"/>
    <cellStyle name="40% - Accent2 14" xfId="669"/>
    <cellStyle name="40% - Accent2 15" xfId="683"/>
    <cellStyle name="40% - Accent2 2" xfId="48"/>
    <cellStyle name="40% - Accent2 2 2" xfId="144"/>
    <cellStyle name="40% - Accent2 2 2 2" xfId="302"/>
    <cellStyle name="40% - Accent2 2 2 2 2" xfId="610"/>
    <cellStyle name="40% - Accent2 2 2 3" xfId="456"/>
    <cellStyle name="40% - Accent2 2 3" xfId="206"/>
    <cellStyle name="40% - Accent2 2 3 2" xfId="514"/>
    <cellStyle name="40% - Accent2 2 4" xfId="360"/>
    <cellStyle name="40% - Accent2 3" xfId="61"/>
    <cellStyle name="40% - Accent2 3 2" xfId="219"/>
    <cellStyle name="40% - Accent2 3 2 2" xfId="527"/>
    <cellStyle name="40% - Accent2 3 3" xfId="373"/>
    <cellStyle name="40% - Accent2 4" xfId="75"/>
    <cellStyle name="40% - Accent2 4 2" xfId="233"/>
    <cellStyle name="40% - Accent2 4 2 2" xfId="541"/>
    <cellStyle name="40% - Accent2 4 3" xfId="387"/>
    <cellStyle name="40% - Accent2 5" xfId="90"/>
    <cellStyle name="40% - Accent2 5 2" xfId="248"/>
    <cellStyle name="40% - Accent2 5 2 2" xfId="556"/>
    <cellStyle name="40% - Accent2 5 3" xfId="402"/>
    <cellStyle name="40% - Accent2 6" xfId="104"/>
    <cellStyle name="40% - Accent2 6 2" xfId="262"/>
    <cellStyle name="40% - Accent2 6 2 2" xfId="570"/>
    <cellStyle name="40% - Accent2 6 3" xfId="416"/>
    <cellStyle name="40% - Accent2 7" xfId="118"/>
    <cellStyle name="40% - Accent2 7 2" xfId="276"/>
    <cellStyle name="40% - Accent2 7 2 2" xfId="584"/>
    <cellStyle name="40% - Accent2 7 3" xfId="430"/>
    <cellStyle name="40% - Accent2 8" xfId="131"/>
    <cellStyle name="40% - Accent2 8 2" xfId="289"/>
    <cellStyle name="40% - Accent2 8 2 2" xfId="597"/>
    <cellStyle name="40% - Accent2 8 3" xfId="443"/>
    <cellStyle name="40% - Accent2 9" xfId="159"/>
    <cellStyle name="40% - Accent2 9 2" xfId="317"/>
    <cellStyle name="40% - Accent2 9 2 2" xfId="625"/>
    <cellStyle name="40% - Accent2 9 3" xfId="471"/>
    <cellStyle name="40% - Accent3" xfId="29" builtinId="39" customBuiltin="1"/>
    <cellStyle name="40% - Accent3 10" xfId="177"/>
    <cellStyle name="40% - Accent3 10 2" xfId="334"/>
    <cellStyle name="40% - Accent3 10 2 2" xfId="642"/>
    <cellStyle name="40% - Accent3 10 3" xfId="488"/>
    <cellStyle name="40% - Accent3 11" xfId="192"/>
    <cellStyle name="40% - Accent3 11 2" xfId="503"/>
    <cellStyle name="40% - Accent3 12" xfId="349"/>
    <cellStyle name="40% - Accent3 13" xfId="656"/>
    <cellStyle name="40% - Accent3 14" xfId="671"/>
    <cellStyle name="40% - Accent3 15" xfId="685"/>
    <cellStyle name="40% - Accent3 2" xfId="50"/>
    <cellStyle name="40% - Accent3 2 2" xfId="146"/>
    <cellStyle name="40% - Accent3 2 2 2" xfId="304"/>
    <cellStyle name="40% - Accent3 2 2 2 2" xfId="612"/>
    <cellStyle name="40% - Accent3 2 2 3" xfId="458"/>
    <cellStyle name="40% - Accent3 2 3" xfId="208"/>
    <cellStyle name="40% - Accent3 2 3 2" xfId="516"/>
    <cellStyle name="40% - Accent3 2 4" xfId="362"/>
    <cellStyle name="40% - Accent3 3" xfId="63"/>
    <cellStyle name="40% - Accent3 3 2" xfId="221"/>
    <cellStyle name="40% - Accent3 3 2 2" xfId="529"/>
    <cellStyle name="40% - Accent3 3 3" xfId="375"/>
    <cellStyle name="40% - Accent3 4" xfId="77"/>
    <cellStyle name="40% - Accent3 4 2" xfId="235"/>
    <cellStyle name="40% - Accent3 4 2 2" xfId="543"/>
    <cellStyle name="40% - Accent3 4 3" xfId="389"/>
    <cellStyle name="40% - Accent3 5" xfId="92"/>
    <cellStyle name="40% - Accent3 5 2" xfId="250"/>
    <cellStyle name="40% - Accent3 5 2 2" xfId="558"/>
    <cellStyle name="40% - Accent3 5 3" xfId="404"/>
    <cellStyle name="40% - Accent3 6" xfId="106"/>
    <cellStyle name="40% - Accent3 6 2" xfId="264"/>
    <cellStyle name="40% - Accent3 6 2 2" xfId="572"/>
    <cellStyle name="40% - Accent3 6 3" xfId="418"/>
    <cellStyle name="40% - Accent3 7" xfId="120"/>
    <cellStyle name="40% - Accent3 7 2" xfId="278"/>
    <cellStyle name="40% - Accent3 7 2 2" xfId="586"/>
    <cellStyle name="40% - Accent3 7 3" xfId="432"/>
    <cellStyle name="40% - Accent3 8" xfId="133"/>
    <cellStyle name="40% - Accent3 8 2" xfId="291"/>
    <cellStyle name="40% - Accent3 8 2 2" xfId="599"/>
    <cellStyle name="40% - Accent3 8 3" xfId="445"/>
    <cellStyle name="40% - Accent3 9" xfId="161"/>
    <cellStyle name="40% - Accent3 9 2" xfId="319"/>
    <cellStyle name="40% - Accent3 9 2 2" xfId="627"/>
    <cellStyle name="40% - Accent3 9 3" xfId="473"/>
    <cellStyle name="40% - Accent4" xfId="33" builtinId="43" customBuiltin="1"/>
    <cellStyle name="40% - Accent4 10" xfId="179"/>
    <cellStyle name="40% - Accent4 10 2" xfId="336"/>
    <cellStyle name="40% - Accent4 10 2 2" xfId="644"/>
    <cellStyle name="40% - Accent4 10 3" xfId="490"/>
    <cellStyle name="40% - Accent4 11" xfId="194"/>
    <cellStyle name="40% - Accent4 11 2" xfId="505"/>
    <cellStyle name="40% - Accent4 12" xfId="351"/>
    <cellStyle name="40% - Accent4 13" xfId="658"/>
    <cellStyle name="40% - Accent4 14" xfId="673"/>
    <cellStyle name="40% - Accent4 15" xfId="687"/>
    <cellStyle name="40% - Accent4 2" xfId="52"/>
    <cellStyle name="40% - Accent4 2 2" xfId="148"/>
    <cellStyle name="40% - Accent4 2 2 2" xfId="306"/>
    <cellStyle name="40% - Accent4 2 2 2 2" xfId="614"/>
    <cellStyle name="40% - Accent4 2 2 3" xfId="460"/>
    <cellStyle name="40% - Accent4 2 3" xfId="210"/>
    <cellStyle name="40% - Accent4 2 3 2" xfId="518"/>
    <cellStyle name="40% - Accent4 2 4" xfId="364"/>
    <cellStyle name="40% - Accent4 3" xfId="65"/>
    <cellStyle name="40% - Accent4 3 2" xfId="223"/>
    <cellStyle name="40% - Accent4 3 2 2" xfId="531"/>
    <cellStyle name="40% - Accent4 3 3" xfId="377"/>
    <cellStyle name="40% - Accent4 4" xfId="79"/>
    <cellStyle name="40% - Accent4 4 2" xfId="237"/>
    <cellStyle name="40% - Accent4 4 2 2" xfId="545"/>
    <cellStyle name="40% - Accent4 4 3" xfId="391"/>
    <cellStyle name="40% - Accent4 5" xfId="94"/>
    <cellStyle name="40% - Accent4 5 2" xfId="252"/>
    <cellStyle name="40% - Accent4 5 2 2" xfId="560"/>
    <cellStyle name="40% - Accent4 5 3" xfId="406"/>
    <cellStyle name="40% - Accent4 6" xfId="108"/>
    <cellStyle name="40% - Accent4 6 2" xfId="266"/>
    <cellStyle name="40% - Accent4 6 2 2" xfId="574"/>
    <cellStyle name="40% - Accent4 6 3" xfId="420"/>
    <cellStyle name="40% - Accent4 7" xfId="122"/>
    <cellStyle name="40% - Accent4 7 2" xfId="280"/>
    <cellStyle name="40% - Accent4 7 2 2" xfId="588"/>
    <cellStyle name="40% - Accent4 7 3" xfId="434"/>
    <cellStyle name="40% - Accent4 8" xfId="135"/>
    <cellStyle name="40% - Accent4 8 2" xfId="293"/>
    <cellStyle name="40% - Accent4 8 2 2" xfId="601"/>
    <cellStyle name="40% - Accent4 8 3" xfId="447"/>
    <cellStyle name="40% - Accent4 9" xfId="163"/>
    <cellStyle name="40% - Accent4 9 2" xfId="321"/>
    <cellStyle name="40% - Accent4 9 2 2" xfId="629"/>
    <cellStyle name="40% - Accent4 9 3" xfId="475"/>
    <cellStyle name="40% - Accent5" xfId="37" builtinId="47" customBuiltin="1"/>
    <cellStyle name="40% - Accent5 10" xfId="181"/>
    <cellStyle name="40% - Accent5 10 2" xfId="338"/>
    <cellStyle name="40% - Accent5 10 2 2" xfId="646"/>
    <cellStyle name="40% - Accent5 10 3" xfId="492"/>
    <cellStyle name="40% - Accent5 11" xfId="196"/>
    <cellStyle name="40% - Accent5 11 2" xfId="507"/>
    <cellStyle name="40% - Accent5 12" xfId="353"/>
    <cellStyle name="40% - Accent5 13" xfId="660"/>
    <cellStyle name="40% - Accent5 14" xfId="675"/>
    <cellStyle name="40% - Accent5 15" xfId="689"/>
    <cellStyle name="40% - Accent5 2" xfId="54"/>
    <cellStyle name="40% - Accent5 2 2" xfId="150"/>
    <cellStyle name="40% - Accent5 2 2 2" xfId="308"/>
    <cellStyle name="40% - Accent5 2 2 2 2" xfId="616"/>
    <cellStyle name="40% - Accent5 2 2 3" xfId="462"/>
    <cellStyle name="40% - Accent5 2 3" xfId="212"/>
    <cellStyle name="40% - Accent5 2 3 2" xfId="520"/>
    <cellStyle name="40% - Accent5 2 4" xfId="366"/>
    <cellStyle name="40% - Accent5 3" xfId="67"/>
    <cellStyle name="40% - Accent5 3 2" xfId="225"/>
    <cellStyle name="40% - Accent5 3 2 2" xfId="533"/>
    <cellStyle name="40% - Accent5 3 3" xfId="379"/>
    <cellStyle name="40% - Accent5 4" xfId="81"/>
    <cellStyle name="40% - Accent5 4 2" xfId="239"/>
    <cellStyle name="40% - Accent5 4 2 2" xfId="547"/>
    <cellStyle name="40% - Accent5 4 3" xfId="393"/>
    <cellStyle name="40% - Accent5 5" xfId="96"/>
    <cellStyle name="40% - Accent5 5 2" xfId="254"/>
    <cellStyle name="40% - Accent5 5 2 2" xfId="562"/>
    <cellStyle name="40% - Accent5 5 3" xfId="408"/>
    <cellStyle name="40% - Accent5 6" xfId="110"/>
    <cellStyle name="40% - Accent5 6 2" xfId="268"/>
    <cellStyle name="40% - Accent5 6 2 2" xfId="576"/>
    <cellStyle name="40% - Accent5 6 3" xfId="422"/>
    <cellStyle name="40% - Accent5 7" xfId="124"/>
    <cellStyle name="40% - Accent5 7 2" xfId="282"/>
    <cellStyle name="40% - Accent5 7 2 2" xfId="590"/>
    <cellStyle name="40% - Accent5 7 3" xfId="436"/>
    <cellStyle name="40% - Accent5 8" xfId="137"/>
    <cellStyle name="40% - Accent5 8 2" xfId="295"/>
    <cellStyle name="40% - Accent5 8 2 2" xfId="603"/>
    <cellStyle name="40% - Accent5 8 3" xfId="449"/>
    <cellStyle name="40% - Accent5 9" xfId="165"/>
    <cellStyle name="40% - Accent5 9 2" xfId="323"/>
    <cellStyle name="40% - Accent5 9 2 2" xfId="631"/>
    <cellStyle name="40% - Accent5 9 3" xfId="477"/>
    <cellStyle name="40% - Accent6" xfId="41" builtinId="51" customBuiltin="1"/>
    <cellStyle name="40% - Accent6 10" xfId="183"/>
    <cellStyle name="40% - Accent6 10 2" xfId="340"/>
    <cellStyle name="40% - Accent6 10 2 2" xfId="648"/>
    <cellStyle name="40% - Accent6 10 3" xfId="494"/>
    <cellStyle name="40% - Accent6 11" xfId="198"/>
    <cellStyle name="40% - Accent6 11 2" xfId="509"/>
    <cellStyle name="40% - Accent6 12" xfId="355"/>
    <cellStyle name="40% - Accent6 13" xfId="662"/>
    <cellStyle name="40% - Accent6 14" xfId="677"/>
    <cellStyle name="40% - Accent6 15" xfId="691"/>
    <cellStyle name="40% - Accent6 2" xfId="56"/>
    <cellStyle name="40% - Accent6 2 2" xfId="152"/>
    <cellStyle name="40% - Accent6 2 2 2" xfId="310"/>
    <cellStyle name="40% - Accent6 2 2 2 2" xfId="618"/>
    <cellStyle name="40% - Accent6 2 2 3" xfId="464"/>
    <cellStyle name="40% - Accent6 2 3" xfId="214"/>
    <cellStyle name="40% - Accent6 2 3 2" xfId="522"/>
    <cellStyle name="40% - Accent6 2 4" xfId="368"/>
    <cellStyle name="40% - Accent6 3" xfId="69"/>
    <cellStyle name="40% - Accent6 3 2" xfId="227"/>
    <cellStyle name="40% - Accent6 3 2 2" xfId="535"/>
    <cellStyle name="40% - Accent6 3 3" xfId="381"/>
    <cellStyle name="40% - Accent6 4" xfId="83"/>
    <cellStyle name="40% - Accent6 4 2" xfId="241"/>
    <cellStyle name="40% - Accent6 4 2 2" xfId="549"/>
    <cellStyle name="40% - Accent6 4 3" xfId="395"/>
    <cellStyle name="40% - Accent6 5" xfId="98"/>
    <cellStyle name="40% - Accent6 5 2" xfId="256"/>
    <cellStyle name="40% - Accent6 5 2 2" xfId="564"/>
    <cellStyle name="40% - Accent6 5 3" xfId="410"/>
    <cellStyle name="40% - Accent6 6" xfId="112"/>
    <cellStyle name="40% - Accent6 6 2" xfId="270"/>
    <cellStyle name="40% - Accent6 6 2 2" xfId="578"/>
    <cellStyle name="40% - Accent6 6 3" xfId="424"/>
    <cellStyle name="40% - Accent6 7" xfId="126"/>
    <cellStyle name="40% - Accent6 7 2" xfId="284"/>
    <cellStyle name="40% - Accent6 7 2 2" xfId="592"/>
    <cellStyle name="40% - Accent6 7 3" xfId="438"/>
    <cellStyle name="40% - Accent6 8" xfId="139"/>
    <cellStyle name="40% - Accent6 8 2" xfId="297"/>
    <cellStyle name="40% - Accent6 8 2 2" xfId="605"/>
    <cellStyle name="40% - Accent6 8 3" xfId="451"/>
    <cellStyle name="40% - Accent6 9" xfId="167"/>
    <cellStyle name="40% - Accent6 9 2" xfId="325"/>
    <cellStyle name="40% - Accent6 9 2 2" xfId="633"/>
    <cellStyle name="40% - Accent6 9 3" xfId="479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Comma 2" xfId="199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10" xfId="201"/>
    <cellStyle name="Normal 11" xfId="185"/>
    <cellStyle name="Normal 11 2" xfId="496"/>
    <cellStyle name="Normal 12" xfId="342"/>
    <cellStyle name="Normal 13" xfId="649"/>
    <cellStyle name="Normal 14" xfId="663"/>
    <cellStyle name="Normal 15" xfId="664"/>
    <cellStyle name="Normal 16" xfId="678"/>
    <cellStyle name="Normal 2" xfId="70"/>
    <cellStyle name="Normal 2 2" xfId="228"/>
    <cellStyle name="Normal 2 2 2" xfId="536"/>
    <cellStyle name="Normal 2 3" xfId="382"/>
    <cellStyle name="Normal 3" xfId="84"/>
    <cellStyle name="Normal 3 2" xfId="242"/>
    <cellStyle name="Normal 3 2 2" xfId="550"/>
    <cellStyle name="Normal 3 3" xfId="396"/>
    <cellStyle name="Normal 4" xfId="99"/>
    <cellStyle name="Normal 4 2" xfId="257"/>
    <cellStyle name="Normal 4 2 2" xfId="565"/>
    <cellStyle name="Normal 4 3" xfId="411"/>
    <cellStyle name="Normal 5" xfId="113"/>
    <cellStyle name="Normal 5 2" xfId="271"/>
    <cellStyle name="Normal 5 2 2" xfId="579"/>
    <cellStyle name="Normal 5 3" xfId="425"/>
    <cellStyle name="Normal 6" xfId="153"/>
    <cellStyle name="Normal 6 2" xfId="311"/>
    <cellStyle name="Normal 6 2 2" xfId="619"/>
    <cellStyle name="Normal 6 3" xfId="465"/>
    <cellStyle name="Normal 7" xfId="154"/>
    <cellStyle name="Normal 7 2" xfId="169"/>
    <cellStyle name="Normal 7 3" xfId="312"/>
    <cellStyle name="Normal 7 3 2" xfId="620"/>
    <cellStyle name="Normal 7 4" xfId="466"/>
    <cellStyle name="Normal 8" xfId="168"/>
    <cellStyle name="Normal 8 2" xfId="326"/>
    <cellStyle name="Normal 8 2 2" xfId="634"/>
    <cellStyle name="Normal 8 3" xfId="480"/>
    <cellStyle name="Normal 9" xfId="170"/>
    <cellStyle name="Normal 9 2" xfId="327"/>
    <cellStyle name="Normal 9 2 2" xfId="635"/>
    <cellStyle name="Normal 9 3" xfId="481"/>
    <cellStyle name="Note" xfId="16" builtinId="10" customBuiltin="1"/>
    <cellStyle name="Note 10" xfId="171"/>
    <cellStyle name="Note 10 2" xfId="328"/>
    <cellStyle name="Note 10 2 2" xfId="636"/>
    <cellStyle name="Note 10 3" xfId="482"/>
    <cellStyle name="Note 11" xfId="186"/>
    <cellStyle name="Note 11 2" xfId="497"/>
    <cellStyle name="Note 12" xfId="343"/>
    <cellStyle name="Note 13" xfId="650"/>
    <cellStyle name="Note 14" xfId="665"/>
    <cellStyle name="Note 15" xfId="679"/>
    <cellStyle name="Note 2" xfId="44"/>
    <cellStyle name="Note 2 2" xfId="140"/>
    <cellStyle name="Note 2 2 2" xfId="298"/>
    <cellStyle name="Note 2 2 2 2" xfId="606"/>
    <cellStyle name="Note 2 2 3" xfId="452"/>
    <cellStyle name="Note 2 3" xfId="202"/>
    <cellStyle name="Note 2 3 2" xfId="510"/>
    <cellStyle name="Note 2 4" xfId="356"/>
    <cellStyle name="Note 3" xfId="57"/>
    <cellStyle name="Note 3 2" xfId="215"/>
    <cellStyle name="Note 3 2 2" xfId="523"/>
    <cellStyle name="Note 3 3" xfId="369"/>
    <cellStyle name="Note 4" xfId="71"/>
    <cellStyle name="Note 4 2" xfId="229"/>
    <cellStyle name="Note 4 2 2" xfId="537"/>
    <cellStyle name="Note 4 3" xfId="383"/>
    <cellStyle name="Note 5" xfId="86"/>
    <cellStyle name="Note 5 2" xfId="244"/>
    <cellStyle name="Note 5 2 2" xfId="552"/>
    <cellStyle name="Note 5 3" xfId="398"/>
    <cellStyle name="Note 6" xfId="100"/>
    <cellStyle name="Note 6 2" xfId="258"/>
    <cellStyle name="Note 6 2 2" xfId="566"/>
    <cellStyle name="Note 6 3" xfId="412"/>
    <cellStyle name="Note 7" xfId="114"/>
    <cellStyle name="Note 7 2" xfId="272"/>
    <cellStyle name="Note 7 2 2" xfId="580"/>
    <cellStyle name="Note 7 3" xfId="426"/>
    <cellStyle name="Note 8" xfId="127"/>
    <cellStyle name="Note 8 2" xfId="285"/>
    <cellStyle name="Note 8 2 2" xfId="593"/>
    <cellStyle name="Note 8 3" xfId="439"/>
    <cellStyle name="Note 9" xfId="155"/>
    <cellStyle name="Note 9 2" xfId="313"/>
    <cellStyle name="Note 9 2 2" xfId="621"/>
    <cellStyle name="Note 9 3" xfId="467"/>
    <cellStyle name="Output" xfId="11" builtinId="21" customBuiltin="1"/>
    <cellStyle name="Percent" xfId="184" builtinId="5"/>
    <cellStyle name="Percent 2" xfId="85"/>
    <cellStyle name="Percent 2 2" xfId="243"/>
    <cellStyle name="Percent 2 2 2" xfId="551"/>
    <cellStyle name="Percent 2 3" xfId="397"/>
    <cellStyle name="Percent 3" xfId="341"/>
    <cellStyle name="Percent 4" xfId="495"/>
    <cellStyle name="Title" xfId="2" builtinId="15" customBuiltin="1"/>
    <cellStyle name="Title 2" xfId="43"/>
    <cellStyle name="Title 3" xfId="200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 CY2013 vs PERFORMANCE PERIOD'!$Q$5:$Q$50</c:f>
              <c:numCache>
                <c:formatCode>0.00%</c:formatCode>
                <c:ptCount val="46"/>
                <c:pt idx="0">
                  <c:v>-0.30150488237546036</c:v>
                </c:pt>
                <c:pt idx="1">
                  <c:v>-0.24806172998655651</c:v>
                </c:pt>
                <c:pt idx="2">
                  <c:v>-0.15808619085588294</c:v>
                </c:pt>
                <c:pt idx="3">
                  <c:v>-0.12007608339364706</c:v>
                </c:pt>
                <c:pt idx="4">
                  <c:v>-0.11591224128865718</c:v>
                </c:pt>
                <c:pt idx="5">
                  <c:v>-0.11458920714734666</c:v>
                </c:pt>
                <c:pt idx="6">
                  <c:v>-0.10664942061028249</c:v>
                </c:pt>
                <c:pt idx="7">
                  <c:v>-9.090897373780582E-2</c:v>
                </c:pt>
                <c:pt idx="8">
                  <c:v>-8.0267088745236137E-2</c:v>
                </c:pt>
                <c:pt idx="9">
                  <c:v>-7.710221115491922E-2</c:v>
                </c:pt>
                <c:pt idx="10">
                  <c:v>-7.0421390117251126E-2</c:v>
                </c:pt>
                <c:pt idx="11">
                  <c:v>-6.893935863137135E-2</c:v>
                </c:pt>
                <c:pt idx="12">
                  <c:v>-6.664194948770219E-2</c:v>
                </c:pt>
                <c:pt idx="13">
                  <c:v>-6.5835575739778607E-2</c:v>
                </c:pt>
                <c:pt idx="14">
                  <c:v>-6.4248715141985269E-2</c:v>
                </c:pt>
                <c:pt idx="15">
                  <c:v>-6.1895928874874828E-2</c:v>
                </c:pt>
                <c:pt idx="16">
                  <c:v>-6.1117343198802132E-2</c:v>
                </c:pt>
                <c:pt idx="17">
                  <c:v>-6.02924436220591E-2</c:v>
                </c:pt>
                <c:pt idx="18">
                  <c:v>-5.5367354675313063E-2</c:v>
                </c:pt>
                <c:pt idx="19">
                  <c:v>-4.9400832732401034E-2</c:v>
                </c:pt>
                <c:pt idx="20">
                  <c:v>-4.5657770542784859E-2</c:v>
                </c:pt>
                <c:pt idx="21">
                  <c:v>-4.3930039366992468E-2</c:v>
                </c:pt>
                <c:pt idx="22">
                  <c:v>-4.2169664452873956E-2</c:v>
                </c:pt>
                <c:pt idx="23">
                  <c:v>-4.1368538758873474E-2</c:v>
                </c:pt>
                <c:pt idx="24">
                  <c:v>-4.019122953876586E-2</c:v>
                </c:pt>
                <c:pt idx="25">
                  <c:v>-3.7903851587691606E-2</c:v>
                </c:pt>
                <c:pt idx="26">
                  <c:v>-2.5924522190241439E-2</c:v>
                </c:pt>
                <c:pt idx="27">
                  <c:v>-2.0171605275370208E-2</c:v>
                </c:pt>
                <c:pt idx="28">
                  <c:v>-1.62952107785167E-2</c:v>
                </c:pt>
                <c:pt idx="29">
                  <c:v>-1.6170797633228928E-2</c:v>
                </c:pt>
                <c:pt idx="30">
                  <c:v>-8.8562128500332404E-3</c:v>
                </c:pt>
                <c:pt idx="31">
                  <c:v>-7.0583482149106924E-3</c:v>
                </c:pt>
                <c:pt idx="32">
                  <c:v>-5.7008891405564421E-3</c:v>
                </c:pt>
                <c:pt idx="33">
                  <c:v>2.7615334632877797E-3</c:v>
                </c:pt>
                <c:pt idx="34">
                  <c:v>9.8877705213595846E-3</c:v>
                </c:pt>
                <c:pt idx="35">
                  <c:v>1.3503909026297167E-2</c:v>
                </c:pt>
                <c:pt idx="36">
                  <c:v>1.5870946020317467E-2</c:v>
                </c:pt>
                <c:pt idx="37">
                  <c:v>2.5903771941317544E-2</c:v>
                </c:pt>
                <c:pt idx="38">
                  <c:v>3.041068740797459E-2</c:v>
                </c:pt>
                <c:pt idx="39">
                  <c:v>3.3713551129111785E-2</c:v>
                </c:pt>
                <c:pt idx="40">
                  <c:v>4.7647481704307104E-2</c:v>
                </c:pt>
                <c:pt idx="41">
                  <c:v>4.9485056742904376E-2</c:v>
                </c:pt>
                <c:pt idx="42">
                  <c:v>5.1698141581713264E-2</c:v>
                </c:pt>
                <c:pt idx="43">
                  <c:v>6.624525603584086E-2</c:v>
                </c:pt>
                <c:pt idx="44">
                  <c:v>0.15513288305090023</c:v>
                </c:pt>
                <c:pt idx="45">
                  <c:v>0.17305532600173779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7"/>
        <c:axId val="490128184"/>
        <c:axId val="490125832"/>
      </c:barChart>
      <c:catAx>
        <c:axId val="490128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90125832"/>
        <c:crosses val="autoZero"/>
        <c:auto val="1"/>
        <c:lblAlgn val="ctr"/>
        <c:lblOffset val="100"/>
        <c:noMultiLvlLbl val="0"/>
      </c:catAx>
      <c:valAx>
        <c:axId val="49012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28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15</xdr:col>
      <xdr:colOff>438150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view="pageBreakPreview" zoomScale="80" zoomScaleNormal="100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5" customHeight="1"/>
  <cols>
    <col min="1" max="1" width="17.85546875" style="1" customWidth="1"/>
    <col min="2" max="2" width="36.85546875" style="1" customWidth="1"/>
    <col min="3" max="3" width="18.42578125" style="1" customWidth="1"/>
    <col min="4" max="4" width="20" style="1" customWidth="1"/>
    <col min="5" max="5" width="19.28515625" style="1" customWidth="1"/>
    <col min="6" max="6" width="18.85546875" style="1" customWidth="1"/>
    <col min="7" max="7" width="22.28515625" style="1" customWidth="1"/>
    <col min="8" max="8" width="21.7109375" style="1" customWidth="1"/>
    <col min="9" max="9" width="20.7109375" style="1" customWidth="1"/>
    <col min="10" max="10" width="26" style="1" customWidth="1"/>
    <col min="11" max="11" width="28.85546875" style="1" customWidth="1"/>
    <col min="12" max="12" width="19.28515625" style="1" customWidth="1"/>
    <col min="13" max="13" width="30.5703125" style="1" customWidth="1"/>
    <col min="14" max="14" width="20.42578125" style="1" customWidth="1"/>
    <col min="15" max="15" width="18.7109375" style="1" customWidth="1"/>
    <col min="16" max="16" width="19.85546875" style="1" customWidth="1"/>
    <col min="17" max="17" width="21.140625" style="1" customWidth="1"/>
    <col min="18" max="16384" width="9.140625" style="1"/>
  </cols>
  <sheetData>
    <row r="1" spans="1:17" ht="22.5" customHeight="1" thickBot="1">
      <c r="A1" s="6"/>
      <c r="B1" s="6"/>
      <c r="C1" s="56" t="s">
        <v>80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60" customHeight="1" thickBot="1">
      <c r="C2" s="53" t="s">
        <v>76</v>
      </c>
      <c r="D2" s="54"/>
      <c r="E2" s="54"/>
      <c r="F2" s="54"/>
      <c r="G2" s="54"/>
      <c r="H2" s="54"/>
      <c r="I2" s="55"/>
      <c r="J2" s="57" t="s">
        <v>81</v>
      </c>
      <c r="K2" s="58"/>
      <c r="L2" s="58"/>
      <c r="M2" s="58"/>
      <c r="N2" s="58"/>
      <c r="O2" s="58"/>
      <c r="P2" s="58"/>
      <c r="Q2" s="58"/>
    </row>
    <row r="3" spans="1:17" ht="143.25" customHeight="1" thickBot="1">
      <c r="A3" s="2" t="s">
        <v>0</v>
      </c>
      <c r="B3" s="2" t="s">
        <v>1</v>
      </c>
      <c r="C3" s="3" t="s">
        <v>77</v>
      </c>
      <c r="D3" s="3" t="s">
        <v>63</v>
      </c>
      <c r="E3" s="3" t="s">
        <v>60</v>
      </c>
      <c r="F3" s="3" t="s">
        <v>2</v>
      </c>
      <c r="G3" s="3" t="s">
        <v>54</v>
      </c>
      <c r="H3" s="4" t="s">
        <v>3</v>
      </c>
      <c r="I3" s="4" t="s">
        <v>53</v>
      </c>
      <c r="J3" s="20" t="s">
        <v>51</v>
      </c>
      <c r="K3" s="20" t="s">
        <v>63</v>
      </c>
      <c r="L3" s="20" t="s">
        <v>60</v>
      </c>
      <c r="M3" s="20" t="s">
        <v>2</v>
      </c>
      <c r="N3" s="20" t="s">
        <v>54</v>
      </c>
      <c r="O3" s="41" t="s">
        <v>3</v>
      </c>
      <c r="P3" s="42" t="s">
        <v>73</v>
      </c>
      <c r="Q3" s="43" t="s">
        <v>74</v>
      </c>
    </row>
    <row r="4" spans="1:17" ht="36.75" customHeight="1" thickBot="1">
      <c r="A4" s="2" t="s">
        <v>55</v>
      </c>
      <c r="B4" s="5" t="s">
        <v>56</v>
      </c>
      <c r="C4" s="13" t="s">
        <v>57</v>
      </c>
      <c r="D4" s="14" t="s">
        <v>58</v>
      </c>
      <c r="E4" s="14" t="s">
        <v>62</v>
      </c>
      <c r="F4" s="14" t="s">
        <v>59</v>
      </c>
      <c r="G4" s="14" t="s">
        <v>61</v>
      </c>
      <c r="H4" s="14" t="s">
        <v>65</v>
      </c>
      <c r="I4" s="15" t="s">
        <v>78</v>
      </c>
      <c r="J4" s="31" t="s">
        <v>66</v>
      </c>
      <c r="K4" s="25" t="s">
        <v>67</v>
      </c>
      <c r="L4" s="25" t="s">
        <v>68</v>
      </c>
      <c r="M4" s="25" t="s">
        <v>69</v>
      </c>
      <c r="N4" s="25" t="s">
        <v>70</v>
      </c>
      <c r="O4" s="25" t="s">
        <v>71</v>
      </c>
      <c r="P4" s="42" t="s">
        <v>72</v>
      </c>
      <c r="Q4" s="44" t="s">
        <v>75</v>
      </c>
    </row>
    <row r="5" spans="1:17" ht="30" customHeight="1" thickBot="1">
      <c r="A5" s="7">
        <v>210045</v>
      </c>
      <c r="B5" s="10" t="s">
        <v>38</v>
      </c>
      <c r="C5" s="17">
        <v>142</v>
      </c>
      <c r="D5" s="18">
        <v>27</v>
      </c>
      <c r="E5" s="35">
        <f t="shared" ref="E5:E50" si="0">D5/C5</f>
        <v>0.19014084507042253</v>
      </c>
      <c r="F5" s="47">
        <v>25.908999999999999</v>
      </c>
      <c r="G5" s="36">
        <f t="shared" ref="G5:G50" si="1">D5/F5</f>
        <v>1.0421089196804201</v>
      </c>
      <c r="H5" s="35">
        <f t="shared" ref="H5:H50" si="2">G5*$E$51</f>
        <v>0.13056233879276877</v>
      </c>
      <c r="I5" s="35">
        <v>0.11018243717118295</v>
      </c>
      <c r="J5" s="17">
        <v>163</v>
      </c>
      <c r="K5" s="18">
        <v>20</v>
      </c>
      <c r="L5" s="30">
        <f t="shared" ref="L5:L50" si="3">K5/J5</f>
        <v>0.12269938650306748</v>
      </c>
      <c r="M5" s="47">
        <v>27.475999999999999</v>
      </c>
      <c r="N5" s="28">
        <f t="shared" ref="N5:N50" si="4">K5/M5</f>
        <v>0.7279079924297569</v>
      </c>
      <c r="O5" s="32">
        <f t="shared" ref="O5:O50" si="5">N5*$E$51</f>
        <v>9.1197156192390008E-2</v>
      </c>
      <c r="P5" s="32">
        <f t="shared" ref="P5:P50" si="6">O5-I5</f>
        <v>-1.8985280978792943E-2</v>
      </c>
      <c r="Q5" s="45">
        <f t="shared" ref="Q5:Q50" si="7">O5/H5-1</f>
        <v>-0.30150488237546036</v>
      </c>
    </row>
    <row r="6" spans="1:17" ht="30" customHeight="1" thickBot="1">
      <c r="A6" s="9">
        <v>210039</v>
      </c>
      <c r="B6" s="11" t="s">
        <v>34</v>
      </c>
      <c r="C6" s="19">
        <v>3704</v>
      </c>
      <c r="D6" s="16">
        <v>364</v>
      </c>
      <c r="E6" s="37">
        <f t="shared" si="0"/>
        <v>9.827213822894168E-2</v>
      </c>
      <c r="F6" s="48">
        <v>451.29</v>
      </c>
      <c r="G6" s="38">
        <f t="shared" si="1"/>
        <v>0.8065767023421746</v>
      </c>
      <c r="H6" s="37">
        <f t="shared" si="2"/>
        <v>0.10105329556707739</v>
      </c>
      <c r="I6" s="37">
        <v>8.9806039195569926E-2</v>
      </c>
      <c r="J6" s="19">
        <v>3028</v>
      </c>
      <c r="K6" s="16">
        <v>228</v>
      </c>
      <c r="L6" s="27">
        <f t="shared" si="3"/>
        <v>7.5297225891677672E-2</v>
      </c>
      <c r="M6" s="48">
        <v>375.93</v>
      </c>
      <c r="N6" s="26">
        <f t="shared" si="4"/>
        <v>0.60649589019232297</v>
      </c>
      <c r="O6" s="29">
        <f t="shared" si="5"/>
        <v>7.5985840247865352E-2</v>
      </c>
      <c r="P6" s="29">
        <f t="shared" si="6"/>
        <v>-1.3820198947704573E-2</v>
      </c>
      <c r="Q6" s="45">
        <f t="shared" si="7"/>
        <v>-0.24806172998655651</v>
      </c>
    </row>
    <row r="7" spans="1:17" ht="30" customHeight="1" thickBot="1">
      <c r="A7" s="9">
        <v>210051</v>
      </c>
      <c r="B7" s="11" t="s">
        <v>41</v>
      </c>
      <c r="C7" s="19">
        <v>5265</v>
      </c>
      <c r="D7" s="16">
        <v>841</v>
      </c>
      <c r="E7" s="37">
        <f t="shared" si="0"/>
        <v>0.15973409306742639</v>
      </c>
      <c r="F7" s="48">
        <v>861.29</v>
      </c>
      <c r="G7" s="38">
        <f t="shared" si="1"/>
        <v>0.97644231327427466</v>
      </c>
      <c r="H7" s="37">
        <f t="shared" si="2"/>
        <v>0.12233518945064453</v>
      </c>
      <c r="I7" s="37">
        <v>0.1167360850432133</v>
      </c>
      <c r="J7" s="19">
        <v>4395</v>
      </c>
      <c r="K7" s="16">
        <v>610</v>
      </c>
      <c r="L7" s="27">
        <f t="shared" si="3"/>
        <v>0.13879408418657566</v>
      </c>
      <c r="M7" s="48">
        <v>742.02</v>
      </c>
      <c r="N7" s="26">
        <f t="shared" si="4"/>
        <v>0.82208026737823781</v>
      </c>
      <c r="O7" s="29">
        <f t="shared" si="5"/>
        <v>0.10299568534275934</v>
      </c>
      <c r="P7" s="29">
        <f t="shared" si="6"/>
        <v>-1.3740399700453959E-2</v>
      </c>
      <c r="Q7" s="45">
        <f t="shared" si="7"/>
        <v>-0.15808619085588294</v>
      </c>
    </row>
    <row r="8" spans="1:17" ht="30" customHeight="1" thickBot="1">
      <c r="A8" s="9">
        <v>210028</v>
      </c>
      <c r="B8" s="11" t="s">
        <v>25</v>
      </c>
      <c r="C8" s="19">
        <v>4252</v>
      </c>
      <c r="D8" s="16">
        <v>492</v>
      </c>
      <c r="E8" s="37">
        <f t="shared" si="0"/>
        <v>0.11571025399811853</v>
      </c>
      <c r="F8" s="48">
        <v>511.98</v>
      </c>
      <c r="G8" s="38">
        <f t="shared" si="1"/>
        <v>0.96097503808742524</v>
      </c>
      <c r="H8" s="37">
        <f t="shared" si="2"/>
        <v>0.12039734630871488</v>
      </c>
      <c r="I8" s="37">
        <v>0.11273882497436891</v>
      </c>
      <c r="J8" s="19">
        <v>3786</v>
      </c>
      <c r="K8" s="16">
        <v>375</v>
      </c>
      <c r="L8" s="27">
        <f t="shared" si="3"/>
        <v>9.9049128367670367E-2</v>
      </c>
      <c r="M8" s="48">
        <v>443.48</v>
      </c>
      <c r="N8" s="26">
        <f t="shared" si="4"/>
        <v>0.84558491927482637</v>
      </c>
      <c r="O8" s="29">
        <f t="shared" si="5"/>
        <v>0.10594050451297582</v>
      </c>
      <c r="P8" s="29">
        <f t="shared" si="6"/>
        <v>-6.798320461393087E-3</v>
      </c>
      <c r="Q8" s="45">
        <f t="shared" si="7"/>
        <v>-0.12007608339364706</v>
      </c>
    </row>
    <row r="9" spans="1:17" ht="30" customHeight="1" thickBot="1">
      <c r="A9" s="9">
        <v>210013</v>
      </c>
      <c r="B9" s="11" t="s">
        <v>15</v>
      </c>
      <c r="C9" s="19">
        <v>2904</v>
      </c>
      <c r="D9" s="16">
        <v>822</v>
      </c>
      <c r="E9" s="37">
        <f t="shared" si="0"/>
        <v>0.28305785123966942</v>
      </c>
      <c r="F9" s="48">
        <v>554.88</v>
      </c>
      <c r="G9" s="38">
        <f t="shared" si="1"/>
        <v>1.4814013840830449</v>
      </c>
      <c r="H9" s="37">
        <f t="shared" si="2"/>
        <v>0.18559982142369633</v>
      </c>
      <c r="I9" s="37">
        <v>0.17183768793049739</v>
      </c>
      <c r="J9" s="19">
        <v>2150</v>
      </c>
      <c r="K9" s="16">
        <v>548</v>
      </c>
      <c r="L9" s="27">
        <f t="shared" si="3"/>
        <v>0.25488372093023254</v>
      </c>
      <c r="M9" s="48">
        <v>418.42</v>
      </c>
      <c r="N9" s="26">
        <f t="shared" si="4"/>
        <v>1.3096888294058602</v>
      </c>
      <c r="O9" s="29">
        <f t="shared" si="5"/>
        <v>0.16408653013970115</v>
      </c>
      <c r="P9" s="29">
        <f t="shared" si="6"/>
        <v>-7.7511577907962426E-3</v>
      </c>
      <c r="Q9" s="45">
        <f t="shared" si="7"/>
        <v>-0.11591224128865718</v>
      </c>
    </row>
    <row r="10" spans="1:17" ht="30" customHeight="1" thickBot="1">
      <c r="A10" s="9">
        <v>210030</v>
      </c>
      <c r="B10" s="11" t="s">
        <v>27</v>
      </c>
      <c r="C10" s="19">
        <v>1009</v>
      </c>
      <c r="D10" s="16">
        <v>185</v>
      </c>
      <c r="E10" s="37">
        <f t="shared" si="0"/>
        <v>0.18334985133795836</v>
      </c>
      <c r="F10" s="48">
        <v>165.45</v>
      </c>
      <c r="G10" s="38">
        <f t="shared" si="1"/>
        <v>1.1181625868842551</v>
      </c>
      <c r="H10" s="37">
        <f t="shared" si="2"/>
        <v>0.14009084821858264</v>
      </c>
      <c r="I10" s="37">
        <v>0.12387316710765774</v>
      </c>
      <c r="J10" s="19">
        <v>906</v>
      </c>
      <c r="K10" s="16">
        <v>149</v>
      </c>
      <c r="L10" s="27">
        <f t="shared" si="3"/>
        <v>0.16445916114790288</v>
      </c>
      <c r="M10" s="48">
        <v>150.5</v>
      </c>
      <c r="N10" s="26">
        <f t="shared" si="4"/>
        <v>0.99003322259136217</v>
      </c>
      <c r="O10" s="29">
        <f t="shared" si="5"/>
        <v>0.12403794899261597</v>
      </c>
      <c r="P10" s="29">
        <f t="shared" si="6"/>
        <v>1.6478188495823443E-4</v>
      </c>
      <c r="Q10" s="45">
        <f t="shared" si="7"/>
        <v>-0.11458920714734666</v>
      </c>
    </row>
    <row r="11" spans="1:17" ht="30" customHeight="1" thickBot="1">
      <c r="A11" s="9">
        <v>210018</v>
      </c>
      <c r="B11" s="11" t="s">
        <v>19</v>
      </c>
      <c r="C11" s="19">
        <v>4354</v>
      </c>
      <c r="D11" s="16">
        <v>581</v>
      </c>
      <c r="E11" s="37">
        <f t="shared" si="0"/>
        <v>0.13344051446945338</v>
      </c>
      <c r="F11" s="48">
        <v>603.46</v>
      </c>
      <c r="G11" s="38">
        <f t="shared" si="1"/>
        <v>0.96278129453484895</v>
      </c>
      <c r="H11" s="37">
        <f t="shared" si="2"/>
        <v>0.12062364613379217</v>
      </c>
      <c r="I11" s="37">
        <v>0.11212943807931458</v>
      </c>
      <c r="J11" s="19">
        <v>4431</v>
      </c>
      <c r="K11" s="16">
        <v>520</v>
      </c>
      <c r="L11" s="27">
        <f t="shared" si="3"/>
        <v>0.11735499887158655</v>
      </c>
      <c r="M11" s="48">
        <v>604.58000000000004</v>
      </c>
      <c r="N11" s="26">
        <f t="shared" si="4"/>
        <v>0.86010122729828964</v>
      </c>
      <c r="O11" s="29">
        <f t="shared" si="5"/>
        <v>0.10775920416172349</v>
      </c>
      <c r="P11" s="29">
        <f t="shared" si="6"/>
        <v>-4.3702339175910876E-3</v>
      </c>
      <c r="Q11" s="45">
        <f t="shared" si="7"/>
        <v>-0.10664942061028249</v>
      </c>
    </row>
    <row r="12" spans="1:17" ht="30" customHeight="1" thickBot="1">
      <c r="A12" s="9">
        <v>210024</v>
      </c>
      <c r="B12" s="11" t="s">
        <v>23</v>
      </c>
      <c r="C12" s="19">
        <v>6611</v>
      </c>
      <c r="D12" s="16">
        <v>1109</v>
      </c>
      <c r="E12" s="37">
        <f t="shared" si="0"/>
        <v>0.16775071849947057</v>
      </c>
      <c r="F12" s="48">
        <v>992.35</v>
      </c>
      <c r="G12" s="38">
        <f t="shared" si="1"/>
        <v>1.117549251776087</v>
      </c>
      <c r="H12" s="37">
        <f t="shared" si="2"/>
        <v>0.14001400551560422</v>
      </c>
      <c r="I12" s="37">
        <v>0.12846151137576564</v>
      </c>
      <c r="J12" s="19">
        <v>6005</v>
      </c>
      <c r="K12" s="16">
        <v>924</v>
      </c>
      <c r="L12" s="27">
        <f t="shared" si="3"/>
        <v>0.15387177352206494</v>
      </c>
      <c r="M12" s="48">
        <v>909.49</v>
      </c>
      <c r="N12" s="26">
        <f t="shared" si="4"/>
        <v>1.0159539961956701</v>
      </c>
      <c r="O12" s="29">
        <f t="shared" si="5"/>
        <v>0.12728547596526116</v>
      </c>
      <c r="P12" s="29">
        <f t="shared" si="6"/>
        <v>-1.1760354105044835E-3</v>
      </c>
      <c r="Q12" s="45">
        <f t="shared" si="7"/>
        <v>-9.090897373780582E-2</v>
      </c>
    </row>
    <row r="13" spans="1:17" ht="30" customHeight="1" thickBot="1">
      <c r="A13" s="9">
        <v>210057</v>
      </c>
      <c r="B13" s="11" t="s">
        <v>44</v>
      </c>
      <c r="C13" s="19">
        <v>12257</v>
      </c>
      <c r="D13" s="16">
        <v>1028</v>
      </c>
      <c r="E13" s="37">
        <f t="shared" si="0"/>
        <v>8.3870441380435673E-2</v>
      </c>
      <c r="F13" s="48">
        <v>1159.5</v>
      </c>
      <c r="G13" s="38">
        <f t="shared" si="1"/>
        <v>0.88658904700301855</v>
      </c>
      <c r="H13" s="37">
        <f t="shared" si="2"/>
        <v>0.11107777444248756</v>
      </c>
      <c r="I13" s="37">
        <v>0.10104639445361184</v>
      </c>
      <c r="J13" s="19">
        <v>12020</v>
      </c>
      <c r="K13" s="16">
        <v>960</v>
      </c>
      <c r="L13" s="27">
        <f t="shared" si="3"/>
        <v>7.9866888519134774E-2</v>
      </c>
      <c r="M13" s="48">
        <v>1177.3</v>
      </c>
      <c r="N13" s="26">
        <f t="shared" si="4"/>
        <v>0.81542512528667288</v>
      </c>
      <c r="O13" s="29">
        <f t="shared" si="5"/>
        <v>0.10216188486368909</v>
      </c>
      <c r="P13" s="29">
        <f t="shared" si="6"/>
        <v>1.1154904100772467E-3</v>
      </c>
      <c r="Q13" s="45">
        <f t="shared" si="7"/>
        <v>-8.0267088745236137E-2</v>
      </c>
    </row>
    <row r="14" spans="1:17" ht="30" customHeight="1" thickBot="1">
      <c r="A14" s="9">
        <v>210058</v>
      </c>
      <c r="B14" s="11" t="s">
        <v>45</v>
      </c>
      <c r="C14" s="19">
        <v>1290</v>
      </c>
      <c r="D14" s="16">
        <v>150</v>
      </c>
      <c r="E14" s="37">
        <f t="shared" si="0"/>
        <v>0.11627906976744186</v>
      </c>
      <c r="F14" s="48">
        <v>153.94999999999999</v>
      </c>
      <c r="G14" s="38">
        <f t="shared" si="1"/>
        <v>0.97434231893471912</v>
      </c>
      <c r="H14" s="37">
        <f t="shared" si="2"/>
        <v>0.12207208818815075</v>
      </c>
      <c r="I14" s="37">
        <v>0.10689349006703208</v>
      </c>
      <c r="J14" s="19">
        <v>1244</v>
      </c>
      <c r="K14" s="16">
        <v>130</v>
      </c>
      <c r="L14" s="27">
        <f t="shared" si="3"/>
        <v>0.1045016077170418</v>
      </c>
      <c r="M14" s="48">
        <v>144.57</v>
      </c>
      <c r="N14" s="26">
        <f t="shared" si="4"/>
        <v>0.89921837172304075</v>
      </c>
      <c r="O14" s="29">
        <f t="shared" si="5"/>
        <v>0.11266006026854604</v>
      </c>
      <c r="P14" s="29">
        <f t="shared" si="6"/>
        <v>5.7665702015139569E-3</v>
      </c>
      <c r="Q14" s="45">
        <f t="shared" si="7"/>
        <v>-7.710221115491922E-2</v>
      </c>
    </row>
    <row r="15" spans="1:17" ht="30" customHeight="1" thickBot="1">
      <c r="A15" s="9">
        <v>210010</v>
      </c>
      <c r="B15" s="11" t="s">
        <v>12</v>
      </c>
      <c r="C15" s="19">
        <v>1157</v>
      </c>
      <c r="D15" s="16">
        <v>172</v>
      </c>
      <c r="E15" s="37">
        <f t="shared" si="0"/>
        <v>0.14866032843560933</v>
      </c>
      <c r="F15" s="48">
        <v>201</v>
      </c>
      <c r="G15" s="38">
        <f t="shared" si="1"/>
        <v>0.85572139303482586</v>
      </c>
      <c r="H15" s="37">
        <f t="shared" si="2"/>
        <v>0.10721046938538371</v>
      </c>
      <c r="I15" s="37">
        <v>0.10319536725873395</v>
      </c>
      <c r="J15" s="19">
        <v>1129</v>
      </c>
      <c r="K15" s="16">
        <v>157</v>
      </c>
      <c r="L15" s="27">
        <f t="shared" si="3"/>
        <v>0.13906111603188662</v>
      </c>
      <c r="M15" s="48">
        <v>197.37</v>
      </c>
      <c r="N15" s="26">
        <f t="shared" si="4"/>
        <v>0.79546030298424275</v>
      </c>
      <c r="O15" s="29">
        <f t="shared" si="5"/>
        <v>9.9660559096141993E-2</v>
      </c>
      <c r="P15" s="29">
        <f t="shared" si="6"/>
        <v>-3.5348081625919542E-3</v>
      </c>
      <c r="Q15" s="45">
        <f t="shared" si="7"/>
        <v>-7.0421390117251126E-2</v>
      </c>
    </row>
    <row r="16" spans="1:17" ht="30" customHeight="1" thickBot="1">
      <c r="A16" s="9">
        <v>210003</v>
      </c>
      <c r="B16" s="11" t="s">
        <v>6</v>
      </c>
      <c r="C16" s="19">
        <v>5709</v>
      </c>
      <c r="D16" s="16">
        <v>543</v>
      </c>
      <c r="E16" s="37">
        <f t="shared" si="0"/>
        <v>9.5112979506043097E-2</v>
      </c>
      <c r="F16" s="48">
        <v>680.27</v>
      </c>
      <c r="G16" s="38">
        <f t="shared" si="1"/>
        <v>0.79821247445867083</v>
      </c>
      <c r="H16" s="37">
        <f t="shared" si="2"/>
        <v>0.10000536944914258</v>
      </c>
      <c r="I16" s="37">
        <v>9.3581899394638665E-2</v>
      </c>
      <c r="J16" s="19">
        <v>6385</v>
      </c>
      <c r="K16" s="16">
        <v>570</v>
      </c>
      <c r="L16" s="27">
        <f t="shared" si="3"/>
        <v>8.9271730618637427E-2</v>
      </c>
      <c r="M16" s="48">
        <v>766.97</v>
      </c>
      <c r="N16" s="26">
        <f t="shared" si="4"/>
        <v>0.74318421841793025</v>
      </c>
      <c r="O16" s="29">
        <f t="shared" si="5"/>
        <v>9.3111063419625356E-2</v>
      </c>
      <c r="P16" s="29">
        <f t="shared" si="6"/>
        <v>-4.7083597501330898E-4</v>
      </c>
      <c r="Q16" s="45">
        <f t="shared" si="7"/>
        <v>-6.893935863137135E-2</v>
      </c>
    </row>
    <row r="17" spans="1:17" ht="30" customHeight="1" thickBot="1">
      <c r="A17" s="9">
        <v>210063</v>
      </c>
      <c r="B17" s="11" t="s">
        <v>49</v>
      </c>
      <c r="C17" s="19">
        <v>8237</v>
      </c>
      <c r="D17" s="16">
        <v>877</v>
      </c>
      <c r="E17" s="37">
        <f t="shared" si="0"/>
        <v>0.10647080247662984</v>
      </c>
      <c r="F17" s="48">
        <v>944.83</v>
      </c>
      <c r="G17" s="38">
        <f t="shared" si="1"/>
        <v>0.92820930749446984</v>
      </c>
      <c r="H17" s="37">
        <f t="shared" si="2"/>
        <v>0.1162922375838208</v>
      </c>
      <c r="I17" s="37">
        <v>0.10627419101388813</v>
      </c>
      <c r="J17" s="19">
        <v>8867</v>
      </c>
      <c r="K17" s="16">
        <v>858</v>
      </c>
      <c r="L17" s="27">
        <f t="shared" si="3"/>
        <v>9.6763279575955791E-2</v>
      </c>
      <c r="M17" s="48">
        <v>990.36</v>
      </c>
      <c r="N17" s="26">
        <f t="shared" si="4"/>
        <v>0.86635162971040836</v>
      </c>
      <c r="O17" s="29">
        <f t="shared" si="5"/>
        <v>0.10854229616094796</v>
      </c>
      <c r="P17" s="29">
        <f t="shared" si="6"/>
        <v>2.268105147059829E-3</v>
      </c>
      <c r="Q17" s="45">
        <f t="shared" si="7"/>
        <v>-6.664194948770219E-2</v>
      </c>
    </row>
    <row r="18" spans="1:17" ht="30" customHeight="1" thickBot="1">
      <c r="A18" s="9">
        <v>210027</v>
      </c>
      <c r="B18" s="11" t="s">
        <v>24</v>
      </c>
      <c r="C18" s="19">
        <v>6569</v>
      </c>
      <c r="D18" s="16">
        <v>840</v>
      </c>
      <c r="E18" s="37">
        <f t="shared" si="0"/>
        <v>0.12787334449687929</v>
      </c>
      <c r="F18" s="48">
        <v>824.69</v>
      </c>
      <c r="G18" s="38">
        <f t="shared" si="1"/>
        <v>1.0185645515284532</v>
      </c>
      <c r="H18" s="37">
        <f t="shared" si="2"/>
        <v>0.12761254370583919</v>
      </c>
      <c r="I18" s="37">
        <v>0.11085831434851644</v>
      </c>
      <c r="J18" s="19">
        <v>6007</v>
      </c>
      <c r="K18" s="16">
        <v>736</v>
      </c>
      <c r="L18" s="27">
        <f t="shared" si="3"/>
        <v>0.12252372232395539</v>
      </c>
      <c r="M18" s="48">
        <v>773.51</v>
      </c>
      <c r="N18" s="26">
        <f t="shared" si="4"/>
        <v>0.95150676785044797</v>
      </c>
      <c r="O18" s="29">
        <f t="shared" si="5"/>
        <v>0.1192110984193476</v>
      </c>
      <c r="P18" s="29">
        <f t="shared" si="6"/>
        <v>8.3527840708311624E-3</v>
      </c>
      <c r="Q18" s="45">
        <f t="shared" si="7"/>
        <v>-6.5835575739778607E-2</v>
      </c>
    </row>
    <row r="19" spans="1:17" ht="30" customHeight="1" thickBot="1">
      <c r="A19" s="9">
        <v>210062</v>
      </c>
      <c r="B19" s="11" t="s">
        <v>48</v>
      </c>
      <c r="C19" s="19">
        <v>7358</v>
      </c>
      <c r="D19" s="16">
        <v>881</v>
      </c>
      <c r="E19" s="37">
        <f t="shared" si="0"/>
        <v>0.11973362326719217</v>
      </c>
      <c r="F19" s="48">
        <v>974.09</v>
      </c>
      <c r="G19" s="38">
        <f t="shared" si="1"/>
        <v>0.9044338818794978</v>
      </c>
      <c r="H19" s="37">
        <f t="shared" si="2"/>
        <v>0.11331349408065974</v>
      </c>
      <c r="I19" s="37">
        <v>0.1062279590731364</v>
      </c>
      <c r="J19" s="19">
        <v>6942</v>
      </c>
      <c r="K19" s="16">
        <v>798</v>
      </c>
      <c r="L19" s="27">
        <f t="shared" si="3"/>
        <v>0.11495246326707001</v>
      </c>
      <c r="M19" s="48">
        <v>942.9</v>
      </c>
      <c r="N19" s="26">
        <f t="shared" si="4"/>
        <v>0.84632516703786198</v>
      </c>
      <c r="O19" s="29">
        <f t="shared" si="5"/>
        <v>0.1060332476777284</v>
      </c>
      <c r="P19" s="29">
        <f t="shared" si="6"/>
        <v>-1.947113954079982E-4</v>
      </c>
      <c r="Q19" s="45">
        <f t="shared" si="7"/>
        <v>-6.4248715141985269E-2</v>
      </c>
    </row>
    <row r="20" spans="1:17" ht="30" customHeight="1" thickBot="1">
      <c r="A20" s="9">
        <v>210044</v>
      </c>
      <c r="B20" s="11" t="s">
        <v>37</v>
      </c>
      <c r="C20" s="19">
        <v>10023</v>
      </c>
      <c r="D20" s="16">
        <v>825</v>
      </c>
      <c r="E20" s="37">
        <f t="shared" si="0"/>
        <v>8.2310685423525889E-2</v>
      </c>
      <c r="F20" s="48">
        <v>977.42</v>
      </c>
      <c r="G20" s="38">
        <f t="shared" si="1"/>
        <v>0.84405884880604043</v>
      </c>
      <c r="H20" s="37">
        <f t="shared" si="2"/>
        <v>0.10574930825142921</v>
      </c>
      <c r="I20" s="37">
        <v>9.9529587116760215E-2</v>
      </c>
      <c r="J20" s="19">
        <v>9954</v>
      </c>
      <c r="K20" s="16">
        <v>736</v>
      </c>
      <c r="L20" s="27">
        <f t="shared" si="3"/>
        <v>7.3940124573035962E-2</v>
      </c>
      <c r="M20" s="48">
        <v>929.51</v>
      </c>
      <c r="N20" s="26">
        <f t="shared" si="4"/>
        <v>0.79181504233413302</v>
      </c>
      <c r="O20" s="29">
        <f t="shared" si="5"/>
        <v>9.9203856589331535E-2</v>
      </c>
      <c r="P20" s="29">
        <f t="shared" si="6"/>
        <v>-3.2573052742868036E-4</v>
      </c>
      <c r="Q20" s="45">
        <f t="shared" si="7"/>
        <v>-6.1895928874874828E-2</v>
      </c>
    </row>
    <row r="21" spans="1:17" ht="30" customHeight="1" thickBot="1">
      <c r="A21" s="9">
        <v>210040</v>
      </c>
      <c r="B21" s="11" t="s">
        <v>35</v>
      </c>
      <c r="C21" s="19">
        <v>6365</v>
      </c>
      <c r="D21" s="16">
        <v>1179</v>
      </c>
      <c r="E21" s="37">
        <f t="shared" si="0"/>
        <v>0.18523173605655932</v>
      </c>
      <c r="F21" s="48">
        <v>1025</v>
      </c>
      <c r="G21" s="38">
        <f t="shared" si="1"/>
        <v>1.1502439024390243</v>
      </c>
      <c r="H21" s="37">
        <f t="shared" si="2"/>
        <v>0.14411020887395828</v>
      </c>
      <c r="I21" s="37">
        <v>0.13539708871801701</v>
      </c>
      <c r="J21" s="19">
        <v>5564</v>
      </c>
      <c r="K21" s="16">
        <v>996</v>
      </c>
      <c r="L21" s="27">
        <f t="shared" si="3"/>
        <v>0.1790079079798706</v>
      </c>
      <c r="M21" s="48">
        <v>922.27</v>
      </c>
      <c r="N21" s="26">
        <f t="shared" si="4"/>
        <v>1.079944051091329</v>
      </c>
      <c r="O21" s="29">
        <f t="shared" si="5"/>
        <v>0.13530257577975752</v>
      </c>
      <c r="P21" s="29">
        <f t="shared" si="6"/>
        <v>-9.4512938259488921E-5</v>
      </c>
      <c r="Q21" s="45">
        <f t="shared" si="7"/>
        <v>-6.1117343198802132E-2</v>
      </c>
    </row>
    <row r="22" spans="1:17" ht="30" customHeight="1" thickBot="1">
      <c r="A22" s="9">
        <v>210022</v>
      </c>
      <c r="B22" s="11" t="s">
        <v>21</v>
      </c>
      <c r="C22" s="19">
        <v>6402</v>
      </c>
      <c r="D22" s="16">
        <v>805</v>
      </c>
      <c r="E22" s="37">
        <f t="shared" si="0"/>
        <v>0.12574195563886287</v>
      </c>
      <c r="F22" s="48">
        <v>900.96</v>
      </c>
      <c r="G22" s="38">
        <f t="shared" si="1"/>
        <v>0.89349138696501507</v>
      </c>
      <c r="H22" s="37">
        <f t="shared" si="2"/>
        <v>0.1119425455154167</v>
      </c>
      <c r="I22" s="37">
        <v>0.10204874521467455</v>
      </c>
      <c r="J22" s="19">
        <v>6419</v>
      </c>
      <c r="K22" s="16">
        <v>779</v>
      </c>
      <c r="L22" s="27">
        <f t="shared" si="3"/>
        <v>0.12135846705094251</v>
      </c>
      <c r="M22" s="48">
        <v>927.8</v>
      </c>
      <c r="N22" s="26">
        <f t="shared" si="4"/>
        <v>0.83962060788963144</v>
      </c>
      <c r="O22" s="29">
        <f t="shared" si="5"/>
        <v>0.10519325590101865</v>
      </c>
      <c r="P22" s="29">
        <f t="shared" si="6"/>
        <v>3.1445106863440958E-3</v>
      </c>
      <c r="Q22" s="45">
        <f t="shared" si="7"/>
        <v>-6.02924436220591E-2</v>
      </c>
    </row>
    <row r="23" spans="1:17" ht="30" customHeight="1" thickBot="1">
      <c r="A23" s="9">
        <v>210011</v>
      </c>
      <c r="B23" s="11" t="s">
        <v>13</v>
      </c>
      <c r="C23" s="19">
        <v>9098</v>
      </c>
      <c r="D23" s="16">
        <v>1188</v>
      </c>
      <c r="E23" s="37">
        <f t="shared" si="0"/>
        <v>0.13057814904374587</v>
      </c>
      <c r="F23" s="48">
        <v>1142.5999999999999</v>
      </c>
      <c r="G23" s="38">
        <f t="shared" si="1"/>
        <v>1.0397339401365309</v>
      </c>
      <c r="H23" s="37">
        <f t="shared" si="2"/>
        <v>0.13026478555435078</v>
      </c>
      <c r="I23" s="37">
        <v>0.12520454128512506</v>
      </c>
      <c r="J23" s="19">
        <v>8905</v>
      </c>
      <c r="K23" s="16">
        <v>1107</v>
      </c>
      <c r="L23" s="27">
        <f t="shared" si="3"/>
        <v>0.12431218416619877</v>
      </c>
      <c r="M23" s="48">
        <v>1127.0999999999999</v>
      </c>
      <c r="N23" s="26">
        <f t="shared" si="4"/>
        <v>0.98216662230503071</v>
      </c>
      <c r="O23" s="29">
        <f t="shared" si="5"/>
        <v>0.12305236897085944</v>
      </c>
      <c r="P23" s="29">
        <f t="shared" si="6"/>
        <v>-2.1521723142656213E-3</v>
      </c>
      <c r="Q23" s="45">
        <f t="shared" si="7"/>
        <v>-5.5367354675313063E-2</v>
      </c>
    </row>
    <row r="24" spans="1:17" ht="30" customHeight="1" thickBot="1">
      <c r="A24" s="9">
        <v>210023</v>
      </c>
      <c r="B24" s="11" t="s">
        <v>22</v>
      </c>
      <c r="C24" s="19">
        <v>15599</v>
      </c>
      <c r="D24" s="16">
        <v>1349</v>
      </c>
      <c r="E24" s="37">
        <f t="shared" si="0"/>
        <v>8.6479902557856272E-2</v>
      </c>
      <c r="F24" s="48">
        <v>1413.8</v>
      </c>
      <c r="G24" s="38">
        <f t="shared" si="1"/>
        <v>0.95416607723864766</v>
      </c>
      <c r="H24" s="37">
        <f t="shared" si="2"/>
        <v>0.1195442743923576</v>
      </c>
      <c r="I24" s="37">
        <v>0.11174895731563449</v>
      </c>
      <c r="J24" s="19">
        <v>14792</v>
      </c>
      <c r="K24" s="16">
        <v>1200</v>
      </c>
      <c r="L24" s="27">
        <f t="shared" si="3"/>
        <v>8.1124932395889665E-2</v>
      </c>
      <c r="M24" s="48">
        <v>1323</v>
      </c>
      <c r="N24" s="26">
        <f t="shared" si="4"/>
        <v>0.90702947845804993</v>
      </c>
      <c r="O24" s="29">
        <f t="shared" si="5"/>
        <v>0.11363868768898448</v>
      </c>
      <c r="P24" s="29">
        <f t="shared" si="6"/>
        <v>1.8897303733499959E-3</v>
      </c>
      <c r="Q24" s="45">
        <f t="shared" si="7"/>
        <v>-4.9400832732401034E-2</v>
      </c>
    </row>
    <row r="25" spans="1:17" ht="30" customHeight="1" thickBot="1">
      <c r="A25" s="9">
        <v>210043</v>
      </c>
      <c r="B25" s="11" t="s">
        <v>36</v>
      </c>
      <c r="C25" s="19">
        <v>9262</v>
      </c>
      <c r="D25" s="16">
        <v>1465</v>
      </c>
      <c r="E25" s="37">
        <f t="shared" si="0"/>
        <v>0.1581731807385014</v>
      </c>
      <c r="F25" s="48">
        <v>1329.1</v>
      </c>
      <c r="G25" s="38">
        <f t="shared" si="1"/>
        <v>1.1022496426153037</v>
      </c>
      <c r="H25" s="37">
        <f t="shared" si="2"/>
        <v>0.1380971686889319</v>
      </c>
      <c r="I25" s="37">
        <v>0.12837460375605084</v>
      </c>
      <c r="J25" s="19">
        <v>8678</v>
      </c>
      <c r="K25" s="16">
        <v>1329</v>
      </c>
      <c r="L25" s="27">
        <f t="shared" si="3"/>
        <v>0.15314588614888222</v>
      </c>
      <c r="M25" s="48">
        <v>1263.4000000000001</v>
      </c>
      <c r="N25" s="26">
        <f t="shared" si="4"/>
        <v>1.0519233813519075</v>
      </c>
      <c r="O25" s="29">
        <f t="shared" si="5"/>
        <v>0.1317919598483244</v>
      </c>
      <c r="P25" s="29">
        <f t="shared" si="6"/>
        <v>3.4173560922735602E-3</v>
      </c>
      <c r="Q25" s="45">
        <f t="shared" si="7"/>
        <v>-4.5657770542784859E-2</v>
      </c>
    </row>
    <row r="26" spans="1:17" ht="30" customHeight="1" thickBot="1">
      <c r="A26" s="9">
        <v>210034</v>
      </c>
      <c r="B26" s="11" t="s">
        <v>30</v>
      </c>
      <c r="C26" s="19">
        <v>4652</v>
      </c>
      <c r="D26" s="16">
        <v>556</v>
      </c>
      <c r="E26" s="37">
        <f t="shared" si="0"/>
        <v>0.11951848667239896</v>
      </c>
      <c r="F26" s="48">
        <v>538.20000000000005</v>
      </c>
      <c r="G26" s="38">
        <f t="shared" si="1"/>
        <v>1.0330732069862503</v>
      </c>
      <c r="H26" s="37">
        <f t="shared" si="2"/>
        <v>0.12943028459024633</v>
      </c>
      <c r="I26" s="37">
        <v>0.11945674034535234</v>
      </c>
      <c r="J26" s="19">
        <v>4171</v>
      </c>
      <c r="K26" s="16">
        <v>475</v>
      </c>
      <c r="L26" s="27">
        <f t="shared" si="3"/>
        <v>0.11388156317429873</v>
      </c>
      <c r="M26" s="48">
        <v>480.92</v>
      </c>
      <c r="N26" s="26">
        <f t="shared" si="4"/>
        <v>0.98769026033435914</v>
      </c>
      <c r="O26" s="29">
        <f t="shared" si="5"/>
        <v>0.12374440709291577</v>
      </c>
      <c r="P26" s="29">
        <f t="shared" si="6"/>
        <v>4.2876667475634372E-3</v>
      </c>
      <c r="Q26" s="45">
        <f t="shared" si="7"/>
        <v>-4.3930039366992468E-2</v>
      </c>
    </row>
    <row r="27" spans="1:17" ht="30" customHeight="1" thickBot="1">
      <c r="A27" s="9">
        <v>210055</v>
      </c>
      <c r="B27" s="11" t="s">
        <v>42</v>
      </c>
      <c r="C27" s="19">
        <v>3128</v>
      </c>
      <c r="D27" s="16">
        <v>391</v>
      </c>
      <c r="E27" s="37">
        <f t="shared" si="0"/>
        <v>0.125</v>
      </c>
      <c r="F27" s="48">
        <v>371.52</v>
      </c>
      <c r="G27" s="38">
        <f t="shared" si="1"/>
        <v>1.0524332472006892</v>
      </c>
      <c r="H27" s="37">
        <f t="shared" si="2"/>
        <v>0.13185583923408756</v>
      </c>
      <c r="I27" s="37">
        <v>0.12292213852204509</v>
      </c>
      <c r="J27" s="19">
        <v>2702</v>
      </c>
      <c r="K27" s="16">
        <v>338</v>
      </c>
      <c r="L27" s="27">
        <f t="shared" si="3"/>
        <v>0.12509252405625462</v>
      </c>
      <c r="M27" s="48">
        <v>335.3</v>
      </c>
      <c r="N27" s="26">
        <f t="shared" si="4"/>
        <v>1.0080524903071875</v>
      </c>
      <c r="O27" s="29">
        <f t="shared" si="5"/>
        <v>0.126295522737434</v>
      </c>
      <c r="P27" s="29">
        <f t="shared" si="6"/>
        <v>3.3733842153889082E-3</v>
      </c>
      <c r="Q27" s="45">
        <f t="shared" si="7"/>
        <v>-4.2169664452873956E-2</v>
      </c>
    </row>
    <row r="28" spans="1:17" ht="30" customHeight="1" thickBot="1">
      <c r="A28" s="9">
        <v>210032</v>
      </c>
      <c r="B28" s="11" t="s">
        <v>28</v>
      </c>
      <c r="C28" s="19">
        <v>2946</v>
      </c>
      <c r="D28" s="16">
        <v>344</v>
      </c>
      <c r="E28" s="37">
        <f t="shared" si="0"/>
        <v>0.11676849966055669</v>
      </c>
      <c r="F28" s="48">
        <v>418.84</v>
      </c>
      <c r="G28" s="38">
        <f t="shared" si="1"/>
        <v>0.8213160156623055</v>
      </c>
      <c r="H28" s="37">
        <f t="shared" si="2"/>
        <v>0.10289993480308532</v>
      </c>
      <c r="I28" s="37">
        <v>9.1057099904698874E-2</v>
      </c>
      <c r="J28" s="19">
        <v>2786</v>
      </c>
      <c r="K28" s="16">
        <v>299</v>
      </c>
      <c r="L28" s="27">
        <f t="shared" si="3"/>
        <v>0.10732232591529074</v>
      </c>
      <c r="M28" s="48">
        <v>379.76</v>
      </c>
      <c r="N28" s="26">
        <f t="shared" si="4"/>
        <v>0.78733937223509587</v>
      </c>
      <c r="O28" s="29">
        <f t="shared" si="5"/>
        <v>9.8643114861898334E-2</v>
      </c>
      <c r="P28" s="29">
        <f t="shared" si="6"/>
        <v>7.5860149571994606E-3</v>
      </c>
      <c r="Q28" s="45">
        <f t="shared" si="7"/>
        <v>-4.1368538758873474E-2</v>
      </c>
    </row>
    <row r="29" spans="1:17" ht="30" customHeight="1" thickBot="1">
      <c r="A29" s="9">
        <v>210012</v>
      </c>
      <c r="B29" s="11" t="s">
        <v>14</v>
      </c>
      <c r="C29" s="19">
        <v>12517</v>
      </c>
      <c r="D29" s="16">
        <v>1816</v>
      </c>
      <c r="E29" s="37">
        <f t="shared" si="0"/>
        <v>0.14508268754493889</v>
      </c>
      <c r="F29" s="48">
        <v>1678.5</v>
      </c>
      <c r="G29" s="38">
        <f t="shared" si="1"/>
        <v>1.081918379505511</v>
      </c>
      <c r="H29" s="37">
        <f t="shared" si="2"/>
        <v>0.13554993277904284</v>
      </c>
      <c r="I29" s="37">
        <v>0.12749185380011779</v>
      </c>
      <c r="J29" s="19">
        <v>12148</v>
      </c>
      <c r="K29" s="16">
        <v>1640</v>
      </c>
      <c r="L29" s="27">
        <f t="shared" si="3"/>
        <v>0.13500164636154099</v>
      </c>
      <c r="M29" s="48">
        <v>1579.3</v>
      </c>
      <c r="N29" s="26">
        <f t="shared" si="4"/>
        <v>1.0384347495725954</v>
      </c>
      <c r="O29" s="29">
        <f t="shared" si="5"/>
        <v>0.13010201431675605</v>
      </c>
      <c r="P29" s="29">
        <f t="shared" si="6"/>
        <v>2.6101605166382602E-3</v>
      </c>
      <c r="Q29" s="45">
        <f t="shared" si="7"/>
        <v>-4.019122953876586E-2</v>
      </c>
    </row>
    <row r="30" spans="1:17" ht="30" customHeight="1" thickBot="1">
      <c r="A30" s="9">
        <v>210029</v>
      </c>
      <c r="B30" s="11" t="s">
        <v>26</v>
      </c>
      <c r="C30" s="19">
        <v>10354</v>
      </c>
      <c r="D30" s="16">
        <v>1643</v>
      </c>
      <c r="E30" s="37">
        <f t="shared" si="0"/>
        <v>0.15868263473053892</v>
      </c>
      <c r="F30" s="48">
        <v>1417.4</v>
      </c>
      <c r="G30" s="38">
        <f t="shared" si="1"/>
        <v>1.1591646677014251</v>
      </c>
      <c r="H30" s="37">
        <f t="shared" si="2"/>
        <v>0.14522786169746307</v>
      </c>
      <c r="I30" s="37">
        <v>0.13718318764505447</v>
      </c>
      <c r="J30" s="19">
        <v>9802</v>
      </c>
      <c r="K30" s="16">
        <v>1505</v>
      </c>
      <c r="L30" s="27">
        <f t="shared" si="3"/>
        <v>0.15354009385839626</v>
      </c>
      <c r="M30" s="48">
        <v>1349.5</v>
      </c>
      <c r="N30" s="26">
        <f t="shared" si="4"/>
        <v>1.1152278621711744</v>
      </c>
      <c r="O30" s="29">
        <f t="shared" si="5"/>
        <v>0.13972316638128462</v>
      </c>
      <c r="P30" s="29">
        <f t="shared" si="6"/>
        <v>2.5399787362301585E-3</v>
      </c>
      <c r="Q30" s="45">
        <f t="shared" si="7"/>
        <v>-3.7903851587691606E-2</v>
      </c>
    </row>
    <row r="31" spans="1:17" ht="30" customHeight="1" thickBot="1">
      <c r="A31" s="9">
        <v>210038</v>
      </c>
      <c r="B31" s="11" t="s">
        <v>33</v>
      </c>
      <c r="C31" s="19">
        <v>3508</v>
      </c>
      <c r="D31" s="16">
        <v>758</v>
      </c>
      <c r="E31" s="37">
        <f t="shared" si="0"/>
        <v>0.2160775370581528</v>
      </c>
      <c r="F31" s="48">
        <v>597.66999999999996</v>
      </c>
      <c r="G31" s="38">
        <f t="shared" si="1"/>
        <v>1.2682584034667961</v>
      </c>
      <c r="H31" s="37">
        <f t="shared" si="2"/>
        <v>0.15889585073409387</v>
      </c>
      <c r="I31" s="37">
        <v>0.14888879435260674</v>
      </c>
      <c r="J31" s="19">
        <v>2621</v>
      </c>
      <c r="K31" s="16">
        <v>639</v>
      </c>
      <c r="L31" s="27">
        <f t="shared" si="3"/>
        <v>0.24380007630675316</v>
      </c>
      <c r="M31" s="48">
        <v>517.25</v>
      </c>
      <c r="N31" s="26">
        <f t="shared" si="4"/>
        <v>1.235379410343161</v>
      </c>
      <c r="O31" s="29">
        <f t="shared" si="5"/>
        <v>0.15477655172580057</v>
      </c>
      <c r="P31" s="29">
        <f t="shared" si="6"/>
        <v>5.8877573731938304E-3</v>
      </c>
      <c r="Q31" s="45">
        <f t="shared" si="7"/>
        <v>-2.5924522190241439E-2</v>
      </c>
    </row>
    <row r="32" spans="1:17" ht="30" customHeight="1" thickBot="1">
      <c r="A32" s="9">
        <v>210061</v>
      </c>
      <c r="B32" s="11" t="s">
        <v>47</v>
      </c>
      <c r="C32" s="19">
        <v>1424</v>
      </c>
      <c r="D32" s="16">
        <v>211</v>
      </c>
      <c r="E32" s="37">
        <f t="shared" si="0"/>
        <v>0.14817415730337077</v>
      </c>
      <c r="F32" s="48">
        <v>231.07</v>
      </c>
      <c r="G32" s="38">
        <f t="shared" si="1"/>
        <v>0.91314320335828969</v>
      </c>
      <c r="H32" s="37">
        <f t="shared" si="2"/>
        <v>0.11440465582018106</v>
      </c>
      <c r="I32" s="37">
        <v>0.10865113915763967</v>
      </c>
      <c r="J32" s="19">
        <v>1487</v>
      </c>
      <c r="K32" s="16">
        <v>214</v>
      </c>
      <c r="L32" s="27">
        <f t="shared" si="3"/>
        <v>0.14391392064559516</v>
      </c>
      <c r="M32" s="48">
        <v>239.18</v>
      </c>
      <c r="N32" s="26">
        <f t="shared" si="4"/>
        <v>0.8947236391002592</v>
      </c>
      <c r="O32" s="29">
        <f t="shared" si="5"/>
        <v>0.11209693026131178</v>
      </c>
      <c r="P32" s="29">
        <f t="shared" si="6"/>
        <v>3.4457911036721023E-3</v>
      </c>
      <c r="Q32" s="45">
        <f t="shared" si="7"/>
        <v>-2.0171605275370208E-2</v>
      </c>
    </row>
    <row r="33" spans="1:17" ht="30" customHeight="1" thickBot="1">
      <c r="A33" s="9">
        <v>210008</v>
      </c>
      <c r="B33" s="11" t="s">
        <v>10</v>
      </c>
      <c r="C33" s="19">
        <v>9533</v>
      </c>
      <c r="D33" s="16">
        <v>996</v>
      </c>
      <c r="E33" s="37">
        <f t="shared" si="0"/>
        <v>0.10447917759362216</v>
      </c>
      <c r="F33" s="48">
        <v>932.79</v>
      </c>
      <c r="G33" s="38">
        <f t="shared" si="1"/>
        <v>1.0677644485897149</v>
      </c>
      <c r="H33" s="37">
        <f t="shared" si="2"/>
        <v>0.13377663414530278</v>
      </c>
      <c r="I33" s="37">
        <v>0.13017804407437145</v>
      </c>
      <c r="J33" s="19">
        <v>8344</v>
      </c>
      <c r="K33" s="16">
        <v>800</v>
      </c>
      <c r="L33" s="27">
        <f t="shared" si="3"/>
        <v>9.5877277085330781E-2</v>
      </c>
      <c r="M33" s="48">
        <v>761.64</v>
      </c>
      <c r="N33" s="26">
        <f t="shared" si="4"/>
        <v>1.0503650018381387</v>
      </c>
      <c r="O33" s="29">
        <f t="shared" si="5"/>
        <v>0.13159671569466455</v>
      </c>
      <c r="P33" s="29">
        <f t="shared" si="6"/>
        <v>1.4186716202931049E-3</v>
      </c>
      <c r="Q33" s="45">
        <f t="shared" si="7"/>
        <v>-1.62952107785167E-2</v>
      </c>
    </row>
    <row r="34" spans="1:17" ht="30" customHeight="1" thickBot="1">
      <c r="A34" s="9">
        <v>210015</v>
      </c>
      <c r="B34" s="11" t="s">
        <v>16</v>
      </c>
      <c r="C34" s="19">
        <v>11742</v>
      </c>
      <c r="D34" s="16">
        <v>1535</v>
      </c>
      <c r="E34" s="37">
        <f t="shared" si="0"/>
        <v>0.13072730369613353</v>
      </c>
      <c r="F34" s="48">
        <v>1523.5</v>
      </c>
      <c r="G34" s="38">
        <f t="shared" si="1"/>
        <v>1.00754840827043</v>
      </c>
      <c r="H34" s="37">
        <f t="shared" si="2"/>
        <v>0.12623236798612195</v>
      </c>
      <c r="I34" s="37">
        <v>0.11775447998073921</v>
      </c>
      <c r="J34" s="19">
        <v>11943</v>
      </c>
      <c r="K34" s="16">
        <v>1519</v>
      </c>
      <c r="L34" s="27">
        <f t="shared" si="3"/>
        <v>0.12718747383404505</v>
      </c>
      <c r="M34" s="48">
        <v>1532.4</v>
      </c>
      <c r="N34" s="26">
        <f t="shared" si="4"/>
        <v>0.99125554685460704</v>
      </c>
      <c r="O34" s="29">
        <f t="shared" si="5"/>
        <v>0.12419108990865509</v>
      </c>
      <c r="P34" s="29">
        <f t="shared" si="6"/>
        <v>6.4366099279158789E-3</v>
      </c>
      <c r="Q34" s="45">
        <f t="shared" si="7"/>
        <v>-1.6170797633228928E-2</v>
      </c>
    </row>
    <row r="35" spans="1:17" ht="30" customHeight="1" thickBot="1">
      <c r="A35" s="9">
        <v>210049</v>
      </c>
      <c r="B35" s="11" t="s">
        <v>40</v>
      </c>
      <c r="C35" s="19">
        <v>6720</v>
      </c>
      <c r="D35" s="16">
        <v>744</v>
      </c>
      <c r="E35" s="37">
        <f t="shared" si="0"/>
        <v>0.11071428571428571</v>
      </c>
      <c r="F35" s="48">
        <v>839.23</v>
      </c>
      <c r="G35" s="38">
        <f t="shared" si="1"/>
        <v>0.88652693540507366</v>
      </c>
      <c r="H35" s="37">
        <f t="shared" si="2"/>
        <v>0.11106999268825757</v>
      </c>
      <c r="I35" s="37">
        <v>0.10673096345508536</v>
      </c>
      <c r="J35" s="19">
        <v>6177</v>
      </c>
      <c r="K35" s="16">
        <v>681</v>
      </c>
      <c r="L35" s="27">
        <f t="shared" si="3"/>
        <v>0.11024769305488101</v>
      </c>
      <c r="M35" s="48">
        <v>775.03</v>
      </c>
      <c r="N35" s="26">
        <f t="shared" si="4"/>
        <v>0.87867566416783871</v>
      </c>
      <c r="O35" s="29">
        <f t="shared" si="5"/>
        <v>0.11008633319175873</v>
      </c>
      <c r="P35" s="29">
        <f t="shared" si="6"/>
        <v>3.355369736673372E-3</v>
      </c>
      <c r="Q35" s="45">
        <f t="shared" si="7"/>
        <v>-8.8562128500332404E-3</v>
      </c>
    </row>
    <row r="36" spans="1:17" ht="30" customHeight="1" thickBot="1">
      <c r="A36" s="9">
        <v>210005</v>
      </c>
      <c r="B36" s="11" t="s">
        <v>8</v>
      </c>
      <c r="C36" s="19">
        <v>9338</v>
      </c>
      <c r="D36" s="16">
        <v>971</v>
      </c>
      <c r="E36" s="37">
        <f t="shared" si="0"/>
        <v>0.10398372242450203</v>
      </c>
      <c r="F36" s="48">
        <v>1147.3</v>
      </c>
      <c r="G36" s="38">
        <f t="shared" si="1"/>
        <v>0.84633487318051082</v>
      </c>
      <c r="H36" s="37">
        <f t="shared" si="2"/>
        <v>0.10603446372785613</v>
      </c>
      <c r="I36" s="37">
        <v>9.6746184841213029E-2</v>
      </c>
      <c r="J36" s="19">
        <v>8435</v>
      </c>
      <c r="K36" s="16">
        <v>847</v>
      </c>
      <c r="L36" s="27">
        <f t="shared" si="3"/>
        <v>0.1004149377593361</v>
      </c>
      <c r="M36" s="48">
        <v>1007.9</v>
      </c>
      <c r="N36" s="26">
        <f t="shared" si="4"/>
        <v>0.84036114693918051</v>
      </c>
      <c r="O36" s="29">
        <f t="shared" si="5"/>
        <v>0.1052860355600836</v>
      </c>
      <c r="P36" s="29">
        <f t="shared" si="6"/>
        <v>8.5398507188705758E-3</v>
      </c>
      <c r="Q36" s="45">
        <f t="shared" si="7"/>
        <v>-7.0583482149106924E-3</v>
      </c>
    </row>
    <row r="37" spans="1:17" ht="30" customHeight="1" thickBot="1">
      <c r="A37" s="9">
        <v>210035</v>
      </c>
      <c r="B37" s="11" t="s">
        <v>31</v>
      </c>
      <c r="C37" s="19">
        <v>4148</v>
      </c>
      <c r="D37" s="16">
        <v>513</v>
      </c>
      <c r="E37" s="37">
        <f t="shared" si="0"/>
        <v>0.12367405978784957</v>
      </c>
      <c r="F37" s="48">
        <v>548.29999999999995</v>
      </c>
      <c r="G37" s="38">
        <f t="shared" si="1"/>
        <v>0.93561918657669163</v>
      </c>
      <c r="H37" s="37">
        <f t="shared" si="2"/>
        <v>0.11722059653447942</v>
      </c>
      <c r="I37" s="37">
        <v>0.10789523557917563</v>
      </c>
      <c r="J37" s="19">
        <v>4100</v>
      </c>
      <c r="K37" s="16">
        <v>492</v>
      </c>
      <c r="L37" s="27">
        <f t="shared" si="3"/>
        <v>0.12</v>
      </c>
      <c r="M37" s="48">
        <v>528.87</v>
      </c>
      <c r="N37" s="26">
        <f t="shared" si="4"/>
        <v>0.93028532531624031</v>
      </c>
      <c r="O37" s="29">
        <f t="shared" si="5"/>
        <v>0.11655233490864646</v>
      </c>
      <c r="P37" s="29">
        <f t="shared" si="6"/>
        <v>8.6570993294708271E-3</v>
      </c>
      <c r="Q37" s="45">
        <f t="shared" si="7"/>
        <v>-5.7008891405564421E-3</v>
      </c>
    </row>
    <row r="38" spans="1:17" ht="30" customHeight="1" thickBot="1">
      <c r="A38" s="9">
        <v>210056</v>
      </c>
      <c r="B38" s="11" t="s">
        <v>43</v>
      </c>
      <c r="C38" s="19">
        <v>5882</v>
      </c>
      <c r="D38" s="16">
        <v>1064</v>
      </c>
      <c r="E38" s="37">
        <f t="shared" si="0"/>
        <v>0.18089085345120706</v>
      </c>
      <c r="F38" s="48">
        <v>987.68</v>
      </c>
      <c r="G38" s="38">
        <f t="shared" si="1"/>
        <v>1.077271990928236</v>
      </c>
      <c r="H38" s="37">
        <f t="shared" si="2"/>
        <v>0.13496780230483571</v>
      </c>
      <c r="I38" s="37">
        <v>0.12695641813558411</v>
      </c>
      <c r="J38" s="19">
        <v>5127</v>
      </c>
      <c r="K38" s="16">
        <v>945</v>
      </c>
      <c r="L38" s="27">
        <f t="shared" si="3"/>
        <v>0.18431831480397892</v>
      </c>
      <c r="M38" s="48">
        <v>874.8</v>
      </c>
      <c r="N38" s="26">
        <f t="shared" si="4"/>
        <v>1.080246913580247</v>
      </c>
      <c r="O38" s="29">
        <f t="shared" si="5"/>
        <v>0.13534052040736694</v>
      </c>
      <c r="P38" s="29">
        <f t="shared" si="6"/>
        <v>8.3841022717828229E-3</v>
      </c>
      <c r="Q38" s="45">
        <f t="shared" si="7"/>
        <v>2.7615334632877797E-3</v>
      </c>
    </row>
    <row r="39" spans="1:17" ht="30" customHeight="1" thickBot="1">
      <c r="A39" s="9">
        <v>210001</v>
      </c>
      <c r="B39" s="11" t="s">
        <v>4</v>
      </c>
      <c r="C39" s="19">
        <v>8466</v>
      </c>
      <c r="D39" s="16">
        <v>928</v>
      </c>
      <c r="E39" s="37">
        <f t="shared" si="0"/>
        <v>0.10961493030947318</v>
      </c>
      <c r="F39" s="48">
        <v>1039.2</v>
      </c>
      <c r="G39" s="38">
        <f t="shared" si="1"/>
        <v>0.89299461123941493</v>
      </c>
      <c r="H39" s="37">
        <f t="shared" si="2"/>
        <v>0.11188030614737664</v>
      </c>
      <c r="I39" s="37">
        <v>0.10607435279910085</v>
      </c>
      <c r="J39" s="19">
        <v>8843</v>
      </c>
      <c r="K39" s="16">
        <v>959</v>
      </c>
      <c r="L39" s="27">
        <f t="shared" si="3"/>
        <v>0.1084473594933846</v>
      </c>
      <c r="M39" s="48">
        <v>1063.4000000000001</v>
      </c>
      <c r="N39" s="26">
        <f t="shared" si="4"/>
        <v>0.90182433703216092</v>
      </c>
      <c r="O39" s="29">
        <f t="shared" si="5"/>
        <v>0.11298655294042134</v>
      </c>
      <c r="P39" s="29">
        <f t="shared" si="6"/>
        <v>6.9122001413204903E-3</v>
      </c>
      <c r="Q39" s="45">
        <f t="shared" si="7"/>
        <v>9.8877705213595846E-3</v>
      </c>
    </row>
    <row r="40" spans="1:17" ht="30" customHeight="1" thickBot="1">
      <c r="A40" s="9">
        <v>210017</v>
      </c>
      <c r="B40" s="11" t="s">
        <v>18</v>
      </c>
      <c r="C40" s="19">
        <v>1116</v>
      </c>
      <c r="D40" s="16">
        <v>67</v>
      </c>
      <c r="E40" s="37">
        <f t="shared" si="0"/>
        <v>6.0035842293906808E-2</v>
      </c>
      <c r="F40" s="48">
        <v>121.44</v>
      </c>
      <c r="G40" s="38">
        <f t="shared" si="1"/>
        <v>0.55171277997364954</v>
      </c>
      <c r="H40" s="37">
        <f t="shared" si="2"/>
        <v>6.9122247717935278E-2</v>
      </c>
      <c r="I40" s="37">
        <v>6.7263102727394747E-2</v>
      </c>
      <c r="J40" s="19">
        <v>1045</v>
      </c>
      <c r="K40" s="16">
        <v>62</v>
      </c>
      <c r="L40" s="27">
        <f t="shared" si="3"/>
        <v>5.9330143540669858E-2</v>
      </c>
      <c r="M40" s="48">
        <v>110.88</v>
      </c>
      <c r="N40" s="26">
        <f t="shared" si="4"/>
        <v>0.5591630591630592</v>
      </c>
      <c r="O40" s="29">
        <f t="shared" si="5"/>
        <v>7.0055668262811455E-2</v>
      </c>
      <c r="P40" s="29">
        <f t="shared" si="6"/>
        <v>2.7925655354167078E-3</v>
      </c>
      <c r="Q40" s="45">
        <f t="shared" si="7"/>
        <v>1.3503909026297167E-2</v>
      </c>
    </row>
    <row r="41" spans="1:17" ht="30" customHeight="1" thickBot="1">
      <c r="A41" s="9">
        <v>210009</v>
      </c>
      <c r="B41" s="11" t="s">
        <v>11</v>
      </c>
      <c r="C41" s="19">
        <v>23814</v>
      </c>
      <c r="D41" s="16">
        <v>3767</v>
      </c>
      <c r="E41" s="37">
        <f t="shared" si="0"/>
        <v>0.15818426135886454</v>
      </c>
      <c r="F41" s="48">
        <v>3418.7</v>
      </c>
      <c r="G41" s="38">
        <f t="shared" si="1"/>
        <v>1.1018808318951649</v>
      </c>
      <c r="H41" s="37">
        <f t="shared" si="2"/>
        <v>0.13805096162814989</v>
      </c>
      <c r="I41" s="37">
        <v>0.13022996653929705</v>
      </c>
      <c r="J41" s="19">
        <v>23622</v>
      </c>
      <c r="K41" s="16">
        <v>3901</v>
      </c>
      <c r="L41" s="27">
        <f t="shared" si="3"/>
        <v>0.16514266361866056</v>
      </c>
      <c r="M41" s="48">
        <v>3485</v>
      </c>
      <c r="N41" s="26">
        <f t="shared" si="4"/>
        <v>1.1193687230989957</v>
      </c>
      <c r="O41" s="29">
        <f t="shared" si="5"/>
        <v>0.14024196098820318</v>
      </c>
      <c r="P41" s="29">
        <f t="shared" si="6"/>
        <v>1.0011994448906131E-2</v>
      </c>
      <c r="Q41" s="45">
        <f t="shared" si="7"/>
        <v>1.5870946020317467E-2</v>
      </c>
    </row>
    <row r="42" spans="1:17" ht="30" customHeight="1" thickBot="1">
      <c r="A42" s="9">
        <v>210006</v>
      </c>
      <c r="B42" s="11" t="s">
        <v>9</v>
      </c>
      <c r="C42" s="19">
        <v>2352</v>
      </c>
      <c r="D42" s="16">
        <v>356</v>
      </c>
      <c r="E42" s="37">
        <f t="shared" si="0"/>
        <v>0.15136054421768708</v>
      </c>
      <c r="F42" s="48">
        <v>404.05</v>
      </c>
      <c r="G42" s="38">
        <f t="shared" si="1"/>
        <v>0.88107907437198363</v>
      </c>
      <c r="H42" s="37">
        <f t="shared" si="2"/>
        <v>0.11038744841244776</v>
      </c>
      <c r="I42" s="37">
        <v>0.10293644015436536</v>
      </c>
      <c r="J42" s="19">
        <v>2178</v>
      </c>
      <c r="K42" s="16">
        <v>331</v>
      </c>
      <c r="L42" s="27">
        <f t="shared" si="3"/>
        <v>0.1519742883379247</v>
      </c>
      <c r="M42" s="48">
        <v>366.19</v>
      </c>
      <c r="N42" s="26">
        <f t="shared" si="4"/>
        <v>0.90390234577678252</v>
      </c>
      <c r="O42" s="29">
        <f t="shared" si="5"/>
        <v>0.11324689970130775</v>
      </c>
      <c r="P42" s="29">
        <f t="shared" si="6"/>
        <v>1.0310459546942388E-2</v>
      </c>
      <c r="Q42" s="45">
        <f t="shared" si="7"/>
        <v>2.5903771941317544E-2</v>
      </c>
    </row>
    <row r="43" spans="1:17" ht="30" customHeight="1" thickBot="1">
      <c r="A43" s="9">
        <v>210002</v>
      </c>
      <c r="B43" s="11" t="s">
        <v>5</v>
      </c>
      <c r="C43" s="19">
        <v>15912</v>
      </c>
      <c r="D43" s="16">
        <v>2390</v>
      </c>
      <c r="E43" s="37">
        <f t="shared" si="0"/>
        <v>0.15020110608345902</v>
      </c>
      <c r="F43" s="48">
        <v>2238.1</v>
      </c>
      <c r="G43" s="38">
        <f t="shared" si="1"/>
        <v>1.0678700683615567</v>
      </c>
      <c r="H43" s="37">
        <f t="shared" si="2"/>
        <v>0.13378986689302619</v>
      </c>
      <c r="I43" s="37">
        <v>0.12846156770051387</v>
      </c>
      <c r="J43" s="19">
        <v>14401</v>
      </c>
      <c r="K43" s="16">
        <v>2362</v>
      </c>
      <c r="L43" s="27">
        <f t="shared" si="3"/>
        <v>0.16401638775085065</v>
      </c>
      <c r="M43" s="48">
        <v>2146.6</v>
      </c>
      <c r="N43" s="26">
        <f t="shared" si="4"/>
        <v>1.1003447312028325</v>
      </c>
      <c r="O43" s="29">
        <f t="shared" si="5"/>
        <v>0.13785850871346453</v>
      </c>
      <c r="P43" s="29">
        <f t="shared" si="6"/>
        <v>9.3969410129506603E-3</v>
      </c>
      <c r="Q43" s="45">
        <f t="shared" si="7"/>
        <v>3.041068740797459E-2</v>
      </c>
    </row>
    <row r="44" spans="1:17" ht="30" customHeight="1" thickBot="1">
      <c r="A44" s="9">
        <v>210048</v>
      </c>
      <c r="B44" s="11" t="s">
        <v>39</v>
      </c>
      <c r="C44" s="19">
        <v>9021</v>
      </c>
      <c r="D44" s="16">
        <v>855</v>
      </c>
      <c r="E44" s="37">
        <f t="shared" si="0"/>
        <v>9.4778849351513136E-2</v>
      </c>
      <c r="F44" s="48">
        <v>962.44</v>
      </c>
      <c r="G44" s="38">
        <f t="shared" si="1"/>
        <v>0.88836706703794521</v>
      </c>
      <c r="H44" s="37">
        <f t="shared" si="2"/>
        <v>0.11130053662194538</v>
      </c>
      <c r="I44" s="37">
        <v>0.11010809721357348</v>
      </c>
      <c r="J44" s="19">
        <v>9419</v>
      </c>
      <c r="K44" s="16">
        <v>932</v>
      </c>
      <c r="L44" s="27">
        <f t="shared" si="3"/>
        <v>9.8948933007750289E-2</v>
      </c>
      <c r="M44" s="48">
        <v>1014.9</v>
      </c>
      <c r="N44" s="26">
        <f t="shared" si="4"/>
        <v>0.91831707557394815</v>
      </c>
      <c r="O44" s="29">
        <f t="shared" si="5"/>
        <v>0.11505287295404691</v>
      </c>
      <c r="P44" s="29">
        <f t="shared" si="6"/>
        <v>4.944775740473431E-3</v>
      </c>
      <c r="Q44" s="45">
        <f t="shared" si="7"/>
        <v>3.3713551129111785E-2</v>
      </c>
    </row>
    <row r="45" spans="1:17" ht="30" customHeight="1" thickBot="1">
      <c r="A45" s="9">
        <v>210004</v>
      </c>
      <c r="B45" s="11" t="s">
        <v>7</v>
      </c>
      <c r="C45" s="19">
        <v>17291</v>
      </c>
      <c r="D45" s="16">
        <v>1269</v>
      </c>
      <c r="E45" s="37">
        <f t="shared" si="0"/>
        <v>7.3390781331328439E-2</v>
      </c>
      <c r="F45" s="48">
        <v>1441.4</v>
      </c>
      <c r="G45" s="38">
        <f t="shared" si="1"/>
        <v>0.88039406132926312</v>
      </c>
      <c r="H45" s="37">
        <f t="shared" si="2"/>
        <v>0.11030162542094264</v>
      </c>
      <c r="I45" s="37">
        <v>0.10369038125979869</v>
      </c>
      <c r="J45" s="19">
        <v>17721</v>
      </c>
      <c r="K45" s="16">
        <v>1430</v>
      </c>
      <c r="L45" s="27">
        <f t="shared" si="3"/>
        <v>8.0695220360024827E-2</v>
      </c>
      <c r="M45" s="48">
        <v>1550.4</v>
      </c>
      <c r="N45" s="26">
        <f t="shared" si="4"/>
        <v>0.92234262125902988</v>
      </c>
      <c r="O45" s="29">
        <f t="shared" si="5"/>
        <v>0.11555722010014234</v>
      </c>
      <c r="P45" s="29">
        <f t="shared" si="6"/>
        <v>1.1866838840343646E-2</v>
      </c>
      <c r="Q45" s="45">
        <f t="shared" si="7"/>
        <v>4.7647481704307104E-2</v>
      </c>
    </row>
    <row r="46" spans="1:17" ht="30" customHeight="1" thickBot="1">
      <c r="A46" s="9">
        <v>210016</v>
      </c>
      <c r="B46" s="11" t="s">
        <v>17</v>
      </c>
      <c r="C46" s="19">
        <v>6464</v>
      </c>
      <c r="D46" s="16">
        <v>729</v>
      </c>
      <c r="E46" s="37">
        <f t="shared" si="0"/>
        <v>0.11277846534653466</v>
      </c>
      <c r="F46" s="48">
        <v>848.65</v>
      </c>
      <c r="G46" s="38">
        <f t="shared" si="1"/>
        <v>0.85901137100100167</v>
      </c>
      <c r="H46" s="37">
        <f t="shared" si="2"/>
        <v>0.1076226597137923</v>
      </c>
      <c r="I46" s="37">
        <v>0.10064651417994502</v>
      </c>
      <c r="J46" s="19">
        <v>6382</v>
      </c>
      <c r="K46" s="16">
        <v>722</v>
      </c>
      <c r="L46" s="27">
        <f t="shared" si="3"/>
        <v>0.11313068003760576</v>
      </c>
      <c r="M46" s="48">
        <v>800.87</v>
      </c>
      <c r="N46" s="26">
        <f t="shared" si="4"/>
        <v>0.90151959743778642</v>
      </c>
      <c r="O46" s="29">
        <f t="shared" si="5"/>
        <v>0.11294837313655161</v>
      </c>
      <c r="P46" s="29">
        <f t="shared" si="6"/>
        <v>1.2301858956606584E-2</v>
      </c>
      <c r="Q46" s="45">
        <f t="shared" si="7"/>
        <v>4.9485056742904376E-2</v>
      </c>
    </row>
    <row r="47" spans="1:17" ht="30" customHeight="1" thickBot="1">
      <c r="A47" s="9">
        <v>210033</v>
      </c>
      <c r="B47" s="11" t="s">
        <v>29</v>
      </c>
      <c r="C47" s="19">
        <v>5950</v>
      </c>
      <c r="D47" s="16">
        <v>714</v>
      </c>
      <c r="E47" s="37">
        <f t="shared" si="0"/>
        <v>0.12</v>
      </c>
      <c r="F47" s="48">
        <v>759.29</v>
      </c>
      <c r="G47" s="38">
        <f t="shared" si="1"/>
        <v>0.94035217110721858</v>
      </c>
      <c r="H47" s="37">
        <f t="shared" si="2"/>
        <v>0.11781357632584816</v>
      </c>
      <c r="I47" s="37">
        <v>0.11057668140565395</v>
      </c>
      <c r="J47" s="19">
        <v>5846</v>
      </c>
      <c r="K47" s="16">
        <v>735</v>
      </c>
      <c r="L47" s="27">
        <f t="shared" si="3"/>
        <v>0.1257269928156004</v>
      </c>
      <c r="M47" s="48">
        <v>743.2</v>
      </c>
      <c r="N47" s="26">
        <f t="shared" si="4"/>
        <v>0.98896663078579117</v>
      </c>
      <c r="O47" s="29">
        <f t="shared" si="5"/>
        <v>0.12390431927498985</v>
      </c>
      <c r="P47" s="29">
        <f t="shared" si="6"/>
        <v>1.3327637869335898E-2</v>
      </c>
      <c r="Q47" s="45">
        <f t="shared" si="7"/>
        <v>5.1698141581713264E-2</v>
      </c>
    </row>
    <row r="48" spans="1:17" ht="30" customHeight="1" thickBot="1">
      <c r="A48" s="9">
        <v>210019</v>
      </c>
      <c r="B48" s="11" t="s">
        <v>20</v>
      </c>
      <c r="C48" s="19">
        <v>9639</v>
      </c>
      <c r="D48" s="16">
        <v>1051</v>
      </c>
      <c r="E48" s="37">
        <f t="shared" si="0"/>
        <v>0.10903620707542276</v>
      </c>
      <c r="F48" s="48">
        <v>1232.9000000000001</v>
      </c>
      <c r="G48" s="38">
        <f t="shared" si="1"/>
        <v>0.85246167572390297</v>
      </c>
      <c r="H48" s="37">
        <f t="shared" si="2"/>
        <v>0.10680207031319471</v>
      </c>
      <c r="I48" s="37">
        <v>0.1003812600091747</v>
      </c>
      <c r="J48" s="19">
        <v>9227</v>
      </c>
      <c r="K48" s="16">
        <v>1048</v>
      </c>
      <c r="L48" s="27">
        <f t="shared" si="3"/>
        <v>0.1135797117156172</v>
      </c>
      <c r="M48" s="48">
        <v>1153</v>
      </c>
      <c r="N48" s="26">
        <f t="shared" si="4"/>
        <v>0.90893321769297486</v>
      </c>
      <c r="O48" s="29">
        <f t="shared" si="5"/>
        <v>0.11387720080625016</v>
      </c>
      <c r="P48" s="29">
        <f t="shared" si="6"/>
        <v>1.3495940797075459E-2</v>
      </c>
      <c r="Q48" s="45">
        <f t="shared" si="7"/>
        <v>6.624525603584086E-2</v>
      </c>
    </row>
    <row r="49" spans="1:17" ht="30" customHeight="1" thickBot="1">
      <c r="A49" s="9">
        <v>210037</v>
      </c>
      <c r="B49" s="11" t="s">
        <v>32</v>
      </c>
      <c r="C49" s="19">
        <v>4136</v>
      </c>
      <c r="D49" s="16">
        <v>393</v>
      </c>
      <c r="E49" s="37">
        <f t="shared" si="0"/>
        <v>9.5019342359767889E-2</v>
      </c>
      <c r="F49" s="48">
        <v>476.12</v>
      </c>
      <c r="G49" s="38">
        <f t="shared" si="1"/>
        <v>0.82542216248004707</v>
      </c>
      <c r="H49" s="37">
        <f t="shared" si="2"/>
        <v>0.10341438019533399</v>
      </c>
      <c r="I49" s="37">
        <v>9.761408926751608E-2</v>
      </c>
      <c r="J49" s="19">
        <v>4104</v>
      </c>
      <c r="K49" s="16">
        <v>441</v>
      </c>
      <c r="L49" s="27">
        <f t="shared" si="3"/>
        <v>0.10745614035087719</v>
      </c>
      <c r="M49" s="48">
        <v>462.52</v>
      </c>
      <c r="N49" s="26">
        <f t="shared" si="4"/>
        <v>0.95347228227968528</v>
      </c>
      <c r="O49" s="29">
        <f t="shared" si="5"/>
        <v>0.11945735114395806</v>
      </c>
      <c r="P49" s="29">
        <f t="shared" si="6"/>
        <v>2.1843261876441977E-2</v>
      </c>
      <c r="Q49" s="45">
        <f t="shared" si="7"/>
        <v>0.15513288305090023</v>
      </c>
    </row>
    <row r="50" spans="1:17" ht="30" customHeight="1" thickBot="1">
      <c r="A50" s="8">
        <v>210060</v>
      </c>
      <c r="B50" s="12" t="s">
        <v>46</v>
      </c>
      <c r="C50" s="19">
        <v>1145</v>
      </c>
      <c r="D50" s="16">
        <v>153</v>
      </c>
      <c r="E50" s="37">
        <f t="shared" si="0"/>
        <v>0.13362445414847163</v>
      </c>
      <c r="F50" s="48">
        <v>166.08</v>
      </c>
      <c r="G50" s="38">
        <f t="shared" si="1"/>
        <v>0.92124277456647397</v>
      </c>
      <c r="H50" s="37">
        <f t="shared" si="2"/>
        <v>0.11541942398902411</v>
      </c>
      <c r="I50" s="37">
        <v>0.11684969085339401</v>
      </c>
      <c r="J50" s="19">
        <v>1059</v>
      </c>
      <c r="K50" s="16">
        <v>170</v>
      </c>
      <c r="L50" s="27">
        <f t="shared" si="3"/>
        <v>0.16052880075542966</v>
      </c>
      <c r="M50" s="48">
        <v>157.31</v>
      </c>
      <c r="N50" s="26">
        <f t="shared" si="4"/>
        <v>1.0806687432458204</v>
      </c>
      <c r="O50" s="29">
        <f t="shared" si="5"/>
        <v>0.13539337003437746</v>
      </c>
      <c r="P50" s="29">
        <f t="shared" si="6"/>
        <v>1.8543679180983444E-2</v>
      </c>
      <c r="Q50" s="46">
        <f t="shared" si="7"/>
        <v>0.17305532600173779</v>
      </c>
    </row>
    <row r="51" spans="1:17" ht="44.25" customHeight="1" thickBot="1">
      <c r="A51" s="51" t="s">
        <v>50</v>
      </c>
      <c r="B51" s="52"/>
      <c r="C51" s="33">
        <v>318765</v>
      </c>
      <c r="D51" s="34">
        <v>39937</v>
      </c>
      <c r="E51" s="39">
        <f t="shared" ref="E51" si="8">D51/C51</f>
        <v>0.12528665317710538</v>
      </c>
      <c r="F51" s="34">
        <v>40234</v>
      </c>
      <c r="G51" s="40">
        <f t="shared" ref="G51" si="9">D51/F51</f>
        <v>0.99261818362578913</v>
      </c>
      <c r="H51" s="39">
        <f t="shared" ref="H51" si="10">G51*$E$51</f>
        <v>0.12436181010921254</v>
      </c>
      <c r="I51" s="39"/>
      <c r="J51" s="33">
        <v>305460</v>
      </c>
      <c r="K51" s="34">
        <v>37217</v>
      </c>
      <c r="L51" s="24">
        <f t="shared" ref="L51" si="11">K51/J51</f>
        <v>0.12183919334773784</v>
      </c>
      <c r="M51" s="34">
        <v>38574</v>
      </c>
      <c r="N51" s="50">
        <f t="shared" ref="N51" si="12">K51/M51</f>
        <v>0.96482086379426557</v>
      </c>
      <c r="O51" s="23">
        <f t="shared" ref="O51" si="13">N51*$E$51</f>
        <v>0.12087917694022739</v>
      </c>
      <c r="P51" s="23"/>
      <c r="Q51" s="49">
        <f t="shared" ref="Q51" si="14">O51/H51-1</f>
        <v>-2.8004040516351192E-2</v>
      </c>
    </row>
    <row r="52" spans="1:17" ht="15" customHeight="1">
      <c r="A52" s="1" t="s">
        <v>52</v>
      </c>
      <c r="K52" s="21"/>
      <c r="M52" s="22"/>
    </row>
    <row r="53" spans="1:17" ht="15" customHeight="1">
      <c r="A53" s="1" t="s">
        <v>64</v>
      </c>
      <c r="K53" s="21"/>
      <c r="M53" s="22"/>
    </row>
    <row r="54" spans="1:17" ht="15" customHeight="1">
      <c r="A54" s="1" t="s">
        <v>79</v>
      </c>
    </row>
  </sheetData>
  <autoFilter ref="A3:Q54"/>
  <sortState ref="A5:Q50">
    <sortCondition ref="Q5:Q50"/>
  </sortState>
  <mergeCells count="4">
    <mergeCell ref="A51:B51"/>
    <mergeCell ref="C2:I2"/>
    <mergeCell ref="C1:P1"/>
    <mergeCell ref="J2:Q2"/>
  </mergeCells>
  <pageMargins left="0.5" right="0.5" top="0.5" bottom="0.5" header="0.05" footer="0.05"/>
  <pageSetup scale="3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3" sqref="S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18EB9-C840-47F6-B44B-018E896B9A3E}"/>
</file>

<file path=customXml/itemProps2.xml><?xml version="1.0" encoding="utf-8"?>
<ds:datastoreItem xmlns:ds="http://schemas.openxmlformats.org/officeDocument/2006/customXml" ds:itemID="{4ACC5433-64F8-46D6-B4AC-DDE2BA01BD15}"/>
</file>

<file path=customXml/itemProps3.xml><?xml version="1.0" encoding="utf-8"?>
<ds:datastoreItem xmlns:ds="http://schemas.openxmlformats.org/officeDocument/2006/customXml" ds:itemID="{831AD905-6581-4465-B692-6F8992E52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 CY2013 vs PERFORMANCE PERIOD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2014-09-17T18:48:22Z</cp:lastPrinted>
  <dcterms:created xsi:type="dcterms:W3CDTF">2014-05-02T17:16:01Z</dcterms:created>
  <dcterms:modified xsi:type="dcterms:W3CDTF">2014-09-17T18:48:34Z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