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Work Groups\Performance Measurement\Meeting Materials\2019\2019-12-18\"/>
    </mc:Choice>
  </mc:AlternateContent>
  <bookViews>
    <workbookView xWindow="0" yWindow="0" windowWidth="28800" windowHeight="13335"/>
  </bookViews>
  <sheets>
    <sheet name="PPCs" sheetId="1" r:id="rId1"/>
  </sheets>
  <definedNames>
    <definedName name="_xlnm._FilterDatabase" localSheetId="0" hidden="1">PPCs!$A$3:$R$3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1" i="1" l="1"/>
  <c r="P61" i="1" s="1"/>
  <c r="L61" i="1"/>
  <c r="N61" i="1" s="1"/>
  <c r="J61" i="1"/>
  <c r="I61" i="1"/>
  <c r="K61" i="1" s="1"/>
  <c r="Q59" i="1"/>
  <c r="P59" i="1"/>
  <c r="N59" i="1"/>
  <c r="K59" i="1"/>
  <c r="O59" i="1" s="1"/>
  <c r="H59" i="1"/>
  <c r="E59" i="1"/>
  <c r="Q58" i="1"/>
  <c r="P58" i="1"/>
  <c r="N58" i="1"/>
  <c r="K58" i="1"/>
  <c r="O58" i="1" s="1"/>
  <c r="H58" i="1"/>
  <c r="E58" i="1"/>
  <c r="Q57" i="1"/>
  <c r="P57" i="1"/>
  <c r="N57" i="1"/>
  <c r="K57" i="1"/>
  <c r="O57" i="1" s="1"/>
  <c r="H57" i="1"/>
  <c r="E57" i="1"/>
  <c r="Q56" i="1"/>
  <c r="P56" i="1"/>
  <c r="N56" i="1"/>
  <c r="K56" i="1"/>
  <c r="O56" i="1" s="1"/>
  <c r="H56" i="1"/>
  <c r="E56" i="1"/>
  <c r="Q55" i="1"/>
  <c r="P55" i="1"/>
  <c r="N55" i="1"/>
  <c r="K55" i="1"/>
  <c r="O55" i="1" s="1"/>
  <c r="H55" i="1"/>
  <c r="E55" i="1"/>
  <c r="Q54" i="1"/>
  <c r="P54" i="1"/>
  <c r="N54" i="1"/>
  <c r="K54" i="1"/>
  <c r="O54" i="1" s="1"/>
  <c r="H54" i="1"/>
  <c r="E54" i="1"/>
  <c r="Q53" i="1"/>
  <c r="P53" i="1"/>
  <c r="N53" i="1"/>
  <c r="K53" i="1"/>
  <c r="O53" i="1" s="1"/>
  <c r="H53" i="1"/>
  <c r="E53" i="1"/>
  <c r="Q52" i="1"/>
  <c r="P52" i="1"/>
  <c r="N52" i="1"/>
  <c r="K52" i="1"/>
  <c r="O52" i="1" s="1"/>
  <c r="H52" i="1"/>
  <c r="E52" i="1"/>
  <c r="Q51" i="1"/>
  <c r="P51" i="1"/>
  <c r="N51" i="1"/>
  <c r="K51" i="1"/>
  <c r="O51" i="1" s="1"/>
  <c r="H51" i="1"/>
  <c r="E51" i="1"/>
  <c r="Q50" i="1"/>
  <c r="P50" i="1"/>
  <c r="N50" i="1"/>
  <c r="K50" i="1"/>
  <c r="O50" i="1" s="1"/>
  <c r="H50" i="1"/>
  <c r="E50" i="1"/>
  <c r="Q49" i="1"/>
  <c r="P49" i="1"/>
  <c r="N49" i="1"/>
  <c r="K49" i="1"/>
  <c r="O49" i="1" s="1"/>
  <c r="H49" i="1"/>
  <c r="E49" i="1"/>
  <c r="Q48" i="1"/>
  <c r="P48" i="1"/>
  <c r="N48" i="1"/>
  <c r="K48" i="1"/>
  <c r="O48" i="1" s="1"/>
  <c r="H48" i="1"/>
  <c r="E48" i="1"/>
  <c r="Q47" i="1"/>
  <c r="P47" i="1"/>
  <c r="N47" i="1"/>
  <c r="K47" i="1"/>
  <c r="O47" i="1" s="1"/>
  <c r="H47" i="1"/>
  <c r="E47" i="1"/>
  <c r="Q46" i="1"/>
  <c r="P46" i="1"/>
  <c r="N46" i="1"/>
  <c r="K46" i="1"/>
  <c r="O46" i="1" s="1"/>
  <c r="H46" i="1"/>
  <c r="E46" i="1"/>
  <c r="Q45" i="1"/>
  <c r="P45" i="1"/>
  <c r="N45" i="1"/>
  <c r="K45" i="1"/>
  <c r="O45" i="1" s="1"/>
  <c r="H45" i="1"/>
  <c r="E45" i="1"/>
  <c r="Q44" i="1"/>
  <c r="P44" i="1"/>
  <c r="N44" i="1"/>
  <c r="K44" i="1"/>
  <c r="O44" i="1" s="1"/>
  <c r="H44" i="1"/>
  <c r="E44" i="1"/>
  <c r="Q43" i="1"/>
  <c r="P43" i="1"/>
  <c r="N43" i="1"/>
  <c r="K43" i="1"/>
  <c r="O43" i="1" s="1"/>
  <c r="H43" i="1"/>
  <c r="E43" i="1"/>
  <c r="Q42" i="1"/>
  <c r="P42" i="1"/>
  <c r="N42" i="1"/>
  <c r="K42" i="1"/>
  <c r="O42" i="1" s="1"/>
  <c r="H42" i="1"/>
  <c r="E42" i="1"/>
  <c r="Q41" i="1"/>
  <c r="P41" i="1"/>
  <c r="N41" i="1"/>
  <c r="K41" i="1"/>
  <c r="O41" i="1" s="1"/>
  <c r="H41" i="1"/>
  <c r="E41" i="1"/>
  <c r="Q40" i="1"/>
  <c r="P40" i="1"/>
  <c r="N40" i="1"/>
  <c r="K40" i="1"/>
  <c r="O40" i="1" s="1"/>
  <c r="H40" i="1"/>
  <c r="E40" i="1"/>
  <c r="Q39" i="1"/>
  <c r="P39" i="1"/>
  <c r="N39" i="1"/>
  <c r="K39" i="1"/>
  <c r="H39" i="1"/>
  <c r="E39" i="1"/>
  <c r="Q38" i="1"/>
  <c r="P38" i="1"/>
  <c r="Q37" i="1"/>
  <c r="P37" i="1"/>
  <c r="O37" i="1"/>
  <c r="N37" i="1"/>
  <c r="K37" i="1"/>
  <c r="H37" i="1"/>
  <c r="E37" i="1"/>
  <c r="Q36" i="1"/>
  <c r="P36" i="1"/>
  <c r="O36" i="1"/>
  <c r="N36" i="1"/>
  <c r="K36" i="1"/>
  <c r="H36" i="1"/>
  <c r="E36" i="1"/>
  <c r="Q35" i="1"/>
  <c r="P35" i="1"/>
  <c r="N35" i="1"/>
  <c r="K35" i="1"/>
  <c r="H35" i="1"/>
  <c r="E35" i="1"/>
  <c r="Q34" i="1"/>
  <c r="P34" i="1"/>
  <c r="N34" i="1"/>
  <c r="O34" i="1" s="1"/>
  <c r="K34" i="1"/>
  <c r="H34" i="1"/>
  <c r="E34" i="1"/>
  <c r="Q33" i="1"/>
  <c r="P33" i="1"/>
  <c r="N33" i="1"/>
  <c r="O33" i="1" s="1"/>
  <c r="K33" i="1"/>
  <c r="H33" i="1"/>
  <c r="E33" i="1"/>
  <c r="Q32" i="1"/>
  <c r="P32" i="1"/>
  <c r="N32" i="1"/>
  <c r="O32" i="1" s="1"/>
  <c r="K32" i="1"/>
  <c r="H32" i="1"/>
  <c r="E32" i="1"/>
  <c r="Q31" i="1"/>
  <c r="P31" i="1"/>
  <c r="N31" i="1"/>
  <c r="O31" i="1" s="1"/>
  <c r="K31" i="1"/>
  <c r="H31" i="1"/>
  <c r="E31" i="1"/>
  <c r="Q30" i="1"/>
  <c r="P30" i="1"/>
  <c r="N30" i="1"/>
  <c r="O30" i="1" s="1"/>
  <c r="K30" i="1"/>
  <c r="H30" i="1"/>
  <c r="E30" i="1"/>
  <c r="Q29" i="1"/>
  <c r="P29" i="1"/>
  <c r="N29" i="1"/>
  <c r="O29" i="1" s="1"/>
  <c r="K29" i="1"/>
  <c r="H29" i="1"/>
  <c r="E29" i="1"/>
  <c r="Q28" i="1"/>
  <c r="P28" i="1"/>
  <c r="N28" i="1"/>
  <c r="O28" i="1" s="1"/>
  <c r="K28" i="1"/>
  <c r="H28" i="1"/>
  <c r="E28" i="1"/>
  <c r="Q27" i="1"/>
  <c r="P27" i="1"/>
  <c r="N27" i="1"/>
  <c r="O27" i="1" s="1"/>
  <c r="K27" i="1"/>
  <c r="H27" i="1"/>
  <c r="E27" i="1"/>
  <c r="Q26" i="1"/>
  <c r="P26" i="1"/>
  <c r="N26" i="1"/>
  <c r="O26" i="1" s="1"/>
  <c r="K26" i="1"/>
  <c r="H26" i="1"/>
  <c r="E26" i="1"/>
  <c r="Q25" i="1"/>
  <c r="P25" i="1"/>
  <c r="N25" i="1"/>
  <c r="O25" i="1" s="1"/>
  <c r="K25" i="1"/>
  <c r="H25" i="1"/>
  <c r="E25" i="1"/>
  <c r="Q24" i="1"/>
  <c r="P24" i="1"/>
  <c r="N24" i="1"/>
  <c r="O24" i="1" s="1"/>
  <c r="K24" i="1"/>
  <c r="H24" i="1"/>
  <c r="E24" i="1"/>
  <c r="Q23" i="1"/>
  <c r="P23" i="1"/>
  <c r="N23" i="1"/>
  <c r="O23" i="1" s="1"/>
  <c r="K23" i="1"/>
  <c r="H23" i="1"/>
  <c r="E23" i="1"/>
  <c r="Q22" i="1"/>
  <c r="P22" i="1"/>
  <c r="N22" i="1"/>
  <c r="O22" i="1" s="1"/>
  <c r="K22" i="1"/>
  <c r="H22" i="1"/>
  <c r="E22" i="1"/>
  <c r="Q21" i="1"/>
  <c r="P21" i="1"/>
  <c r="N21" i="1"/>
  <c r="O21" i="1" s="1"/>
  <c r="K21" i="1"/>
  <c r="H21" i="1"/>
  <c r="E21" i="1"/>
  <c r="Q20" i="1"/>
  <c r="P20" i="1"/>
  <c r="N20" i="1"/>
  <c r="O20" i="1" s="1"/>
  <c r="K20" i="1"/>
  <c r="H20" i="1"/>
  <c r="E20" i="1"/>
  <c r="Q19" i="1"/>
  <c r="P19" i="1"/>
  <c r="N19" i="1"/>
  <c r="O19" i="1" s="1"/>
  <c r="K19" i="1"/>
  <c r="H19" i="1"/>
  <c r="E19" i="1"/>
  <c r="Q18" i="1"/>
  <c r="P18" i="1"/>
  <c r="N18" i="1"/>
  <c r="O18" i="1" s="1"/>
  <c r="K18" i="1"/>
  <c r="H18" i="1"/>
  <c r="E18" i="1"/>
  <c r="Q17" i="1"/>
  <c r="P17" i="1"/>
  <c r="N17" i="1"/>
  <c r="O17" i="1" s="1"/>
  <c r="K17" i="1"/>
  <c r="H17" i="1"/>
  <c r="E17" i="1"/>
  <c r="Q16" i="1"/>
  <c r="P16" i="1"/>
  <c r="N16" i="1"/>
  <c r="O16" i="1" s="1"/>
  <c r="K16" i="1"/>
  <c r="H16" i="1"/>
  <c r="E16" i="1"/>
  <c r="Q15" i="1"/>
  <c r="P15" i="1"/>
  <c r="N15" i="1"/>
  <c r="O15" i="1" s="1"/>
  <c r="K15" i="1"/>
  <c r="H15" i="1"/>
  <c r="E15" i="1"/>
  <c r="Q14" i="1"/>
  <c r="P14" i="1"/>
  <c r="N14" i="1"/>
  <c r="O14" i="1" s="1"/>
  <c r="K14" i="1"/>
  <c r="H14" i="1"/>
  <c r="E14" i="1"/>
  <c r="Q13" i="1"/>
  <c r="P13" i="1"/>
  <c r="N13" i="1"/>
  <c r="O13" i="1" s="1"/>
  <c r="K13" i="1"/>
  <c r="H13" i="1"/>
  <c r="E13" i="1"/>
  <c r="Q12" i="1"/>
  <c r="P12" i="1"/>
  <c r="N12" i="1"/>
  <c r="O12" i="1" s="1"/>
  <c r="K12" i="1"/>
  <c r="H12" i="1"/>
  <c r="E12" i="1"/>
  <c r="Q11" i="1"/>
  <c r="P11" i="1"/>
  <c r="N11" i="1"/>
  <c r="O11" i="1" s="1"/>
  <c r="K11" i="1"/>
  <c r="H11" i="1"/>
  <c r="E11" i="1"/>
  <c r="Q10" i="1"/>
  <c r="P10" i="1"/>
  <c r="N10" i="1"/>
  <c r="O10" i="1" s="1"/>
  <c r="K10" i="1"/>
  <c r="H10" i="1"/>
  <c r="E10" i="1"/>
  <c r="Q9" i="1"/>
  <c r="P9" i="1"/>
  <c r="N9" i="1"/>
  <c r="O9" i="1" s="1"/>
  <c r="K9" i="1"/>
  <c r="H9" i="1"/>
  <c r="E9" i="1"/>
  <c r="Q8" i="1"/>
  <c r="P8" i="1"/>
  <c r="N8" i="1"/>
  <c r="O8" i="1" s="1"/>
  <c r="K8" i="1"/>
  <c r="H8" i="1"/>
  <c r="E8" i="1"/>
  <c r="Q7" i="1"/>
  <c r="P7" i="1"/>
  <c r="N7" i="1"/>
  <c r="O7" i="1" s="1"/>
  <c r="K7" i="1"/>
  <c r="H7" i="1"/>
  <c r="E7" i="1"/>
  <c r="Q6" i="1"/>
  <c r="P6" i="1"/>
  <c r="N6" i="1"/>
  <c r="O6" i="1" s="1"/>
  <c r="K6" i="1"/>
  <c r="H6" i="1"/>
  <c r="E6" i="1"/>
  <c r="Q5" i="1"/>
  <c r="P5" i="1"/>
  <c r="N5" i="1"/>
  <c r="O5" i="1" s="1"/>
  <c r="K5" i="1"/>
  <c r="H5" i="1"/>
  <c r="E5" i="1"/>
  <c r="Q4" i="1"/>
  <c r="P4" i="1"/>
  <c r="N4" i="1"/>
  <c r="O4" i="1" s="1"/>
  <c r="K4" i="1"/>
  <c r="H4" i="1"/>
  <c r="E4" i="1"/>
  <c r="R40" i="1" l="1"/>
  <c r="R42" i="1"/>
  <c r="R48" i="1"/>
  <c r="R50" i="1"/>
  <c r="R56" i="1"/>
  <c r="R58" i="1"/>
  <c r="O61" i="1"/>
  <c r="R39" i="1"/>
  <c r="R41" i="1"/>
  <c r="R47" i="1"/>
  <c r="R49" i="1"/>
  <c r="R55" i="1"/>
  <c r="R57" i="1"/>
  <c r="Q61" i="1"/>
  <c r="R38" i="1" l="1"/>
  <c r="R21" i="1"/>
  <c r="R19" i="1"/>
  <c r="R18" i="1"/>
  <c r="R16" i="1"/>
  <c r="R15" i="1"/>
  <c r="R14" i="1"/>
  <c r="R13" i="1"/>
  <c r="R10" i="1"/>
  <c r="R9" i="1"/>
  <c r="R8" i="1"/>
  <c r="R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0" i="1"/>
  <c r="R17" i="1"/>
  <c r="R12" i="1"/>
  <c r="R11" i="1"/>
  <c r="R7" i="1"/>
  <c r="R6" i="1"/>
  <c r="R4" i="1"/>
  <c r="R61" i="1" s="1"/>
  <c r="R53" i="1"/>
  <c r="R45" i="1"/>
  <c r="R37" i="1"/>
  <c r="R54" i="1"/>
  <c r="R46" i="1"/>
  <c r="R35" i="1"/>
  <c r="R59" i="1"/>
  <c r="R51" i="1"/>
  <c r="R43" i="1"/>
  <c r="R52" i="1"/>
  <c r="R44" i="1"/>
  <c r="R36" i="1"/>
</calcChain>
</file>

<file path=xl/sharedStrings.xml><?xml version="1.0" encoding="utf-8"?>
<sst xmlns="http://schemas.openxmlformats.org/spreadsheetml/2006/main" count="81" uniqueCount="73">
  <si>
    <t>2016 Jan-Jun</t>
  </si>
  <si>
    <t>2017 Jan-Jun</t>
  </si>
  <si>
    <t>2018 Jan-Jun</t>
  </si>
  <si>
    <t>2019 Jan-Jun</t>
  </si>
  <si>
    <t xml:space="preserve">PPC </t>
  </si>
  <si>
    <t>PPC Description</t>
  </si>
  <si>
    <t>Observed</t>
  </si>
  <si>
    <t>Expected</t>
  </si>
  <si>
    <t>OE Ratio (Calculated)</t>
  </si>
  <si>
    <t>OE Ratio</t>
  </si>
  <si>
    <t>2018-2019 % Change O/E Ratio</t>
  </si>
  <si>
    <t>Simple Diff in Expected</t>
  </si>
  <si>
    <t>Simple Diff in Observed</t>
  </si>
  <si>
    <t>Percent of Diff in Observed (totals 100%)</t>
  </si>
  <si>
    <t>Inflammation &amp; Other Complications of Devices, Implants or Grafts Except Vascular Infection</t>
  </si>
  <si>
    <t>Post-Operative Hemorrhage &amp; Hematoma without Hemorrhage Control Procedure or I&amp;D Proc</t>
  </si>
  <si>
    <t>Mechanical Complication of Device, Implant &amp; Graft</t>
  </si>
  <si>
    <t>Other Pulmonary Complications</t>
  </si>
  <si>
    <t>k</t>
  </si>
  <si>
    <t>Stroke &amp; Intracranial Hemorrhage</t>
  </si>
  <si>
    <t>Post-Hemorrhagic &amp; Other Acute Anemia with Transfusion</t>
  </si>
  <si>
    <t>Ventricular Fibrillation/Cardiac Arrest</t>
  </si>
  <si>
    <t>Major Gastrointestinal Complications without Transfusion or Significant Bleeding</t>
  </si>
  <si>
    <t>Other Cardiac Complications</t>
  </si>
  <si>
    <t>Medical &amp; Anesthesia Obstetric Complications</t>
  </si>
  <si>
    <t>Gastrointestinal Ostomy Complications</t>
  </si>
  <si>
    <t>Other In-Hospital Adverse Events</t>
  </si>
  <si>
    <t>Other Complications of Medical Care</t>
  </si>
  <si>
    <t>GU Complications Except UTI</t>
  </si>
  <si>
    <t>Acute Myocardial Infarction</t>
  </si>
  <si>
    <t>Cellulitis</t>
  </si>
  <si>
    <t>Decubitus Ulcer</t>
  </si>
  <si>
    <t>Poisonings Except from Anesthesia</t>
  </si>
  <si>
    <t>Other Gastrointestinal Complications without Transfusion or Significant Bleeding</t>
  </si>
  <si>
    <t>Moderate Infections</t>
  </si>
  <si>
    <t>Encephalopathy</t>
  </si>
  <si>
    <t>Extreme CNS Complications</t>
  </si>
  <si>
    <t>Peripheral Vascular Complications Except Venous Thrombosis</t>
  </si>
  <si>
    <t>Post-Operative Infection &amp; Deep Wound Disruption Without Procedure</t>
  </si>
  <si>
    <t>Major Gastrointestinal Complications with Transfusion or Significant Bleeding</t>
  </si>
  <si>
    <t>Renal Failure with Dialysis</t>
  </si>
  <si>
    <t>Congestive Heart Failure</t>
  </si>
  <si>
    <t>Post-procedure Foreign Bodies</t>
  </si>
  <si>
    <t>In-Hospital Trauma and Fractures</t>
  </si>
  <si>
    <t>Infection, Inflammation &amp; Clotting Complications of Peripheral Vascular Catheters &amp; Infusions</t>
  </si>
  <si>
    <t>Catheter-Related Urinary Tract Infection</t>
  </si>
  <si>
    <t>Post-Operative Wound Infection &amp; Deep Wound Disruption with Procedure</t>
  </si>
  <si>
    <t>Infections due to Central Venous Catheters</t>
  </si>
  <si>
    <t>Venous Thrombosis</t>
  </si>
  <si>
    <t>Poisonings due to Anesthesia</t>
  </si>
  <si>
    <t>Transfusion Incompatibility Reaction</t>
  </si>
  <si>
    <t>Post-Operative Respiratory Failure with Tracheostomy</t>
  </si>
  <si>
    <t>Reopening Surgical Site</t>
  </si>
  <si>
    <t>Major Liver Complications</t>
  </si>
  <si>
    <t>Post-Operative Hemorrhage &amp; Hematoma with Hemorrhage Control Procedure or I&amp;D Proc</t>
  </si>
  <si>
    <t>Diabetic Ketoacidosis &amp; Coma</t>
  </si>
  <si>
    <t>Other Surgical Complication - Mod</t>
  </si>
  <si>
    <t>Iatrogenic Pneumothrax</t>
  </si>
  <si>
    <t>Clostridium Difficile Colitis</t>
  </si>
  <si>
    <t>Major Puerperal Infection and Other Major Obstetric Complications</t>
  </si>
  <si>
    <t>Pulmonary Embolism</t>
  </si>
  <si>
    <t>Accidental Puncture/Laceration During Invasive Procedure</t>
  </si>
  <si>
    <t>Other Complications of Obstetrical Surgical &amp; Perineal Wounds</t>
  </si>
  <si>
    <t>Acute Pulmonary Edema and Respiratory Failure with Ventilation</t>
  </si>
  <si>
    <t>Aspiration Pneumonia</t>
  </si>
  <si>
    <t>Septicemia &amp; Severe Infections</t>
  </si>
  <si>
    <t>Acute Pulmonary Edema and Respiratory Failure without Ventilation</t>
  </si>
  <si>
    <t>Shock</t>
  </si>
  <si>
    <t>Pneumonia &amp; Other Lung Infections</t>
  </si>
  <si>
    <t>Urinary Tract Infection without Catheter</t>
  </si>
  <si>
    <t>Combined Pneumonia (PPC 5 and 6)</t>
  </si>
  <si>
    <t>Statewide</t>
  </si>
  <si>
    <t>Statewide By PPC Performance, 2018 to 2019 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</si>
</sst>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C9F9A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/>
    <xf numFmtId="2" fontId="4" fillId="0" borderId="1" xfId="0" applyNumberFormat="1" applyFont="1" applyFill="1" applyBorder="1"/>
    <xf numFmtId="10" fontId="4" fillId="0" borderId="1" xfId="1" applyNumberFormat="1" applyFont="1" applyFill="1" applyBorder="1"/>
    <xf numFmtId="1" fontId="4" fillId="0" borderId="1" xfId="0" applyNumberFormat="1" applyFont="1" applyFill="1" applyBorder="1"/>
    <xf numFmtId="0" fontId="5" fillId="0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0" fillId="4" borderId="1" xfId="0" applyFill="1" applyBorder="1"/>
    <xf numFmtId="0" fontId="3" fillId="5" borderId="1" xfId="0" applyFont="1" applyFill="1" applyBorder="1" applyAlignment="1">
      <alignment vertical="center" wrapText="1"/>
    </xf>
    <xf numFmtId="0" fontId="0" fillId="6" borderId="1" xfId="0" applyFill="1" applyBorder="1"/>
    <xf numFmtId="0" fontId="4" fillId="6" borderId="1" xfId="0" applyFont="1" applyFill="1" applyBorder="1"/>
    <xf numFmtId="2" fontId="4" fillId="6" borderId="1" xfId="0" applyNumberFormat="1" applyFont="1" applyFill="1" applyBorder="1"/>
    <xf numFmtId="0" fontId="2" fillId="0" borderId="1" xfId="0" applyFont="1" applyBorder="1"/>
    <xf numFmtId="0" fontId="6" fillId="0" borderId="1" xfId="0" applyFont="1" applyBorder="1"/>
    <xf numFmtId="2" fontId="6" fillId="0" borderId="1" xfId="0" applyNumberFormat="1" applyFont="1" applyBorder="1"/>
    <xf numFmtId="2" fontId="6" fillId="0" borderId="1" xfId="0" applyNumberFormat="1" applyFont="1" applyFill="1" applyBorder="1"/>
    <xf numFmtId="1" fontId="6" fillId="0" borderId="1" xfId="0" applyNumberFormat="1" applyFont="1" applyBorder="1"/>
    <xf numFmtId="9" fontId="6" fillId="0" borderId="1" xfId="1" applyFont="1" applyBorder="1"/>
    <xf numFmtId="0" fontId="6" fillId="0" borderId="0" xfId="0" applyFont="1"/>
  </cellXfs>
  <cellStyles count="2">
    <cellStyle name="Normal" xfId="0" builtinId="0"/>
    <cellStyle name="Percent" xfId="1" builtinId="5"/>
  </cellStyles>
  <dxfs count="1">
    <dxf>
      <font>
        <color auto="1"/>
      </font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V61"/>
  <sheetViews>
    <sheetView tabSelected="1" workbookViewId="0">
      <selection activeCell="A2" sqref="A2"/>
    </sheetView>
  </sheetViews>
  <sheetFormatPr defaultRowHeight="15" x14ac:dyDescent="0.25"/>
  <cols>
    <col min="2" max="2" width="35.85546875" customWidth="1"/>
    <col min="3" max="4" width="0" hidden="1" customWidth="1"/>
    <col min="5" max="5" width="18.42578125" hidden="1" customWidth="1"/>
    <col min="6" max="7" width="0" hidden="1" customWidth="1"/>
    <col min="8" max="8" width="18.42578125" hidden="1" customWidth="1"/>
    <col min="9" max="18" width="14.42578125" customWidth="1"/>
  </cols>
  <sheetData>
    <row r="1" spans="1:22" ht="18.75" x14ac:dyDescent="0.3">
      <c r="A1" s="25" t="s">
        <v>72</v>
      </c>
    </row>
    <row r="2" spans="1:22" x14ac:dyDescent="0.25">
      <c r="A2" s="1"/>
      <c r="B2" s="1"/>
      <c r="C2" s="2" t="s">
        <v>0</v>
      </c>
      <c r="D2" s="2"/>
      <c r="E2" s="2"/>
      <c r="F2" s="2" t="s">
        <v>1</v>
      </c>
      <c r="G2" s="2"/>
      <c r="H2" s="2"/>
      <c r="I2" s="2" t="s">
        <v>2</v>
      </c>
      <c r="J2" s="2"/>
      <c r="K2" s="2"/>
      <c r="L2" s="2" t="s">
        <v>3</v>
      </c>
      <c r="M2" s="2"/>
      <c r="N2" s="2"/>
      <c r="O2" s="1"/>
      <c r="P2" s="1"/>
      <c r="Q2" s="1"/>
      <c r="R2" s="1"/>
    </row>
    <row r="3" spans="1:22" s="5" customFormat="1" ht="45" x14ac:dyDescent="0.25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6</v>
      </c>
      <c r="G3" s="3" t="s">
        <v>7</v>
      </c>
      <c r="H3" s="3" t="s">
        <v>8</v>
      </c>
      <c r="I3" s="3" t="s">
        <v>6</v>
      </c>
      <c r="J3" s="3" t="s">
        <v>7</v>
      </c>
      <c r="K3" s="3" t="s">
        <v>9</v>
      </c>
      <c r="L3" s="3" t="s">
        <v>6</v>
      </c>
      <c r="M3" s="3" t="s">
        <v>7</v>
      </c>
      <c r="N3" s="3" t="s">
        <v>9</v>
      </c>
      <c r="O3" s="3" t="s">
        <v>10</v>
      </c>
      <c r="P3" s="3" t="s">
        <v>11</v>
      </c>
      <c r="Q3" s="3" t="s">
        <v>12</v>
      </c>
      <c r="R3" s="4" t="s">
        <v>13</v>
      </c>
    </row>
    <row r="4" spans="1:22" ht="45" x14ac:dyDescent="0.3">
      <c r="A4" s="1">
        <v>52</v>
      </c>
      <c r="B4" s="6" t="s">
        <v>14</v>
      </c>
      <c r="C4" s="1">
        <v>128</v>
      </c>
      <c r="D4" s="1">
        <v>146.66600000000003</v>
      </c>
      <c r="E4" s="1">
        <f t="shared" ref="E4:E37" si="0">C4/D4</f>
        <v>0.87273123968745292</v>
      </c>
      <c r="F4" s="1">
        <v>165</v>
      </c>
      <c r="G4" s="1">
        <v>149.42360000000002</v>
      </c>
      <c r="H4" s="1">
        <f t="shared" ref="H4:H37" si="1">F4/G4</f>
        <v>1.1042432386851875</v>
      </c>
      <c r="I4" s="7">
        <v>124</v>
      </c>
      <c r="J4" s="8">
        <v>148.34819999999996</v>
      </c>
      <c r="K4" s="8">
        <f t="shared" ref="K4:K37" si="2">I4/J4</f>
        <v>0.83587128121541099</v>
      </c>
      <c r="L4" s="7">
        <v>225</v>
      </c>
      <c r="M4" s="8">
        <v>149.09770000000003</v>
      </c>
      <c r="N4" s="8">
        <f t="shared" ref="N4:N37" si="3">L4/M4</f>
        <v>1.5090776048188534</v>
      </c>
      <c r="O4" s="9">
        <f t="shared" ref="O4:O34" si="4">N4/K4-1</f>
        <v>0.80539472850958216</v>
      </c>
      <c r="P4" s="8">
        <f t="shared" ref="P4:P59" si="5">M4-J4</f>
        <v>0.74950000000006867</v>
      </c>
      <c r="Q4" s="10">
        <f t="shared" ref="Q4:Q59" si="6">L4-I4</f>
        <v>101</v>
      </c>
      <c r="R4" s="9">
        <f t="shared" ref="R4:R59" si="7">Q4/$Q$61</f>
        <v>0.32268370607028751</v>
      </c>
    </row>
    <row r="5" spans="1:22" ht="45" x14ac:dyDescent="0.3">
      <c r="A5" s="1">
        <v>40</v>
      </c>
      <c r="B5" s="11" t="s">
        <v>15</v>
      </c>
      <c r="C5" s="1">
        <v>219</v>
      </c>
      <c r="D5" s="1">
        <v>259.29079999999993</v>
      </c>
      <c r="E5" s="1">
        <f t="shared" si="0"/>
        <v>0.84461153268839484</v>
      </c>
      <c r="F5" s="1">
        <v>277</v>
      </c>
      <c r="G5" s="1">
        <v>259.38049999999993</v>
      </c>
      <c r="H5" s="1">
        <f t="shared" si="1"/>
        <v>1.0679291619840354</v>
      </c>
      <c r="I5" s="7">
        <v>243</v>
      </c>
      <c r="J5" s="8">
        <v>253.47940000000006</v>
      </c>
      <c r="K5" s="8">
        <f t="shared" si="2"/>
        <v>0.95865778441956206</v>
      </c>
      <c r="L5" s="7">
        <v>304</v>
      </c>
      <c r="M5" s="8">
        <v>247.97679999999997</v>
      </c>
      <c r="N5" s="8">
        <f t="shared" si="3"/>
        <v>1.2259211345577492</v>
      </c>
      <c r="O5" s="9">
        <f t="shared" si="4"/>
        <v>0.27878910960912595</v>
      </c>
      <c r="P5" s="8">
        <f t="shared" si="5"/>
        <v>-5.5026000000000863</v>
      </c>
      <c r="Q5" s="10">
        <f t="shared" si="6"/>
        <v>61</v>
      </c>
      <c r="R5" s="9">
        <f t="shared" si="7"/>
        <v>0.19488817891373802</v>
      </c>
    </row>
    <row r="6" spans="1:22" ht="30" x14ac:dyDescent="0.3">
      <c r="A6" s="1">
        <v>50</v>
      </c>
      <c r="B6" s="6" t="s">
        <v>16</v>
      </c>
      <c r="C6" s="1">
        <v>122</v>
      </c>
      <c r="D6" s="1">
        <v>109.1575</v>
      </c>
      <c r="E6" s="1">
        <f t="shared" si="0"/>
        <v>1.1176511004740857</v>
      </c>
      <c r="F6" s="1">
        <v>112</v>
      </c>
      <c r="G6" s="1">
        <v>110.84279999999998</v>
      </c>
      <c r="H6" s="1">
        <f t="shared" si="1"/>
        <v>1.010440010537446</v>
      </c>
      <c r="I6" s="7">
        <v>105</v>
      </c>
      <c r="J6" s="8">
        <v>108.8359</v>
      </c>
      <c r="K6" s="8">
        <f t="shared" si="2"/>
        <v>0.96475519566613599</v>
      </c>
      <c r="L6" s="7">
        <v>162</v>
      </c>
      <c r="M6" s="8">
        <v>108.79809999999999</v>
      </c>
      <c r="N6" s="8">
        <f t="shared" si="3"/>
        <v>1.4889965909331138</v>
      </c>
      <c r="O6" s="9">
        <f t="shared" si="4"/>
        <v>0.54339318162987871</v>
      </c>
      <c r="P6" s="8">
        <f t="shared" si="5"/>
        <v>-3.7800000000004275E-2</v>
      </c>
      <c r="Q6" s="10">
        <f t="shared" si="6"/>
        <v>57</v>
      </c>
      <c r="R6" s="9">
        <f t="shared" si="7"/>
        <v>0.18210862619808307</v>
      </c>
    </row>
    <row r="7" spans="1:22" ht="18.75" x14ac:dyDescent="0.3">
      <c r="A7" s="1">
        <v>8</v>
      </c>
      <c r="B7" s="12" t="s">
        <v>17</v>
      </c>
      <c r="C7" s="1">
        <v>102</v>
      </c>
      <c r="D7" s="1">
        <v>83.202199999999991</v>
      </c>
      <c r="E7" s="1">
        <f t="shared" si="0"/>
        <v>1.2259291220664839</v>
      </c>
      <c r="F7" s="1">
        <v>79</v>
      </c>
      <c r="G7" s="1">
        <v>83.277800000000028</v>
      </c>
      <c r="H7" s="1">
        <f t="shared" si="1"/>
        <v>0.94863216847707277</v>
      </c>
      <c r="I7" s="7">
        <v>71</v>
      </c>
      <c r="J7" s="8">
        <v>80.957000000000022</v>
      </c>
      <c r="K7" s="8">
        <f t="shared" si="2"/>
        <v>0.87700878244006053</v>
      </c>
      <c r="L7" s="7">
        <v>122</v>
      </c>
      <c r="M7" s="8">
        <v>79.882999999999967</v>
      </c>
      <c r="N7" s="8">
        <f t="shared" si="3"/>
        <v>1.5272335791094482</v>
      </c>
      <c r="O7" s="9">
        <f t="shared" si="4"/>
        <v>0.7414119558304737</v>
      </c>
      <c r="P7" s="8">
        <f t="shared" si="5"/>
        <v>-1.0740000000000549</v>
      </c>
      <c r="Q7" s="10">
        <f t="shared" si="6"/>
        <v>51</v>
      </c>
      <c r="R7" s="9">
        <f t="shared" si="7"/>
        <v>0.16293929712460065</v>
      </c>
      <c r="V7" t="s">
        <v>18</v>
      </c>
    </row>
    <row r="8" spans="1:22" ht="18.75" x14ac:dyDescent="0.3">
      <c r="A8" s="1">
        <v>1</v>
      </c>
      <c r="B8" s="12" t="s">
        <v>19</v>
      </c>
      <c r="C8" s="1">
        <v>160</v>
      </c>
      <c r="D8" s="1">
        <v>144.30199999999996</v>
      </c>
      <c r="E8" s="1">
        <f t="shared" si="0"/>
        <v>1.1087857410153708</v>
      </c>
      <c r="F8" s="1">
        <v>164</v>
      </c>
      <c r="G8" s="1">
        <v>151.05109999999996</v>
      </c>
      <c r="H8" s="1">
        <f t="shared" si="1"/>
        <v>1.0857252942878273</v>
      </c>
      <c r="I8" s="7">
        <v>128</v>
      </c>
      <c r="J8" s="8">
        <v>150.89139999999998</v>
      </c>
      <c r="K8" s="8">
        <f t="shared" si="2"/>
        <v>0.84829221546092104</v>
      </c>
      <c r="L8" s="7">
        <v>179</v>
      </c>
      <c r="M8" s="8">
        <v>150.13550000000004</v>
      </c>
      <c r="N8" s="8">
        <f t="shared" si="3"/>
        <v>1.1922563284499665</v>
      </c>
      <c r="O8" s="9">
        <f t="shared" si="4"/>
        <v>0.40547833248965048</v>
      </c>
      <c r="P8" s="8">
        <f t="shared" si="5"/>
        <v>-0.75589999999994006</v>
      </c>
      <c r="Q8" s="10">
        <f t="shared" si="6"/>
        <v>51</v>
      </c>
      <c r="R8" s="9">
        <f t="shared" si="7"/>
        <v>0.16293929712460065</v>
      </c>
    </row>
    <row r="9" spans="1:22" ht="30" x14ac:dyDescent="0.3">
      <c r="A9" s="1">
        <v>27</v>
      </c>
      <c r="B9" s="12" t="s">
        <v>20</v>
      </c>
      <c r="C9" s="1">
        <v>138</v>
      </c>
      <c r="D9" s="1">
        <v>117.04839999999999</v>
      </c>
      <c r="E9" s="1">
        <f t="shared" si="0"/>
        <v>1.1789994566350332</v>
      </c>
      <c r="F9" s="1">
        <v>147</v>
      </c>
      <c r="G9" s="1">
        <v>124.65479999999998</v>
      </c>
      <c r="H9" s="1">
        <f t="shared" si="1"/>
        <v>1.1792566351235574</v>
      </c>
      <c r="I9" s="7">
        <v>109</v>
      </c>
      <c r="J9" s="8">
        <v>128.65649999999999</v>
      </c>
      <c r="K9" s="8">
        <f t="shared" si="2"/>
        <v>0.84721720239552611</v>
      </c>
      <c r="L9" s="7">
        <v>157</v>
      </c>
      <c r="M9" s="8">
        <v>131.94850000000008</v>
      </c>
      <c r="N9" s="8">
        <f t="shared" si="3"/>
        <v>1.1898581643595789</v>
      </c>
      <c r="O9" s="9">
        <f t="shared" si="4"/>
        <v>0.40443107268741429</v>
      </c>
      <c r="P9" s="8">
        <f t="shared" si="5"/>
        <v>3.2920000000000869</v>
      </c>
      <c r="Q9" s="10">
        <f t="shared" si="6"/>
        <v>48</v>
      </c>
      <c r="R9" s="9">
        <f t="shared" si="7"/>
        <v>0.15335463258785942</v>
      </c>
    </row>
    <row r="10" spans="1:22" ht="18.75" x14ac:dyDescent="0.3">
      <c r="A10" s="1">
        <v>14</v>
      </c>
      <c r="B10" s="12" t="s">
        <v>21</v>
      </c>
      <c r="C10" s="1">
        <v>265</v>
      </c>
      <c r="D10" s="1">
        <v>294.42589999999996</v>
      </c>
      <c r="E10" s="1">
        <f t="shared" si="0"/>
        <v>0.90005668658905358</v>
      </c>
      <c r="F10" s="1">
        <v>325</v>
      </c>
      <c r="G10" s="1">
        <v>307.54199999999992</v>
      </c>
      <c r="H10" s="1">
        <f t="shared" si="1"/>
        <v>1.0567662303035035</v>
      </c>
      <c r="I10" s="7">
        <v>300</v>
      </c>
      <c r="J10" s="8">
        <v>323.58059999999989</v>
      </c>
      <c r="K10" s="8">
        <f t="shared" si="2"/>
        <v>0.92712603907650859</v>
      </c>
      <c r="L10" s="7">
        <v>347</v>
      </c>
      <c r="M10" s="8">
        <v>326.83909999999992</v>
      </c>
      <c r="N10" s="8">
        <f t="shared" si="3"/>
        <v>1.0616844802228378</v>
      </c>
      <c r="O10" s="9">
        <f t="shared" si="4"/>
        <v>0.14513500373731292</v>
      </c>
      <c r="P10" s="8">
        <f t="shared" si="5"/>
        <v>3.2585000000000264</v>
      </c>
      <c r="Q10" s="10">
        <f t="shared" si="6"/>
        <v>47</v>
      </c>
      <c r="R10" s="9">
        <f t="shared" si="7"/>
        <v>0.15015974440894569</v>
      </c>
    </row>
    <row r="11" spans="1:22" ht="45" x14ac:dyDescent="0.3">
      <c r="A11" s="1">
        <v>17</v>
      </c>
      <c r="B11" s="12" t="s">
        <v>22</v>
      </c>
      <c r="C11" s="1">
        <v>54</v>
      </c>
      <c r="D11" s="1">
        <v>45.271699999999996</v>
      </c>
      <c r="E11" s="1">
        <f t="shared" si="0"/>
        <v>1.1927981498375366</v>
      </c>
      <c r="F11" s="1">
        <v>37</v>
      </c>
      <c r="G11" s="1">
        <v>46.857700000000001</v>
      </c>
      <c r="H11" s="1">
        <f t="shared" si="1"/>
        <v>0.7896247575105052</v>
      </c>
      <c r="I11" s="7">
        <v>54</v>
      </c>
      <c r="J11" s="8">
        <v>48.613100000000003</v>
      </c>
      <c r="K11" s="8">
        <f t="shared" si="2"/>
        <v>1.1108116947900875</v>
      </c>
      <c r="L11" s="7">
        <v>89</v>
      </c>
      <c r="M11" s="8">
        <v>47.210999999999999</v>
      </c>
      <c r="N11" s="8">
        <f t="shared" si="3"/>
        <v>1.8851538836288153</v>
      </c>
      <c r="O11" s="9">
        <f t="shared" si="4"/>
        <v>0.69709581963399936</v>
      </c>
      <c r="P11" s="8">
        <f t="shared" si="5"/>
        <v>-1.4021000000000043</v>
      </c>
      <c r="Q11" s="10">
        <f t="shared" si="6"/>
        <v>35</v>
      </c>
      <c r="R11" s="9">
        <f t="shared" si="7"/>
        <v>0.11182108626198083</v>
      </c>
    </row>
    <row r="12" spans="1:22" ht="18.75" x14ac:dyDescent="0.3">
      <c r="A12" s="1">
        <v>13</v>
      </c>
      <c r="B12" s="12" t="s">
        <v>23</v>
      </c>
      <c r="C12" s="1">
        <v>36</v>
      </c>
      <c r="D12" s="1">
        <v>30.767100000000003</v>
      </c>
      <c r="E12" s="1">
        <f t="shared" si="0"/>
        <v>1.1700810281111966</v>
      </c>
      <c r="F12" s="1">
        <v>38</v>
      </c>
      <c r="G12" s="1">
        <v>32.327799999999996</v>
      </c>
      <c r="H12" s="1">
        <f t="shared" si="1"/>
        <v>1.1754588929651879</v>
      </c>
      <c r="I12" s="7">
        <v>23</v>
      </c>
      <c r="J12" s="8">
        <v>32.922100000000007</v>
      </c>
      <c r="K12" s="8">
        <f t="shared" si="2"/>
        <v>0.69861886088675984</v>
      </c>
      <c r="L12" s="7">
        <v>55</v>
      </c>
      <c r="M12" s="8">
        <v>33.604099999999995</v>
      </c>
      <c r="N12" s="8">
        <f t="shared" si="3"/>
        <v>1.6367050449201141</v>
      </c>
      <c r="O12" s="9">
        <f t="shared" si="4"/>
        <v>1.3427724851897609</v>
      </c>
      <c r="P12" s="8">
        <f t="shared" si="5"/>
        <v>0.68199999999998795</v>
      </c>
      <c r="Q12" s="10">
        <f t="shared" si="6"/>
        <v>32</v>
      </c>
      <c r="R12" s="9">
        <f t="shared" si="7"/>
        <v>0.10223642172523961</v>
      </c>
    </row>
    <row r="13" spans="1:22" ht="30" x14ac:dyDescent="0.3">
      <c r="A13" s="1">
        <v>59</v>
      </c>
      <c r="B13" s="12" t="s">
        <v>24</v>
      </c>
      <c r="C13" s="1">
        <v>60</v>
      </c>
      <c r="D13" s="1">
        <v>58.657600000000009</v>
      </c>
      <c r="E13" s="1">
        <f t="shared" si="0"/>
        <v>1.0228853550094104</v>
      </c>
      <c r="F13" s="1">
        <v>57</v>
      </c>
      <c r="G13" s="1">
        <v>54.038900000000005</v>
      </c>
      <c r="H13" s="1">
        <f t="shared" si="1"/>
        <v>1.0547957119778528</v>
      </c>
      <c r="I13" s="7">
        <v>44</v>
      </c>
      <c r="J13" s="8">
        <v>56.014099999999999</v>
      </c>
      <c r="K13" s="8">
        <f t="shared" si="2"/>
        <v>0.78551650388027305</v>
      </c>
      <c r="L13" s="7">
        <v>76</v>
      </c>
      <c r="M13" s="8">
        <v>53.793799999999997</v>
      </c>
      <c r="N13" s="8">
        <f t="shared" si="3"/>
        <v>1.4128022188430638</v>
      </c>
      <c r="O13" s="9">
        <f t="shared" si="4"/>
        <v>0.79856465378402852</v>
      </c>
      <c r="P13" s="8">
        <f t="shared" si="5"/>
        <v>-2.2203000000000017</v>
      </c>
      <c r="Q13" s="10">
        <f t="shared" si="6"/>
        <v>32</v>
      </c>
      <c r="R13" s="9">
        <f t="shared" si="7"/>
        <v>0.10223642172523961</v>
      </c>
    </row>
    <row r="14" spans="1:22" ht="30" x14ac:dyDescent="0.3">
      <c r="A14" s="1">
        <v>51</v>
      </c>
      <c r="B14" s="6" t="s">
        <v>25</v>
      </c>
      <c r="C14" s="1">
        <v>47</v>
      </c>
      <c r="D14" s="1">
        <v>39.231100000000012</v>
      </c>
      <c r="E14" s="1">
        <f t="shared" si="0"/>
        <v>1.1980291146564839</v>
      </c>
      <c r="F14" s="1">
        <v>43</v>
      </c>
      <c r="G14" s="1">
        <v>40.026299999999985</v>
      </c>
      <c r="H14" s="1">
        <f t="shared" si="1"/>
        <v>1.0742936519238604</v>
      </c>
      <c r="I14" s="7">
        <v>41</v>
      </c>
      <c r="J14" s="8">
        <v>41.484200000000008</v>
      </c>
      <c r="K14" s="8">
        <f t="shared" si="2"/>
        <v>0.98832808635576896</v>
      </c>
      <c r="L14" s="7">
        <v>71</v>
      </c>
      <c r="M14" s="8">
        <v>42.811399999999999</v>
      </c>
      <c r="N14" s="8">
        <f t="shared" si="3"/>
        <v>1.6584367715141295</v>
      </c>
      <c r="O14" s="9">
        <f t="shared" si="4"/>
        <v>0.67802250528893815</v>
      </c>
      <c r="P14" s="8">
        <f t="shared" si="5"/>
        <v>1.3271999999999906</v>
      </c>
      <c r="Q14" s="10">
        <f t="shared" si="6"/>
        <v>30</v>
      </c>
      <c r="R14" s="9">
        <f t="shared" si="7"/>
        <v>9.5846645367412137E-2</v>
      </c>
    </row>
    <row r="15" spans="1:22" ht="18.75" x14ac:dyDescent="0.3">
      <c r="A15" s="1">
        <v>64</v>
      </c>
      <c r="B15" s="12" t="s">
        <v>26</v>
      </c>
      <c r="C15" s="1">
        <v>94</v>
      </c>
      <c r="D15" s="1">
        <v>56.048800000000007</v>
      </c>
      <c r="E15" s="1">
        <f t="shared" si="0"/>
        <v>1.6771099470461452</v>
      </c>
      <c r="F15" s="1">
        <v>68</v>
      </c>
      <c r="G15" s="1">
        <v>55.014899999999976</v>
      </c>
      <c r="H15" s="1">
        <f t="shared" si="1"/>
        <v>1.2360287849291742</v>
      </c>
      <c r="I15" s="7">
        <v>44</v>
      </c>
      <c r="J15" s="8">
        <v>53.495200000000011</v>
      </c>
      <c r="K15" s="8">
        <f t="shared" si="2"/>
        <v>0.82250370126665551</v>
      </c>
      <c r="L15" s="7">
        <v>74</v>
      </c>
      <c r="M15" s="8">
        <v>53.512599999999992</v>
      </c>
      <c r="N15" s="8">
        <f t="shared" si="3"/>
        <v>1.3828518890878039</v>
      </c>
      <c r="O15" s="9">
        <f t="shared" si="4"/>
        <v>0.68127132675295243</v>
      </c>
      <c r="P15" s="8">
        <f t="shared" si="5"/>
        <v>1.7399999999980764E-2</v>
      </c>
      <c r="Q15" s="10">
        <f t="shared" si="6"/>
        <v>30</v>
      </c>
      <c r="R15" s="9">
        <f t="shared" si="7"/>
        <v>9.5846645367412137E-2</v>
      </c>
    </row>
    <row r="16" spans="1:22" ht="18.75" x14ac:dyDescent="0.3">
      <c r="A16" s="1">
        <v>48</v>
      </c>
      <c r="B16" s="6" t="s">
        <v>27</v>
      </c>
      <c r="C16" s="1">
        <v>35</v>
      </c>
      <c r="D16" s="1">
        <v>40.886200000000002</v>
      </c>
      <c r="E16" s="1">
        <f t="shared" si="0"/>
        <v>0.85603455444624343</v>
      </c>
      <c r="F16" s="1">
        <v>45</v>
      </c>
      <c r="G16" s="1">
        <v>40.873600000000017</v>
      </c>
      <c r="H16" s="1">
        <f t="shared" si="1"/>
        <v>1.1009551397479054</v>
      </c>
      <c r="I16" s="7">
        <v>42</v>
      </c>
      <c r="J16" s="8">
        <v>41.522199999999998</v>
      </c>
      <c r="K16" s="8">
        <f t="shared" si="2"/>
        <v>1.0115070974081335</v>
      </c>
      <c r="L16" s="7">
        <v>70</v>
      </c>
      <c r="M16" s="8">
        <v>41.84379999999998</v>
      </c>
      <c r="N16" s="8">
        <f t="shared" si="3"/>
        <v>1.6728882176093001</v>
      </c>
      <c r="O16" s="9">
        <f t="shared" si="4"/>
        <v>0.65385712260040196</v>
      </c>
      <c r="P16" s="8">
        <f t="shared" si="5"/>
        <v>0.32159999999998234</v>
      </c>
      <c r="Q16" s="10">
        <f t="shared" si="6"/>
        <v>28</v>
      </c>
      <c r="R16" s="9">
        <f t="shared" si="7"/>
        <v>8.9456869009584661E-2</v>
      </c>
    </row>
    <row r="17" spans="1:18" ht="18.75" x14ac:dyDescent="0.3">
      <c r="A17" s="1">
        <v>23</v>
      </c>
      <c r="B17" s="12" t="s">
        <v>28</v>
      </c>
      <c r="C17" s="1">
        <v>25</v>
      </c>
      <c r="D17" s="1">
        <v>31.376600000000003</v>
      </c>
      <c r="E17" s="1">
        <f t="shared" si="0"/>
        <v>0.79677211680041804</v>
      </c>
      <c r="F17" s="1">
        <v>31</v>
      </c>
      <c r="G17" s="1">
        <v>30.958299999999991</v>
      </c>
      <c r="H17" s="1">
        <f t="shared" si="1"/>
        <v>1.0013469731865126</v>
      </c>
      <c r="I17" s="7">
        <v>29</v>
      </c>
      <c r="J17" s="8">
        <v>31.314699999999998</v>
      </c>
      <c r="K17" s="8">
        <f t="shared" si="2"/>
        <v>0.92608263850523875</v>
      </c>
      <c r="L17" s="7">
        <v>54</v>
      </c>
      <c r="M17" s="8">
        <v>30.977599999999995</v>
      </c>
      <c r="N17" s="8">
        <f t="shared" si="3"/>
        <v>1.7431950828986109</v>
      </c>
      <c r="O17" s="9">
        <f t="shared" si="4"/>
        <v>0.88233210560155628</v>
      </c>
      <c r="P17" s="8">
        <f t="shared" si="5"/>
        <v>-0.33710000000000306</v>
      </c>
      <c r="Q17" s="10">
        <f t="shared" si="6"/>
        <v>25</v>
      </c>
      <c r="R17" s="9">
        <f t="shared" si="7"/>
        <v>7.9872204472843447E-2</v>
      </c>
    </row>
    <row r="18" spans="1:18" ht="18.75" x14ac:dyDescent="0.3">
      <c r="A18" s="1">
        <v>11</v>
      </c>
      <c r="B18" s="12" t="s">
        <v>29</v>
      </c>
      <c r="C18" s="1">
        <v>140</v>
      </c>
      <c r="D18" s="1">
        <v>145.72900000000004</v>
      </c>
      <c r="E18" s="1">
        <f t="shared" si="0"/>
        <v>0.96068730314487827</v>
      </c>
      <c r="F18" s="1">
        <v>160</v>
      </c>
      <c r="G18" s="1">
        <v>152.00699999999998</v>
      </c>
      <c r="H18" s="1">
        <f t="shared" si="1"/>
        <v>1.0525831047254404</v>
      </c>
      <c r="I18" s="7">
        <v>148</v>
      </c>
      <c r="J18" s="8">
        <v>153.90940000000001</v>
      </c>
      <c r="K18" s="8">
        <f t="shared" si="2"/>
        <v>0.96160468431427837</v>
      </c>
      <c r="L18" s="7">
        <v>172</v>
      </c>
      <c r="M18" s="8">
        <v>153.88210000000001</v>
      </c>
      <c r="N18" s="8">
        <f t="shared" si="3"/>
        <v>1.1177388403199591</v>
      </c>
      <c r="O18" s="9">
        <f t="shared" si="4"/>
        <v>0.16236833966446418</v>
      </c>
      <c r="P18" s="8">
        <f t="shared" si="5"/>
        <v>-2.7299999999996771E-2</v>
      </c>
      <c r="Q18" s="10">
        <f t="shared" si="6"/>
        <v>24</v>
      </c>
      <c r="R18" s="9">
        <f t="shared" si="7"/>
        <v>7.6677316293929709E-2</v>
      </c>
    </row>
    <row r="19" spans="1:18" ht="18.75" x14ac:dyDescent="0.3">
      <c r="A19" s="1">
        <v>33</v>
      </c>
      <c r="B19" s="12" t="s">
        <v>30</v>
      </c>
      <c r="C19" s="1">
        <v>91</v>
      </c>
      <c r="D19" s="1">
        <v>89.38900000000001</v>
      </c>
      <c r="E19" s="1">
        <f t="shared" si="0"/>
        <v>1.018022351743503</v>
      </c>
      <c r="F19" s="1">
        <v>80</v>
      </c>
      <c r="G19" s="1">
        <v>90.99730000000001</v>
      </c>
      <c r="H19" s="1">
        <f t="shared" si="1"/>
        <v>0.87914696370112067</v>
      </c>
      <c r="I19" s="7">
        <v>94</v>
      </c>
      <c r="J19" s="8">
        <v>89.321600000000004</v>
      </c>
      <c r="K19" s="8">
        <f t="shared" si="2"/>
        <v>1.0523770286246552</v>
      </c>
      <c r="L19" s="7">
        <v>116</v>
      </c>
      <c r="M19" s="8">
        <v>87.041099999999972</v>
      </c>
      <c r="N19" s="8">
        <f t="shared" si="3"/>
        <v>1.3327037457017437</v>
      </c>
      <c r="O19" s="9">
        <f t="shared" si="4"/>
        <v>0.26637479672417941</v>
      </c>
      <c r="P19" s="8">
        <f t="shared" si="5"/>
        <v>-2.2805000000000319</v>
      </c>
      <c r="Q19" s="10">
        <f t="shared" si="6"/>
        <v>22</v>
      </c>
      <c r="R19" s="9">
        <f t="shared" si="7"/>
        <v>7.0287539936102233E-2</v>
      </c>
    </row>
    <row r="20" spans="1:18" ht="18.75" x14ac:dyDescent="0.3">
      <c r="A20" s="1">
        <v>31</v>
      </c>
      <c r="B20" s="13" t="s">
        <v>31</v>
      </c>
      <c r="C20" s="1">
        <v>19</v>
      </c>
      <c r="D20" s="1">
        <v>17.688200000000002</v>
      </c>
      <c r="E20" s="1">
        <f t="shared" si="0"/>
        <v>1.0741624359742652</v>
      </c>
      <c r="F20" s="1">
        <v>20</v>
      </c>
      <c r="G20" s="1">
        <v>18.709599999999988</v>
      </c>
      <c r="H20" s="1">
        <f t="shared" si="1"/>
        <v>1.0689699405652719</v>
      </c>
      <c r="I20" s="7">
        <v>13</v>
      </c>
      <c r="J20" s="8">
        <v>19.918400000000005</v>
      </c>
      <c r="K20" s="8">
        <f t="shared" si="2"/>
        <v>0.6526628644871072</v>
      </c>
      <c r="L20" s="7">
        <v>34</v>
      </c>
      <c r="M20" s="8">
        <v>19.198800000000002</v>
      </c>
      <c r="N20" s="8">
        <f t="shared" si="3"/>
        <v>1.7709440173344166</v>
      </c>
      <c r="O20" s="9">
        <f t="shared" si="4"/>
        <v>1.7134131780672197</v>
      </c>
      <c r="P20" s="8">
        <f t="shared" si="5"/>
        <v>-0.71960000000000335</v>
      </c>
      <c r="Q20" s="10">
        <f t="shared" si="6"/>
        <v>21</v>
      </c>
      <c r="R20" s="9">
        <f t="shared" si="7"/>
        <v>6.7092651757188496E-2</v>
      </c>
    </row>
    <row r="21" spans="1:18" ht="18.75" x14ac:dyDescent="0.3">
      <c r="A21" s="1">
        <v>29</v>
      </c>
      <c r="B21" s="12" t="s">
        <v>32</v>
      </c>
      <c r="C21" s="1">
        <v>24</v>
      </c>
      <c r="D21" s="1">
        <v>15.836800000000002</v>
      </c>
      <c r="E21" s="1">
        <f t="shared" si="0"/>
        <v>1.515457668215801</v>
      </c>
      <c r="F21" s="1">
        <v>16</v>
      </c>
      <c r="G21" s="1">
        <v>15.972399999999999</v>
      </c>
      <c r="H21" s="1">
        <f t="shared" si="1"/>
        <v>1.0017279807668229</v>
      </c>
      <c r="I21" s="7">
        <v>12</v>
      </c>
      <c r="J21" s="8">
        <v>15.707299999999996</v>
      </c>
      <c r="K21" s="8">
        <f t="shared" si="2"/>
        <v>0.76397598568818337</v>
      </c>
      <c r="L21" s="7">
        <v>28</v>
      </c>
      <c r="M21" s="8">
        <v>15.604999999999999</v>
      </c>
      <c r="N21" s="8">
        <f t="shared" si="3"/>
        <v>1.794296699775713</v>
      </c>
      <c r="O21" s="9">
        <f t="shared" si="4"/>
        <v>1.3486297126989211</v>
      </c>
      <c r="P21" s="8">
        <f t="shared" si="5"/>
        <v>-0.10229999999999784</v>
      </c>
      <c r="Q21" s="10">
        <f t="shared" si="6"/>
        <v>16</v>
      </c>
      <c r="R21" s="9">
        <f t="shared" si="7"/>
        <v>5.1118210862619806E-2</v>
      </c>
    </row>
    <row r="22" spans="1:18" ht="45" x14ac:dyDescent="0.3">
      <c r="A22" s="1">
        <v>20</v>
      </c>
      <c r="B22" s="12" t="s">
        <v>33</v>
      </c>
      <c r="C22" s="1">
        <v>111</v>
      </c>
      <c r="D22" s="1">
        <v>124.73409999999998</v>
      </c>
      <c r="E22" s="1">
        <f t="shared" si="0"/>
        <v>0.88989298034779596</v>
      </c>
      <c r="F22" s="1">
        <v>137</v>
      </c>
      <c r="G22" s="1">
        <v>129.28569999999999</v>
      </c>
      <c r="H22" s="1">
        <f t="shared" si="1"/>
        <v>1.0596686253777488</v>
      </c>
      <c r="I22" s="7">
        <v>138</v>
      </c>
      <c r="J22" s="8">
        <v>128.99490000000003</v>
      </c>
      <c r="K22" s="8">
        <f t="shared" si="2"/>
        <v>1.0698097366640074</v>
      </c>
      <c r="L22" s="7">
        <v>153</v>
      </c>
      <c r="M22" s="8">
        <v>127.56330000000004</v>
      </c>
      <c r="N22" s="8">
        <f t="shared" si="3"/>
        <v>1.1994045309269983</v>
      </c>
      <c r="O22" s="9">
        <f t="shared" si="4"/>
        <v>0.12113817048170361</v>
      </c>
      <c r="P22" s="8">
        <f t="shared" si="5"/>
        <v>-1.4315999999999889</v>
      </c>
      <c r="Q22" s="10">
        <f t="shared" si="6"/>
        <v>15</v>
      </c>
      <c r="R22" s="9">
        <f t="shared" si="7"/>
        <v>4.7923322683706068E-2</v>
      </c>
    </row>
    <row r="23" spans="1:18" ht="18.75" x14ac:dyDescent="0.3">
      <c r="A23" s="1">
        <v>34</v>
      </c>
      <c r="B23" s="12" t="s">
        <v>34</v>
      </c>
      <c r="C23" s="1">
        <v>10</v>
      </c>
      <c r="D23" s="1">
        <v>19.771800000000002</v>
      </c>
      <c r="E23" s="1">
        <f t="shared" si="0"/>
        <v>0.50577084534539085</v>
      </c>
      <c r="F23" s="1">
        <v>16</v>
      </c>
      <c r="G23" s="1">
        <v>20.551799999999997</v>
      </c>
      <c r="H23" s="1">
        <f t="shared" si="1"/>
        <v>0.77852061619906787</v>
      </c>
      <c r="I23" s="7">
        <v>17</v>
      </c>
      <c r="J23" s="8">
        <v>18.987899999999996</v>
      </c>
      <c r="K23" s="8">
        <f t="shared" si="2"/>
        <v>0.89530701130720103</v>
      </c>
      <c r="L23" s="7">
        <v>31</v>
      </c>
      <c r="M23" s="8">
        <v>19.691099999999995</v>
      </c>
      <c r="N23" s="8">
        <f t="shared" si="3"/>
        <v>1.5743152998054963</v>
      </c>
      <c r="O23" s="9">
        <f t="shared" si="4"/>
        <v>0.75840832242216361</v>
      </c>
      <c r="P23" s="8">
        <f t="shared" si="5"/>
        <v>0.70319999999999894</v>
      </c>
      <c r="Q23" s="10">
        <f t="shared" si="6"/>
        <v>14</v>
      </c>
      <c r="R23" s="9">
        <f t="shared" si="7"/>
        <v>4.472843450479233E-2</v>
      </c>
    </row>
    <row r="24" spans="1:18" ht="18.75" x14ac:dyDescent="0.3">
      <c r="A24" s="1">
        <v>47</v>
      </c>
      <c r="B24" s="6" t="s">
        <v>35</v>
      </c>
      <c r="C24" s="1">
        <v>40</v>
      </c>
      <c r="D24" s="1">
        <v>38.681000000000004</v>
      </c>
      <c r="E24" s="1">
        <f t="shared" si="0"/>
        <v>1.0340994286600655</v>
      </c>
      <c r="F24" s="1">
        <v>45</v>
      </c>
      <c r="G24" s="1">
        <v>40.180599999999998</v>
      </c>
      <c r="H24" s="1">
        <f t="shared" si="1"/>
        <v>1.1199434552993237</v>
      </c>
      <c r="I24" s="7">
        <v>43</v>
      </c>
      <c r="J24" s="8">
        <v>40.081400000000002</v>
      </c>
      <c r="K24" s="8">
        <f t="shared" si="2"/>
        <v>1.0728168177758262</v>
      </c>
      <c r="L24" s="7">
        <v>57</v>
      </c>
      <c r="M24" s="8">
        <v>37.682099999999991</v>
      </c>
      <c r="N24" s="8">
        <f t="shared" si="3"/>
        <v>1.5126545495075916</v>
      </c>
      <c r="O24" s="9">
        <f t="shared" si="4"/>
        <v>0.40998400141008329</v>
      </c>
      <c r="P24" s="8">
        <f t="shared" si="5"/>
        <v>-2.3993000000000109</v>
      </c>
      <c r="Q24" s="10">
        <f t="shared" si="6"/>
        <v>14</v>
      </c>
      <c r="R24" s="9">
        <f t="shared" si="7"/>
        <v>4.472843450479233E-2</v>
      </c>
    </row>
    <row r="25" spans="1:18" ht="18.75" x14ac:dyDescent="0.3">
      <c r="A25" s="1">
        <v>2</v>
      </c>
      <c r="B25" s="12" t="s">
        <v>36</v>
      </c>
      <c r="C25" s="1">
        <v>19</v>
      </c>
      <c r="D25" s="1">
        <v>31.562900000000003</v>
      </c>
      <c r="E25" s="1">
        <f t="shared" si="0"/>
        <v>0.60197256906051089</v>
      </c>
      <c r="F25" s="1">
        <v>25</v>
      </c>
      <c r="G25" s="1">
        <v>31.421299999999999</v>
      </c>
      <c r="H25" s="1">
        <f t="shared" si="1"/>
        <v>0.7956386273005891</v>
      </c>
      <c r="I25" s="7">
        <v>46</v>
      </c>
      <c r="J25" s="8">
        <v>32.871100000000013</v>
      </c>
      <c r="K25" s="8">
        <f t="shared" si="2"/>
        <v>1.3994055568569346</v>
      </c>
      <c r="L25" s="7">
        <v>59</v>
      </c>
      <c r="M25" s="8">
        <v>33.664700000000003</v>
      </c>
      <c r="N25" s="8">
        <f t="shared" si="3"/>
        <v>1.7525776258217063</v>
      </c>
      <c r="O25" s="9">
        <f t="shared" si="4"/>
        <v>0.25237292165538938</v>
      </c>
      <c r="P25" s="8">
        <f t="shared" si="5"/>
        <v>0.79359999999999076</v>
      </c>
      <c r="Q25" s="10">
        <f t="shared" si="6"/>
        <v>13</v>
      </c>
      <c r="R25" s="9">
        <f t="shared" si="7"/>
        <v>4.1533546325878593E-2</v>
      </c>
    </row>
    <row r="26" spans="1:18" ht="30" x14ac:dyDescent="0.3">
      <c r="A26" s="1">
        <v>15</v>
      </c>
      <c r="B26" s="12" t="s">
        <v>37</v>
      </c>
      <c r="C26" s="1">
        <v>35</v>
      </c>
      <c r="D26" s="1">
        <v>37.727800000000002</v>
      </c>
      <c r="E26" s="1">
        <f t="shared" si="0"/>
        <v>0.92769787795736824</v>
      </c>
      <c r="F26" s="1">
        <v>39</v>
      </c>
      <c r="G26" s="1">
        <v>39.046899999999994</v>
      </c>
      <c r="H26" s="1">
        <f t="shared" si="1"/>
        <v>0.99879888032084507</v>
      </c>
      <c r="I26" s="7">
        <v>42</v>
      </c>
      <c r="J26" s="8">
        <v>40</v>
      </c>
      <c r="K26" s="8">
        <f t="shared" si="2"/>
        <v>1.05</v>
      </c>
      <c r="L26" s="7">
        <v>52</v>
      </c>
      <c r="M26" s="8">
        <v>38.950999999999993</v>
      </c>
      <c r="N26" s="8">
        <f t="shared" si="3"/>
        <v>1.3350106544119538</v>
      </c>
      <c r="O26" s="9">
        <f t="shared" si="4"/>
        <v>0.27143871848757506</v>
      </c>
      <c r="P26" s="8">
        <f t="shared" si="5"/>
        <v>-1.0490000000000066</v>
      </c>
      <c r="Q26" s="10">
        <f t="shared" si="6"/>
        <v>10</v>
      </c>
      <c r="R26" s="9">
        <f t="shared" si="7"/>
        <v>3.1948881789137379E-2</v>
      </c>
    </row>
    <row r="27" spans="1:18" ht="30" x14ac:dyDescent="0.3">
      <c r="A27" s="14">
        <v>37</v>
      </c>
      <c r="B27" s="15" t="s">
        <v>38</v>
      </c>
      <c r="C27" s="14">
        <v>80</v>
      </c>
      <c r="D27" s="14">
        <v>74.364000000000019</v>
      </c>
      <c r="E27" s="14">
        <f t="shared" si="0"/>
        <v>1.0757893604432249</v>
      </c>
      <c r="F27" s="14">
        <v>73</v>
      </c>
      <c r="G27" s="14">
        <v>76.380399999999995</v>
      </c>
      <c r="H27" s="14">
        <f t="shared" si="1"/>
        <v>0.95574257270189744</v>
      </c>
      <c r="I27" s="7">
        <v>66</v>
      </c>
      <c r="J27" s="8">
        <v>74.937499999999986</v>
      </c>
      <c r="K27" s="8">
        <f t="shared" si="2"/>
        <v>0.8807339449541286</v>
      </c>
      <c r="L27" s="7">
        <v>76</v>
      </c>
      <c r="M27" s="8">
        <v>72.080099999999987</v>
      </c>
      <c r="N27" s="8">
        <f t="shared" si="3"/>
        <v>1.0543825549631591</v>
      </c>
      <c r="O27" s="9">
        <f t="shared" si="4"/>
        <v>0.19716352594775333</v>
      </c>
      <c r="P27" s="8">
        <f t="shared" si="5"/>
        <v>-2.8573999999999984</v>
      </c>
      <c r="Q27" s="10">
        <f t="shared" si="6"/>
        <v>10</v>
      </c>
      <c r="R27" s="9">
        <f t="shared" si="7"/>
        <v>3.1948881789137379E-2</v>
      </c>
    </row>
    <row r="28" spans="1:18" ht="45" x14ac:dyDescent="0.3">
      <c r="A28" s="1">
        <v>18</v>
      </c>
      <c r="B28" s="12" t="s">
        <v>39</v>
      </c>
      <c r="C28" s="1">
        <v>13</v>
      </c>
      <c r="D28" s="1">
        <v>12.392799999999999</v>
      </c>
      <c r="E28" s="1">
        <f t="shared" si="0"/>
        <v>1.0489961913369052</v>
      </c>
      <c r="F28" s="1">
        <v>15</v>
      </c>
      <c r="G28" s="1">
        <v>12.852499999999999</v>
      </c>
      <c r="H28" s="1">
        <f t="shared" si="1"/>
        <v>1.1670881151526942</v>
      </c>
      <c r="I28" s="7">
        <v>11</v>
      </c>
      <c r="J28" s="8">
        <v>13.1867</v>
      </c>
      <c r="K28" s="8">
        <f t="shared" si="2"/>
        <v>0.83417382665867879</v>
      </c>
      <c r="L28" s="7">
        <v>17</v>
      </c>
      <c r="M28" s="8">
        <v>12.904499999999999</v>
      </c>
      <c r="N28" s="8">
        <f t="shared" si="3"/>
        <v>1.3173699097214151</v>
      </c>
      <c r="O28" s="9">
        <f t="shared" si="4"/>
        <v>0.57925107168394407</v>
      </c>
      <c r="P28" s="8">
        <f t="shared" si="5"/>
        <v>-0.28220000000000134</v>
      </c>
      <c r="Q28" s="10">
        <f t="shared" si="6"/>
        <v>6</v>
      </c>
      <c r="R28" s="9">
        <f t="shared" si="7"/>
        <v>1.9169329073482427E-2</v>
      </c>
    </row>
    <row r="29" spans="1:18" ht="18.75" x14ac:dyDescent="0.3">
      <c r="A29" s="1">
        <v>25</v>
      </c>
      <c r="B29" s="12" t="s">
        <v>40</v>
      </c>
      <c r="C29" s="1">
        <v>15</v>
      </c>
      <c r="D29" s="1">
        <v>10.448899999999998</v>
      </c>
      <c r="E29" s="1">
        <f t="shared" si="0"/>
        <v>1.4355578099130055</v>
      </c>
      <c r="F29" s="1">
        <v>11</v>
      </c>
      <c r="G29" s="1">
        <v>11.214799999999999</v>
      </c>
      <c r="H29" s="1">
        <f t="shared" si="1"/>
        <v>0.98084673823875601</v>
      </c>
      <c r="I29" s="7">
        <v>11</v>
      </c>
      <c r="J29" s="8">
        <v>10.946100000000003</v>
      </c>
      <c r="K29" s="8">
        <f t="shared" si="2"/>
        <v>1.0049241282283186</v>
      </c>
      <c r="L29" s="7">
        <v>16</v>
      </c>
      <c r="M29" s="8">
        <v>10.6081</v>
      </c>
      <c r="N29" s="8">
        <f t="shared" si="3"/>
        <v>1.5082814076036235</v>
      </c>
      <c r="O29" s="9">
        <f t="shared" si="4"/>
        <v>0.50089082870636603</v>
      </c>
      <c r="P29" s="8">
        <f t="shared" si="5"/>
        <v>-0.33800000000000274</v>
      </c>
      <c r="Q29" s="10">
        <f t="shared" si="6"/>
        <v>5</v>
      </c>
      <c r="R29" s="9">
        <f t="shared" si="7"/>
        <v>1.5974440894568689E-2</v>
      </c>
    </row>
    <row r="30" spans="1:18" ht="18.75" x14ac:dyDescent="0.3">
      <c r="A30" s="1">
        <v>10</v>
      </c>
      <c r="B30" s="12" t="s">
        <v>41</v>
      </c>
      <c r="C30" s="1">
        <v>85</v>
      </c>
      <c r="D30" s="1">
        <v>28.948099999999993</v>
      </c>
      <c r="E30" s="1">
        <f t="shared" si="0"/>
        <v>2.9362894283217211</v>
      </c>
      <c r="F30" s="1">
        <v>25</v>
      </c>
      <c r="G30" s="1">
        <v>29.117999999999984</v>
      </c>
      <c r="H30" s="1">
        <f t="shared" si="1"/>
        <v>0.85857545161068805</v>
      </c>
      <c r="I30" s="7">
        <v>19</v>
      </c>
      <c r="J30" s="8">
        <v>30.017400000000006</v>
      </c>
      <c r="K30" s="8">
        <f t="shared" si="2"/>
        <v>0.6329662129298339</v>
      </c>
      <c r="L30" s="7">
        <v>24</v>
      </c>
      <c r="M30" s="8">
        <v>30.326399999999992</v>
      </c>
      <c r="N30" s="8">
        <f t="shared" si="3"/>
        <v>0.79138968027856937</v>
      </c>
      <c r="O30" s="9">
        <f t="shared" si="4"/>
        <v>0.25028739941020706</v>
      </c>
      <c r="P30" s="8">
        <f t="shared" si="5"/>
        <v>0.30899999999998684</v>
      </c>
      <c r="Q30" s="10">
        <f t="shared" si="6"/>
        <v>5</v>
      </c>
      <c r="R30" s="9">
        <f t="shared" si="7"/>
        <v>1.5974440894568689E-2</v>
      </c>
    </row>
    <row r="31" spans="1:18" ht="18.75" x14ac:dyDescent="0.3">
      <c r="A31" s="1">
        <v>45</v>
      </c>
      <c r="B31" s="13" t="s">
        <v>42</v>
      </c>
      <c r="C31" s="1">
        <v>11</v>
      </c>
      <c r="D31" s="1">
        <v>6.2178999999999975</v>
      </c>
      <c r="E31" s="1">
        <f t="shared" si="0"/>
        <v>1.7690860258286567</v>
      </c>
      <c r="F31" s="1">
        <v>9</v>
      </c>
      <c r="G31" s="1">
        <v>6.1886000000000001</v>
      </c>
      <c r="H31" s="1">
        <f t="shared" si="1"/>
        <v>1.4542869146495168</v>
      </c>
      <c r="I31" s="7">
        <v>3</v>
      </c>
      <c r="J31" s="8">
        <v>6.2257999999999996</v>
      </c>
      <c r="K31" s="8">
        <f t="shared" si="2"/>
        <v>0.48186578431687499</v>
      </c>
      <c r="L31" s="7">
        <v>7</v>
      </c>
      <c r="M31" s="8">
        <v>6.2685999999999993</v>
      </c>
      <c r="N31" s="8">
        <f t="shared" si="3"/>
        <v>1.1166767699326805</v>
      </c>
      <c r="O31" s="9">
        <f t="shared" si="4"/>
        <v>1.3174020780822939</v>
      </c>
      <c r="P31" s="8">
        <f t="shared" si="5"/>
        <v>4.2799999999999727E-2</v>
      </c>
      <c r="Q31" s="10">
        <f t="shared" si="6"/>
        <v>4</v>
      </c>
      <c r="R31" s="9">
        <f t="shared" si="7"/>
        <v>1.2779552715654952E-2</v>
      </c>
    </row>
    <row r="32" spans="1:18" ht="18.75" x14ac:dyDescent="0.3">
      <c r="A32" s="14">
        <v>28</v>
      </c>
      <c r="B32" s="15" t="s">
        <v>43</v>
      </c>
      <c r="C32" s="14">
        <v>22</v>
      </c>
      <c r="D32" s="14">
        <v>23.656800000000011</v>
      </c>
      <c r="E32" s="14">
        <f t="shared" si="0"/>
        <v>0.92996516857732192</v>
      </c>
      <c r="F32" s="14">
        <v>26</v>
      </c>
      <c r="G32" s="14">
        <v>24.213699999999999</v>
      </c>
      <c r="H32" s="14">
        <f t="shared" si="1"/>
        <v>1.0737722859373</v>
      </c>
      <c r="I32" s="7">
        <v>19</v>
      </c>
      <c r="J32" s="8">
        <v>23.372199999999992</v>
      </c>
      <c r="K32" s="8">
        <f t="shared" si="2"/>
        <v>0.81293160250211816</v>
      </c>
      <c r="L32" s="7">
        <v>23</v>
      </c>
      <c r="M32" s="8">
        <v>23.547899999999998</v>
      </c>
      <c r="N32" s="8">
        <f t="shared" si="3"/>
        <v>0.97673253241265678</v>
      </c>
      <c r="O32" s="9">
        <f t="shared" si="4"/>
        <v>0.20149411021342578</v>
      </c>
      <c r="P32" s="8">
        <f t="shared" si="5"/>
        <v>0.17570000000000618</v>
      </c>
      <c r="Q32" s="10">
        <f t="shared" si="6"/>
        <v>4</v>
      </c>
      <c r="R32" s="9">
        <f t="shared" si="7"/>
        <v>1.2779552715654952E-2</v>
      </c>
    </row>
    <row r="33" spans="1:18" ht="45" x14ac:dyDescent="0.3">
      <c r="A33" s="1">
        <v>53</v>
      </c>
      <c r="B33" s="12" t="s">
        <v>44</v>
      </c>
      <c r="C33" s="1">
        <v>34</v>
      </c>
      <c r="D33" s="1">
        <v>30.879100000000001</v>
      </c>
      <c r="E33" s="1">
        <f t="shared" si="0"/>
        <v>1.1010683601529836</v>
      </c>
      <c r="F33" s="1">
        <v>32</v>
      </c>
      <c r="G33" s="1">
        <v>29.903299999999998</v>
      </c>
      <c r="H33" s="1">
        <f t="shared" si="1"/>
        <v>1.0701160072634124</v>
      </c>
      <c r="I33" s="7">
        <v>28</v>
      </c>
      <c r="J33" s="8">
        <v>29.178999999999995</v>
      </c>
      <c r="K33" s="8">
        <f t="shared" si="2"/>
        <v>0.95959422872613886</v>
      </c>
      <c r="L33" s="7">
        <v>31</v>
      </c>
      <c r="M33" s="8">
        <v>29.148999999999994</v>
      </c>
      <c r="N33" s="8">
        <f t="shared" si="3"/>
        <v>1.0635013208000277</v>
      </c>
      <c r="O33" s="9">
        <f t="shared" si="4"/>
        <v>0.10828232284371442</v>
      </c>
      <c r="P33" s="8">
        <f t="shared" si="5"/>
        <v>-3.0000000000001137E-2</v>
      </c>
      <c r="Q33" s="10">
        <f t="shared" si="6"/>
        <v>3</v>
      </c>
      <c r="R33" s="9">
        <f t="shared" si="7"/>
        <v>9.5846645367412137E-3</v>
      </c>
    </row>
    <row r="34" spans="1:18" ht="30" x14ac:dyDescent="0.3">
      <c r="A34" s="1">
        <v>66</v>
      </c>
      <c r="B34" s="12" t="s">
        <v>45</v>
      </c>
      <c r="C34" s="1">
        <v>12</v>
      </c>
      <c r="D34" s="1">
        <v>6.0555999999999992</v>
      </c>
      <c r="E34" s="1">
        <f t="shared" si="0"/>
        <v>1.9816368320232514</v>
      </c>
      <c r="F34" s="1">
        <v>4</v>
      </c>
      <c r="G34" s="1">
        <v>7.1653999999999991</v>
      </c>
      <c r="H34" s="1">
        <f t="shared" si="1"/>
        <v>0.55823820024004245</v>
      </c>
      <c r="I34" s="7">
        <v>4</v>
      </c>
      <c r="J34" s="8">
        <v>6.4512</v>
      </c>
      <c r="K34" s="8">
        <f t="shared" si="2"/>
        <v>0.62003968253968256</v>
      </c>
      <c r="L34" s="7">
        <v>6</v>
      </c>
      <c r="M34" s="8">
        <v>6.9926000000000004</v>
      </c>
      <c r="N34" s="8">
        <f t="shared" si="3"/>
        <v>0.85804993850642097</v>
      </c>
      <c r="O34" s="9">
        <f t="shared" si="4"/>
        <v>0.38386294082315575</v>
      </c>
      <c r="P34" s="8">
        <f t="shared" si="5"/>
        <v>0.54140000000000033</v>
      </c>
      <c r="Q34" s="10">
        <f t="shared" si="6"/>
        <v>2</v>
      </c>
      <c r="R34" s="9">
        <f t="shared" si="7"/>
        <v>6.3897763578274758E-3</v>
      </c>
    </row>
    <row r="35" spans="1:18" ht="45" x14ac:dyDescent="0.3">
      <c r="A35" s="1">
        <v>38</v>
      </c>
      <c r="B35" s="12" t="s">
        <v>46</v>
      </c>
      <c r="C35" s="1">
        <v>7</v>
      </c>
      <c r="D35" s="1">
        <v>2.3818000000000001</v>
      </c>
      <c r="E35" s="1">
        <f t="shared" si="0"/>
        <v>2.9389537324712403</v>
      </c>
      <c r="F35" s="1">
        <v>4</v>
      </c>
      <c r="G35" s="1">
        <v>2.8876999999999997</v>
      </c>
      <c r="H35" s="1">
        <f t="shared" si="1"/>
        <v>1.3851854417010079</v>
      </c>
      <c r="I35" s="7">
        <v>0</v>
      </c>
      <c r="J35" s="8">
        <v>2.6350999999999996</v>
      </c>
      <c r="K35" s="8">
        <f t="shared" si="2"/>
        <v>0</v>
      </c>
      <c r="L35" s="7">
        <v>1</v>
      </c>
      <c r="M35" s="8">
        <v>2.6021000000000001</v>
      </c>
      <c r="N35" s="8">
        <f t="shared" si="3"/>
        <v>0.38430498443564814</v>
      </c>
      <c r="O35" s="9"/>
      <c r="P35" s="8">
        <f t="shared" si="5"/>
        <v>-3.2999999999999474E-2</v>
      </c>
      <c r="Q35" s="10">
        <f t="shared" si="6"/>
        <v>1</v>
      </c>
      <c r="R35" s="9">
        <f t="shared" si="7"/>
        <v>3.1948881789137379E-3</v>
      </c>
    </row>
    <row r="36" spans="1:18" ht="30" x14ac:dyDescent="0.3">
      <c r="A36" s="1">
        <v>54</v>
      </c>
      <c r="B36" s="12" t="s">
        <v>47</v>
      </c>
      <c r="C36" s="1">
        <v>10</v>
      </c>
      <c r="D36" s="1">
        <v>4.8522999999999996</v>
      </c>
      <c r="E36" s="1">
        <f t="shared" si="0"/>
        <v>2.060878346351215</v>
      </c>
      <c r="F36" s="1">
        <v>6</v>
      </c>
      <c r="G36" s="1">
        <v>4.9379999999999997</v>
      </c>
      <c r="H36" s="1">
        <f t="shared" si="1"/>
        <v>1.2150668286755772</v>
      </c>
      <c r="I36" s="7">
        <v>8</v>
      </c>
      <c r="J36" s="8">
        <v>4.8965000000000005</v>
      </c>
      <c r="K36" s="8">
        <f t="shared" si="2"/>
        <v>1.6338200755641783</v>
      </c>
      <c r="L36" s="7">
        <v>9</v>
      </c>
      <c r="M36" s="8">
        <v>4.6039000000000003</v>
      </c>
      <c r="N36" s="8">
        <f t="shared" si="3"/>
        <v>1.9548643541345381</v>
      </c>
      <c r="O36" s="9">
        <f>N36/K36-1</f>
        <v>0.1964991637524709</v>
      </c>
      <c r="P36" s="8">
        <f t="shared" si="5"/>
        <v>-0.29260000000000019</v>
      </c>
      <c r="Q36" s="10">
        <f t="shared" si="6"/>
        <v>1</v>
      </c>
      <c r="R36" s="9">
        <f t="shared" si="7"/>
        <v>3.1948881789137379E-3</v>
      </c>
    </row>
    <row r="37" spans="1:18" ht="18.75" x14ac:dyDescent="0.3">
      <c r="A37" s="14">
        <v>16</v>
      </c>
      <c r="B37" s="15" t="s">
        <v>48</v>
      </c>
      <c r="C37" s="14">
        <v>66</v>
      </c>
      <c r="D37" s="14">
        <v>73.402200000000022</v>
      </c>
      <c r="E37" s="14">
        <f t="shared" si="0"/>
        <v>0.89915561113972031</v>
      </c>
      <c r="F37" s="14">
        <v>84</v>
      </c>
      <c r="G37" s="14">
        <v>75.545500000000004</v>
      </c>
      <c r="H37" s="14">
        <f t="shared" si="1"/>
        <v>1.1119126883798505</v>
      </c>
      <c r="I37" s="7">
        <v>63</v>
      </c>
      <c r="J37" s="8">
        <v>71.335099999999997</v>
      </c>
      <c r="K37" s="8">
        <f t="shared" si="2"/>
        <v>0.88315569754580847</v>
      </c>
      <c r="L37" s="7">
        <v>64</v>
      </c>
      <c r="M37" s="8">
        <v>69.762500000000003</v>
      </c>
      <c r="N37" s="8">
        <f t="shared" si="3"/>
        <v>0.91739831571402974</v>
      </c>
      <c r="O37" s="9">
        <f>N37/K37-1</f>
        <v>3.8773025258601379E-2</v>
      </c>
      <c r="P37" s="8">
        <f t="shared" si="5"/>
        <v>-1.5725999999999942</v>
      </c>
      <c r="Q37" s="10">
        <f t="shared" si="6"/>
        <v>1</v>
      </c>
      <c r="R37" s="9">
        <f t="shared" si="7"/>
        <v>3.1948881789137379E-3</v>
      </c>
    </row>
    <row r="38" spans="1:18" ht="18.75" x14ac:dyDescent="0.3">
      <c r="A38" s="1">
        <v>30</v>
      </c>
      <c r="B38" s="13" t="s">
        <v>49</v>
      </c>
      <c r="C38" s="1">
        <v>0</v>
      </c>
      <c r="D38" s="1">
        <v>0</v>
      </c>
      <c r="E38" s="1"/>
      <c r="F38" s="1">
        <v>0</v>
      </c>
      <c r="G38" s="1">
        <v>0</v>
      </c>
      <c r="H38" s="1"/>
      <c r="I38" s="7">
        <v>0</v>
      </c>
      <c r="J38" s="8">
        <v>0</v>
      </c>
      <c r="K38" s="8"/>
      <c r="L38" s="7">
        <v>0</v>
      </c>
      <c r="M38" s="8">
        <v>0</v>
      </c>
      <c r="N38" s="8"/>
      <c r="O38" s="9"/>
      <c r="P38" s="8">
        <f t="shared" si="5"/>
        <v>0</v>
      </c>
      <c r="Q38" s="10">
        <f t="shared" si="6"/>
        <v>0</v>
      </c>
      <c r="R38" s="9">
        <f t="shared" si="7"/>
        <v>0</v>
      </c>
    </row>
    <row r="39" spans="1:18" ht="18.75" x14ac:dyDescent="0.3">
      <c r="A39" s="1">
        <v>32</v>
      </c>
      <c r="B39" s="13" t="s">
        <v>50</v>
      </c>
      <c r="C39" s="1">
        <v>0</v>
      </c>
      <c r="D39" s="1">
        <v>0.27030000000000004</v>
      </c>
      <c r="E39" s="1">
        <f t="shared" ref="E39:E59" si="8">C39/D39</f>
        <v>0</v>
      </c>
      <c r="F39" s="1">
        <v>0</v>
      </c>
      <c r="G39" s="1">
        <v>0.23199999999999996</v>
      </c>
      <c r="H39" s="1">
        <f t="shared" ref="H39:H59" si="9">F39/G39</f>
        <v>0</v>
      </c>
      <c r="I39" s="7">
        <v>0</v>
      </c>
      <c r="J39" s="8">
        <v>0.24170000000000008</v>
      </c>
      <c r="K39" s="8">
        <f t="shared" ref="K39:K59" si="10">I39/J39</f>
        <v>0</v>
      </c>
      <c r="L39" s="7">
        <v>0</v>
      </c>
      <c r="M39" s="8">
        <v>0.22649999999999992</v>
      </c>
      <c r="N39" s="8">
        <f t="shared" ref="N39:N59" si="11">L39/M39</f>
        <v>0</v>
      </c>
      <c r="O39" s="9"/>
      <c r="P39" s="8">
        <f t="shared" si="5"/>
        <v>-1.5200000000000158E-2</v>
      </c>
      <c r="Q39" s="10">
        <f t="shared" si="6"/>
        <v>0</v>
      </c>
      <c r="R39" s="9">
        <f t="shared" si="7"/>
        <v>0</v>
      </c>
    </row>
    <row r="40" spans="1:18" ht="30" x14ac:dyDescent="0.3">
      <c r="A40" s="1">
        <v>63</v>
      </c>
      <c r="B40" s="12" t="s">
        <v>51</v>
      </c>
      <c r="C40" s="1">
        <v>1</v>
      </c>
      <c r="D40" s="1">
        <v>0.4849</v>
      </c>
      <c r="E40" s="1">
        <f t="shared" si="8"/>
        <v>2.0622808826562178</v>
      </c>
      <c r="F40" s="1">
        <v>1</v>
      </c>
      <c r="G40" s="1">
        <v>0.7127</v>
      </c>
      <c r="H40" s="1">
        <f t="shared" si="9"/>
        <v>1.4031149151115476</v>
      </c>
      <c r="I40" s="7">
        <v>1</v>
      </c>
      <c r="J40" s="8">
        <v>0.33410000000000001</v>
      </c>
      <c r="K40" s="8">
        <f t="shared" si="10"/>
        <v>2.9931158335827597</v>
      </c>
      <c r="L40" s="7">
        <v>1</v>
      </c>
      <c r="M40" s="8">
        <v>0.42610000000000003</v>
      </c>
      <c r="N40" s="8">
        <f t="shared" si="11"/>
        <v>2.346866932644919</v>
      </c>
      <c r="O40" s="9">
        <f t="shared" ref="O40:O59" si="12">N40/K40-1</f>
        <v>-0.2159117578033326</v>
      </c>
      <c r="P40" s="8">
        <f t="shared" si="5"/>
        <v>9.2000000000000026E-2</v>
      </c>
      <c r="Q40" s="10">
        <f t="shared" si="6"/>
        <v>0</v>
      </c>
      <c r="R40" s="9">
        <f t="shared" si="7"/>
        <v>0</v>
      </c>
    </row>
    <row r="41" spans="1:18" ht="18.75" x14ac:dyDescent="0.3">
      <c r="A41" s="1">
        <v>39</v>
      </c>
      <c r="B41" s="12" t="s">
        <v>52</v>
      </c>
      <c r="C41" s="1">
        <v>85</v>
      </c>
      <c r="D41" s="1">
        <v>99.49790000000003</v>
      </c>
      <c r="E41" s="1">
        <f t="shared" si="8"/>
        <v>0.85428938701218793</v>
      </c>
      <c r="F41" s="1">
        <v>109</v>
      </c>
      <c r="G41" s="1">
        <v>102.90629999999997</v>
      </c>
      <c r="H41" s="1">
        <f t="shared" si="9"/>
        <v>1.0592160052397184</v>
      </c>
      <c r="I41" s="7">
        <v>107</v>
      </c>
      <c r="J41" s="8">
        <v>103.26669999999999</v>
      </c>
      <c r="K41" s="8">
        <f t="shared" si="10"/>
        <v>1.036152021900574</v>
      </c>
      <c r="L41" s="7">
        <v>106</v>
      </c>
      <c r="M41" s="8">
        <v>98.811899999999994</v>
      </c>
      <c r="N41" s="8">
        <f t="shared" si="11"/>
        <v>1.0727452867518994</v>
      </c>
      <c r="O41" s="9">
        <f t="shared" si="12"/>
        <v>3.531650190114366E-2</v>
      </c>
      <c r="P41" s="8">
        <f t="shared" si="5"/>
        <v>-4.4547999999999917</v>
      </c>
      <c r="Q41" s="10">
        <f t="shared" si="6"/>
        <v>-1</v>
      </c>
      <c r="R41" s="9">
        <f t="shared" si="7"/>
        <v>-3.1948881789137379E-3</v>
      </c>
    </row>
    <row r="42" spans="1:18" ht="18.75" x14ac:dyDescent="0.3">
      <c r="A42" s="1">
        <v>19</v>
      </c>
      <c r="B42" s="12" t="s">
        <v>53</v>
      </c>
      <c r="C42" s="1">
        <v>28</v>
      </c>
      <c r="D42" s="1">
        <v>36.086000000000006</v>
      </c>
      <c r="E42" s="1">
        <f t="shared" si="8"/>
        <v>0.77592418112287298</v>
      </c>
      <c r="F42" s="1">
        <v>25</v>
      </c>
      <c r="G42" s="1">
        <v>36.799000000000014</v>
      </c>
      <c r="H42" s="1">
        <f t="shared" si="9"/>
        <v>0.67936628712736735</v>
      </c>
      <c r="I42" s="7">
        <v>49</v>
      </c>
      <c r="J42" s="8">
        <v>38.421099999999996</v>
      </c>
      <c r="K42" s="8">
        <f t="shared" si="10"/>
        <v>1.275340893415337</v>
      </c>
      <c r="L42" s="7">
        <v>48</v>
      </c>
      <c r="M42" s="8">
        <v>39.054400000000008</v>
      </c>
      <c r="N42" s="8">
        <f t="shared" si="11"/>
        <v>1.229054856815109</v>
      </c>
      <c r="O42" s="9">
        <f t="shared" si="12"/>
        <v>-3.6293070220837165E-2</v>
      </c>
      <c r="P42" s="8">
        <f t="shared" si="5"/>
        <v>0.63330000000001263</v>
      </c>
      <c r="Q42" s="10">
        <f t="shared" si="6"/>
        <v>-1</v>
      </c>
      <c r="R42" s="9">
        <f t="shared" si="7"/>
        <v>-3.1948881789137379E-3</v>
      </c>
    </row>
    <row r="43" spans="1:18" ht="45" x14ac:dyDescent="0.3">
      <c r="A43" s="14">
        <v>41</v>
      </c>
      <c r="B43" s="15" t="s">
        <v>54</v>
      </c>
      <c r="C43" s="14">
        <v>31</v>
      </c>
      <c r="D43" s="14">
        <v>43.86389999999998</v>
      </c>
      <c r="E43" s="14">
        <f t="shared" si="8"/>
        <v>0.70673150358267312</v>
      </c>
      <c r="F43" s="14">
        <v>46</v>
      </c>
      <c r="G43" s="14">
        <v>43.282499999999999</v>
      </c>
      <c r="H43" s="14">
        <f t="shared" si="9"/>
        <v>1.0627851903194132</v>
      </c>
      <c r="I43" s="7">
        <v>31</v>
      </c>
      <c r="J43" s="8">
        <v>43.300099999999986</v>
      </c>
      <c r="K43" s="8">
        <f t="shared" si="10"/>
        <v>0.71593368144646341</v>
      </c>
      <c r="L43" s="7">
        <v>30</v>
      </c>
      <c r="M43" s="8">
        <v>42.8855</v>
      </c>
      <c r="N43" s="8">
        <f t="shared" si="11"/>
        <v>0.69953713959263619</v>
      </c>
      <c r="O43" s="9">
        <f t="shared" si="12"/>
        <v>-2.2902319416932326E-2</v>
      </c>
      <c r="P43" s="8">
        <f t="shared" si="5"/>
        <v>-0.41459999999998587</v>
      </c>
      <c r="Q43" s="10">
        <f t="shared" si="6"/>
        <v>-1</v>
      </c>
      <c r="R43" s="9">
        <f t="shared" si="7"/>
        <v>-3.1948881789137379E-3</v>
      </c>
    </row>
    <row r="44" spans="1:18" ht="18.75" x14ac:dyDescent="0.3">
      <c r="A44" s="1">
        <v>26</v>
      </c>
      <c r="B44" s="12" t="s">
        <v>55</v>
      </c>
      <c r="C44" s="1">
        <v>3</v>
      </c>
      <c r="D44" s="1">
        <v>2.5289000000000001</v>
      </c>
      <c r="E44" s="1">
        <f t="shared" si="8"/>
        <v>1.1862865277393333</v>
      </c>
      <c r="F44" s="1">
        <v>5</v>
      </c>
      <c r="G44" s="1">
        <v>2.6061000000000001</v>
      </c>
      <c r="H44" s="1">
        <f t="shared" si="9"/>
        <v>1.9185756494378572</v>
      </c>
      <c r="I44" s="7">
        <v>4</v>
      </c>
      <c r="J44" s="8">
        <v>3</v>
      </c>
      <c r="K44" s="8">
        <f t="shared" si="10"/>
        <v>1.3333333333333333</v>
      </c>
      <c r="L44" s="7">
        <v>3</v>
      </c>
      <c r="M44" s="8">
        <v>2.6989000000000001</v>
      </c>
      <c r="N44" s="8">
        <f t="shared" si="11"/>
        <v>1.1115639705065026</v>
      </c>
      <c r="O44" s="9">
        <f t="shared" si="12"/>
        <v>-0.16632702212012307</v>
      </c>
      <c r="P44" s="8">
        <f t="shared" si="5"/>
        <v>-0.30109999999999992</v>
      </c>
      <c r="Q44" s="10">
        <f t="shared" si="6"/>
        <v>-1</v>
      </c>
      <c r="R44" s="9">
        <f t="shared" si="7"/>
        <v>-3.1948881789137379E-3</v>
      </c>
    </row>
    <row r="45" spans="1:18" ht="18.75" x14ac:dyDescent="0.3">
      <c r="A45" s="1">
        <v>44</v>
      </c>
      <c r="B45" s="12" t="s">
        <v>56</v>
      </c>
      <c r="C45" s="1">
        <v>20</v>
      </c>
      <c r="D45" s="1">
        <v>12.1439</v>
      </c>
      <c r="E45" s="1">
        <f t="shared" si="8"/>
        <v>1.6469173823895125</v>
      </c>
      <c r="F45" s="1">
        <v>11</v>
      </c>
      <c r="G45" s="1">
        <v>13.387199999999998</v>
      </c>
      <c r="H45" s="1">
        <f t="shared" si="9"/>
        <v>0.82168041113899859</v>
      </c>
      <c r="I45" s="7">
        <v>16</v>
      </c>
      <c r="J45" s="8">
        <v>13.456200000000003</v>
      </c>
      <c r="K45" s="8">
        <f t="shared" si="10"/>
        <v>1.1890429690402935</v>
      </c>
      <c r="L45" s="7">
        <v>13</v>
      </c>
      <c r="M45" s="8">
        <v>14.264600000000002</v>
      </c>
      <c r="N45" s="8">
        <f t="shared" si="11"/>
        <v>0.91134697082287608</v>
      </c>
      <c r="O45" s="9">
        <f t="shared" si="12"/>
        <v>-0.23354580570082584</v>
      </c>
      <c r="P45" s="8">
        <f t="shared" si="5"/>
        <v>0.8083999999999989</v>
      </c>
      <c r="Q45" s="10">
        <f t="shared" si="6"/>
        <v>-3</v>
      </c>
      <c r="R45" s="9">
        <f t="shared" si="7"/>
        <v>-9.5846645367412137E-3</v>
      </c>
    </row>
    <row r="46" spans="1:18" ht="18.75" x14ac:dyDescent="0.3">
      <c r="A46" s="14">
        <v>49</v>
      </c>
      <c r="B46" s="15" t="s">
        <v>57</v>
      </c>
      <c r="C46" s="14">
        <v>35</v>
      </c>
      <c r="D46" s="14">
        <v>32.892099999999978</v>
      </c>
      <c r="E46" s="14">
        <f t="shared" si="8"/>
        <v>1.0640852970774144</v>
      </c>
      <c r="F46" s="14">
        <v>37</v>
      </c>
      <c r="G46" s="14">
        <v>34.774800000000013</v>
      </c>
      <c r="H46" s="14">
        <f t="shared" si="9"/>
        <v>1.0639888655003045</v>
      </c>
      <c r="I46" s="7">
        <v>35</v>
      </c>
      <c r="J46" s="8">
        <v>36.802799999999991</v>
      </c>
      <c r="K46" s="8">
        <f t="shared" si="10"/>
        <v>0.95101459671546751</v>
      </c>
      <c r="L46" s="7">
        <v>31</v>
      </c>
      <c r="M46" s="8">
        <v>37.226400000000005</v>
      </c>
      <c r="N46" s="8">
        <f t="shared" si="11"/>
        <v>0.83274235488792892</v>
      </c>
      <c r="O46" s="9">
        <f t="shared" si="12"/>
        <v>-0.12436427604372957</v>
      </c>
      <c r="P46" s="8">
        <f t="shared" si="5"/>
        <v>0.42360000000001463</v>
      </c>
      <c r="Q46" s="10">
        <f t="shared" si="6"/>
        <v>-4</v>
      </c>
      <c r="R46" s="9">
        <f t="shared" si="7"/>
        <v>-1.2779552715654952E-2</v>
      </c>
    </row>
    <row r="47" spans="1:18" ht="18.75" x14ac:dyDescent="0.3">
      <c r="A47" s="1">
        <v>21</v>
      </c>
      <c r="B47" s="12" t="s">
        <v>58</v>
      </c>
      <c r="C47" s="1">
        <v>219</v>
      </c>
      <c r="D47" s="1">
        <v>188.30810000000005</v>
      </c>
      <c r="E47" s="1">
        <f t="shared" si="8"/>
        <v>1.1629876781721016</v>
      </c>
      <c r="F47" s="1">
        <v>183</v>
      </c>
      <c r="G47" s="1">
        <v>184.19660000000002</v>
      </c>
      <c r="H47" s="1">
        <f t="shared" si="9"/>
        <v>0.99350368030680247</v>
      </c>
      <c r="I47" s="7">
        <v>180</v>
      </c>
      <c r="J47" s="8">
        <v>184.50299999999999</v>
      </c>
      <c r="K47" s="8">
        <f t="shared" si="10"/>
        <v>0.9755938927822313</v>
      </c>
      <c r="L47" s="7">
        <v>174</v>
      </c>
      <c r="M47" s="8">
        <v>188.12430000000001</v>
      </c>
      <c r="N47" s="8">
        <f t="shared" si="11"/>
        <v>0.9249203850858182</v>
      </c>
      <c r="O47" s="9">
        <f t="shared" si="12"/>
        <v>-5.1941189947285027E-2</v>
      </c>
      <c r="P47" s="8">
        <f t="shared" si="5"/>
        <v>3.6213000000000193</v>
      </c>
      <c r="Q47" s="10">
        <f t="shared" si="6"/>
        <v>-6</v>
      </c>
      <c r="R47" s="9">
        <f t="shared" si="7"/>
        <v>-1.9169329073482427E-2</v>
      </c>
    </row>
    <row r="48" spans="1:18" ht="30" x14ac:dyDescent="0.3">
      <c r="A48" s="14">
        <v>60</v>
      </c>
      <c r="B48" s="15" t="s">
        <v>59</v>
      </c>
      <c r="C48" s="14">
        <v>11</v>
      </c>
      <c r="D48" s="14">
        <v>11.7311</v>
      </c>
      <c r="E48" s="14">
        <f t="shared" si="8"/>
        <v>0.93767847857404685</v>
      </c>
      <c r="F48" s="14">
        <v>9</v>
      </c>
      <c r="G48" s="14">
        <v>10.206199999999999</v>
      </c>
      <c r="H48" s="14">
        <f t="shared" si="9"/>
        <v>0.88181693480433465</v>
      </c>
      <c r="I48" s="7">
        <v>13</v>
      </c>
      <c r="J48" s="8">
        <v>10.106599999999998</v>
      </c>
      <c r="K48" s="8">
        <f t="shared" si="10"/>
        <v>1.2862881681277583</v>
      </c>
      <c r="L48" s="7">
        <v>5</v>
      </c>
      <c r="M48" s="8">
        <v>9.0496999999999979</v>
      </c>
      <c r="N48" s="8">
        <f t="shared" si="11"/>
        <v>0.55250450291169884</v>
      </c>
      <c r="O48" s="9">
        <f t="shared" si="12"/>
        <v>-0.57046599929789421</v>
      </c>
      <c r="P48" s="8">
        <f t="shared" si="5"/>
        <v>-1.0569000000000006</v>
      </c>
      <c r="Q48" s="10">
        <f t="shared" si="6"/>
        <v>-8</v>
      </c>
      <c r="R48" s="9">
        <f t="shared" si="7"/>
        <v>-2.5559105431309903E-2</v>
      </c>
    </row>
    <row r="49" spans="1:18" ht="18.75" x14ac:dyDescent="0.3">
      <c r="A49" s="14">
        <v>7</v>
      </c>
      <c r="B49" s="15" t="s">
        <v>60</v>
      </c>
      <c r="C49" s="14">
        <v>108</v>
      </c>
      <c r="D49" s="14">
        <v>97.293999999999997</v>
      </c>
      <c r="E49" s="14">
        <f t="shared" si="8"/>
        <v>1.110037617941497</v>
      </c>
      <c r="F49" s="14">
        <v>84</v>
      </c>
      <c r="G49" s="14">
        <v>101.0329</v>
      </c>
      <c r="H49" s="14">
        <f t="shared" si="9"/>
        <v>0.83141234192030522</v>
      </c>
      <c r="I49" s="7">
        <v>85</v>
      </c>
      <c r="J49" s="8">
        <v>97.229199999999992</v>
      </c>
      <c r="K49" s="8">
        <f t="shared" si="10"/>
        <v>0.87422297005426364</v>
      </c>
      <c r="L49" s="7">
        <v>69</v>
      </c>
      <c r="M49" s="8">
        <v>94.52030000000002</v>
      </c>
      <c r="N49" s="8">
        <f t="shared" si="11"/>
        <v>0.73000191493255928</v>
      </c>
      <c r="O49" s="9">
        <f t="shared" si="12"/>
        <v>-0.16497056250163777</v>
      </c>
      <c r="P49" s="8">
        <f t="shared" si="5"/>
        <v>-2.7088999999999714</v>
      </c>
      <c r="Q49" s="10">
        <f t="shared" si="6"/>
        <v>-16</v>
      </c>
      <c r="R49" s="9">
        <f t="shared" si="7"/>
        <v>-5.1118210862619806E-2</v>
      </c>
    </row>
    <row r="50" spans="1:18" ht="30" x14ac:dyDescent="0.3">
      <c r="A50" s="14">
        <v>42</v>
      </c>
      <c r="B50" s="15" t="s">
        <v>61</v>
      </c>
      <c r="C50" s="14">
        <v>109</v>
      </c>
      <c r="D50" s="14">
        <v>104.35489999999999</v>
      </c>
      <c r="E50" s="14">
        <f t="shared" si="8"/>
        <v>1.0445125240884714</v>
      </c>
      <c r="F50" s="14">
        <v>133</v>
      </c>
      <c r="G50" s="14">
        <v>105.0615</v>
      </c>
      <c r="H50" s="14">
        <f t="shared" si="9"/>
        <v>1.2659251961946099</v>
      </c>
      <c r="I50" s="7">
        <v>88</v>
      </c>
      <c r="J50" s="8">
        <v>102.1263</v>
      </c>
      <c r="K50" s="8">
        <f t="shared" si="10"/>
        <v>0.86167813775687552</v>
      </c>
      <c r="L50" s="7">
        <v>71</v>
      </c>
      <c r="M50" s="8">
        <v>99.337600000000009</v>
      </c>
      <c r="N50" s="8">
        <f t="shared" si="11"/>
        <v>0.71473440067003824</v>
      </c>
      <c r="O50" s="9">
        <f t="shared" si="12"/>
        <v>-0.17053204746422124</v>
      </c>
      <c r="P50" s="8">
        <f t="shared" si="5"/>
        <v>-2.7886999999999915</v>
      </c>
      <c r="Q50" s="10">
        <f t="shared" si="6"/>
        <v>-17</v>
      </c>
      <c r="R50" s="9">
        <f t="shared" si="7"/>
        <v>-5.4313099041533544E-2</v>
      </c>
    </row>
    <row r="51" spans="1:18" ht="30" x14ac:dyDescent="0.3">
      <c r="A51" s="14">
        <v>61</v>
      </c>
      <c r="B51" s="15" t="s">
        <v>62</v>
      </c>
      <c r="C51" s="14">
        <v>22</v>
      </c>
      <c r="D51" s="14">
        <v>28.539800000000003</v>
      </c>
      <c r="E51" s="14">
        <f t="shared" si="8"/>
        <v>0.77085333464144801</v>
      </c>
      <c r="F51" s="14">
        <v>28</v>
      </c>
      <c r="G51" s="14">
        <v>26.110299999999999</v>
      </c>
      <c r="H51" s="14">
        <f t="shared" si="9"/>
        <v>1.0723737375671671</v>
      </c>
      <c r="I51" s="7">
        <v>28</v>
      </c>
      <c r="J51" s="8">
        <v>27.015900000000006</v>
      </c>
      <c r="K51" s="8">
        <f t="shared" si="10"/>
        <v>1.0364266968711016</v>
      </c>
      <c r="L51" s="7">
        <v>11</v>
      </c>
      <c r="M51" s="8">
        <v>24.962399999999999</v>
      </c>
      <c r="N51" s="8">
        <f t="shared" si="11"/>
        <v>0.44066275678620648</v>
      </c>
      <c r="O51" s="9">
        <f t="shared" si="12"/>
        <v>-0.57482496531926863</v>
      </c>
      <c r="P51" s="8">
        <f t="shared" si="5"/>
        <v>-2.0535000000000068</v>
      </c>
      <c r="Q51" s="10">
        <f t="shared" si="6"/>
        <v>-17</v>
      </c>
      <c r="R51" s="9">
        <f t="shared" si="7"/>
        <v>-5.4313099041533544E-2</v>
      </c>
    </row>
    <row r="52" spans="1:18" ht="30" x14ac:dyDescent="0.3">
      <c r="A52" s="14">
        <v>4</v>
      </c>
      <c r="B52" s="15" t="s">
        <v>63</v>
      </c>
      <c r="C52" s="14">
        <v>232</v>
      </c>
      <c r="D52" s="14">
        <v>199.03169999999997</v>
      </c>
      <c r="E52" s="14">
        <f t="shared" si="8"/>
        <v>1.1656434628252688</v>
      </c>
      <c r="F52" s="14">
        <v>226</v>
      </c>
      <c r="G52" s="14">
        <v>213.17830000000001</v>
      </c>
      <c r="H52" s="14">
        <f t="shared" si="9"/>
        <v>1.0601454275599345</v>
      </c>
      <c r="I52" s="7">
        <v>189</v>
      </c>
      <c r="J52" s="8">
        <v>216.35089999999994</v>
      </c>
      <c r="K52" s="8">
        <f t="shared" si="10"/>
        <v>0.87358083557775845</v>
      </c>
      <c r="L52" s="7">
        <v>165</v>
      </c>
      <c r="M52" s="8">
        <v>212.79209999999992</v>
      </c>
      <c r="N52" s="8">
        <f t="shared" si="11"/>
        <v>0.77540472602131405</v>
      </c>
      <c r="O52" s="9">
        <f t="shared" si="12"/>
        <v>-0.11238354318008115</v>
      </c>
      <c r="P52" s="8">
        <f t="shared" si="5"/>
        <v>-3.5588000000000193</v>
      </c>
      <c r="Q52" s="10">
        <f t="shared" si="6"/>
        <v>-24</v>
      </c>
      <c r="R52" s="9">
        <f t="shared" si="7"/>
        <v>-7.6677316293929709E-2</v>
      </c>
    </row>
    <row r="53" spans="1:18" ht="18.75" x14ac:dyDescent="0.3">
      <c r="A53" s="1">
        <v>6</v>
      </c>
      <c r="B53" s="12" t="s">
        <v>64</v>
      </c>
      <c r="C53" s="1">
        <v>146</v>
      </c>
      <c r="D53" s="1">
        <v>112.20660000000004</v>
      </c>
      <c r="E53" s="1">
        <f t="shared" si="8"/>
        <v>1.3011712323517508</v>
      </c>
      <c r="F53" s="1">
        <v>115</v>
      </c>
      <c r="G53" s="1">
        <v>116.86099999999998</v>
      </c>
      <c r="H53" s="1">
        <f t="shared" si="9"/>
        <v>0.98407509776572188</v>
      </c>
      <c r="I53" s="7">
        <v>106</v>
      </c>
      <c r="J53" s="8">
        <v>115.47790000000001</v>
      </c>
      <c r="K53" s="8">
        <f t="shared" si="10"/>
        <v>0.91792455526122307</v>
      </c>
      <c r="L53" s="7">
        <v>82</v>
      </c>
      <c r="M53" s="8">
        <v>113.73610000000002</v>
      </c>
      <c r="N53" s="8">
        <f t="shared" si="11"/>
        <v>0.72096722148904335</v>
      </c>
      <c r="O53" s="9">
        <f t="shared" si="12"/>
        <v>-0.21456810654349434</v>
      </c>
      <c r="P53" s="8">
        <f t="shared" si="5"/>
        <v>-1.7417999999999836</v>
      </c>
      <c r="Q53" s="10">
        <f t="shared" si="6"/>
        <v>-24</v>
      </c>
      <c r="R53" s="9">
        <f t="shared" si="7"/>
        <v>-7.6677316293929709E-2</v>
      </c>
    </row>
    <row r="54" spans="1:18" ht="18.75" x14ac:dyDescent="0.3">
      <c r="A54" s="14">
        <v>35</v>
      </c>
      <c r="B54" s="15" t="s">
        <v>65</v>
      </c>
      <c r="C54" s="14">
        <v>216</v>
      </c>
      <c r="D54" s="14">
        <v>208.07249999999996</v>
      </c>
      <c r="E54" s="14">
        <f t="shared" si="8"/>
        <v>1.0380997008254336</v>
      </c>
      <c r="F54" s="14">
        <v>230</v>
      </c>
      <c r="G54" s="14">
        <v>214.10460000000003</v>
      </c>
      <c r="H54" s="14">
        <f t="shared" si="9"/>
        <v>1.0742412820649345</v>
      </c>
      <c r="I54" s="7">
        <v>199</v>
      </c>
      <c r="J54" s="8">
        <v>210.74879999999999</v>
      </c>
      <c r="K54" s="8">
        <f t="shared" si="10"/>
        <v>0.94425211436553858</v>
      </c>
      <c r="L54" s="7">
        <v>168</v>
      </c>
      <c r="M54" s="8">
        <v>208.7159</v>
      </c>
      <c r="N54" s="8">
        <f t="shared" si="11"/>
        <v>0.80492190580593048</v>
      </c>
      <c r="O54" s="9">
        <f t="shared" si="12"/>
        <v>-0.147556152048679</v>
      </c>
      <c r="P54" s="8">
        <f t="shared" si="5"/>
        <v>-2.0328999999999837</v>
      </c>
      <c r="Q54" s="10">
        <f t="shared" si="6"/>
        <v>-31</v>
      </c>
      <c r="R54" s="9">
        <f t="shared" si="7"/>
        <v>-9.9041533546325874E-2</v>
      </c>
    </row>
    <row r="55" spans="1:18" ht="45" x14ac:dyDescent="0.3">
      <c r="A55" s="14">
        <v>3</v>
      </c>
      <c r="B55" s="15" t="s">
        <v>66</v>
      </c>
      <c r="C55" s="14">
        <v>304</v>
      </c>
      <c r="D55" s="14">
        <v>266.16980000000001</v>
      </c>
      <c r="E55" s="14">
        <f t="shared" si="8"/>
        <v>1.1421280701266634</v>
      </c>
      <c r="F55" s="14">
        <v>288</v>
      </c>
      <c r="G55" s="14">
        <v>280.29470000000009</v>
      </c>
      <c r="H55" s="14">
        <f t="shared" si="9"/>
        <v>1.027489995351321</v>
      </c>
      <c r="I55" s="7">
        <v>242</v>
      </c>
      <c r="J55" s="8">
        <v>276.64699999999993</v>
      </c>
      <c r="K55" s="8">
        <f t="shared" si="10"/>
        <v>0.87476097698511124</v>
      </c>
      <c r="L55" s="7">
        <v>190</v>
      </c>
      <c r="M55" s="8">
        <v>269.51210000000003</v>
      </c>
      <c r="N55" s="8">
        <f t="shared" si="11"/>
        <v>0.7049776243812429</v>
      </c>
      <c r="O55" s="9">
        <f t="shared" si="12"/>
        <v>-0.19409113697438984</v>
      </c>
      <c r="P55" s="8">
        <f t="shared" si="5"/>
        <v>-7.1348999999999023</v>
      </c>
      <c r="Q55" s="10">
        <f t="shared" si="6"/>
        <v>-52</v>
      </c>
      <c r="R55" s="9">
        <f t="shared" si="7"/>
        <v>-0.16613418530351437</v>
      </c>
    </row>
    <row r="56" spans="1:18" ht="18.75" x14ac:dyDescent="0.3">
      <c r="A56" s="14">
        <v>9</v>
      </c>
      <c r="B56" s="15" t="s">
        <v>67</v>
      </c>
      <c r="C56" s="14">
        <v>222</v>
      </c>
      <c r="D56" s="14">
        <v>227.91890000000006</v>
      </c>
      <c r="E56" s="14">
        <f t="shared" si="8"/>
        <v>0.97403067494621964</v>
      </c>
      <c r="F56" s="14">
        <v>265</v>
      </c>
      <c r="G56" s="14">
        <v>242.24299999999999</v>
      </c>
      <c r="H56" s="14">
        <f t="shared" si="9"/>
        <v>1.0939428590299822</v>
      </c>
      <c r="I56" s="7">
        <v>251</v>
      </c>
      <c r="J56" s="8">
        <v>247.68510000000001</v>
      </c>
      <c r="K56" s="8">
        <f t="shared" si="10"/>
        <v>1.0133835260982593</v>
      </c>
      <c r="L56" s="7">
        <v>189</v>
      </c>
      <c r="M56" s="8">
        <v>245.79079999999999</v>
      </c>
      <c r="N56" s="8">
        <f t="shared" si="11"/>
        <v>0.76894660011684735</v>
      </c>
      <c r="O56" s="9">
        <f t="shared" si="12"/>
        <v>-0.24120870300955632</v>
      </c>
      <c r="P56" s="8">
        <f t="shared" si="5"/>
        <v>-1.8943000000000154</v>
      </c>
      <c r="Q56" s="10">
        <f t="shared" si="6"/>
        <v>-62</v>
      </c>
      <c r="R56" s="9">
        <f t="shared" si="7"/>
        <v>-0.19808306709265175</v>
      </c>
    </row>
    <row r="57" spans="1:18" ht="18.75" x14ac:dyDescent="0.3">
      <c r="A57" s="1">
        <v>5</v>
      </c>
      <c r="B57" s="12" t="s">
        <v>68</v>
      </c>
      <c r="C57" s="1">
        <v>204</v>
      </c>
      <c r="D57" s="1">
        <v>195.68290000000002</v>
      </c>
      <c r="E57" s="1">
        <f t="shared" si="8"/>
        <v>1.042502947370465</v>
      </c>
      <c r="F57" s="1">
        <v>204</v>
      </c>
      <c r="G57" s="1">
        <v>198.28829999999999</v>
      </c>
      <c r="H57" s="1">
        <f t="shared" si="9"/>
        <v>1.0288050278306891</v>
      </c>
      <c r="I57" s="7">
        <v>186</v>
      </c>
      <c r="J57" s="8">
        <v>191.4676</v>
      </c>
      <c r="K57" s="8">
        <f t="shared" si="10"/>
        <v>0.97144373251662419</v>
      </c>
      <c r="L57" s="7">
        <v>121</v>
      </c>
      <c r="M57" s="8">
        <v>186.07530000000003</v>
      </c>
      <c r="N57" s="8">
        <f t="shared" si="11"/>
        <v>0.65027437816840805</v>
      </c>
      <c r="O57" s="9">
        <f t="shared" si="12"/>
        <v>-0.33061035199248656</v>
      </c>
      <c r="P57" s="8">
        <f t="shared" si="5"/>
        <v>-5.3922999999999774</v>
      </c>
      <c r="Q57" s="10">
        <f t="shared" si="6"/>
        <v>-65</v>
      </c>
      <c r="R57" s="9">
        <f t="shared" si="7"/>
        <v>-0.20766773162939298</v>
      </c>
    </row>
    <row r="58" spans="1:18" ht="30" x14ac:dyDescent="0.3">
      <c r="A58" s="1">
        <v>65</v>
      </c>
      <c r="B58" s="12" t="s">
        <v>69</v>
      </c>
      <c r="C58" s="1">
        <v>388</v>
      </c>
      <c r="D58" s="1">
        <v>627.95940000000007</v>
      </c>
      <c r="E58" s="1">
        <f t="shared" si="8"/>
        <v>0.61787434028378263</v>
      </c>
      <c r="F58" s="1">
        <v>661</v>
      </c>
      <c r="G58" s="1">
        <v>643.32220000000007</v>
      </c>
      <c r="H58" s="1">
        <f t="shared" si="9"/>
        <v>1.0274789211378061</v>
      </c>
      <c r="I58" s="7">
        <v>709</v>
      </c>
      <c r="J58" s="8">
        <v>648.59399999999982</v>
      </c>
      <c r="K58" s="8">
        <f t="shared" si="10"/>
        <v>1.0931337631862155</v>
      </c>
      <c r="L58" s="7">
        <v>625</v>
      </c>
      <c r="M58" s="8">
        <v>639.96540000000005</v>
      </c>
      <c r="N58" s="8">
        <f t="shared" si="11"/>
        <v>0.97661529826456239</v>
      </c>
      <c r="O58" s="9">
        <f t="shared" si="12"/>
        <v>-0.10659122318391345</v>
      </c>
      <c r="P58" s="8">
        <f t="shared" si="5"/>
        <v>-8.6285999999997784</v>
      </c>
      <c r="Q58" s="10">
        <f t="shared" si="6"/>
        <v>-84</v>
      </c>
      <c r="R58" s="9">
        <f t="shared" si="7"/>
        <v>-0.26837060702875398</v>
      </c>
    </row>
    <row r="59" spans="1:18" ht="18.75" x14ac:dyDescent="0.3">
      <c r="A59" s="14">
        <v>67</v>
      </c>
      <c r="B59" s="15" t="s">
        <v>70</v>
      </c>
      <c r="C59" s="14">
        <v>356</v>
      </c>
      <c r="D59" s="14">
        <v>308.19159999999988</v>
      </c>
      <c r="E59" s="14">
        <f t="shared" si="8"/>
        <v>1.155125577725026</v>
      </c>
      <c r="F59" s="14">
        <v>325</v>
      </c>
      <c r="G59" s="14">
        <v>318.39000000000004</v>
      </c>
      <c r="H59" s="14">
        <f t="shared" si="9"/>
        <v>1.0207607022833631</v>
      </c>
      <c r="I59" s="7">
        <v>295</v>
      </c>
      <c r="J59" s="8">
        <v>312.24170000000009</v>
      </c>
      <c r="K59" s="8">
        <f t="shared" si="10"/>
        <v>0.94478091811567744</v>
      </c>
      <c r="L59" s="7">
        <v>206</v>
      </c>
      <c r="M59" s="8">
        <v>307.08050000000009</v>
      </c>
      <c r="N59" s="8">
        <f t="shared" si="11"/>
        <v>0.670833869294859</v>
      </c>
      <c r="O59" s="9">
        <f t="shared" si="12"/>
        <v>-0.28995827875862834</v>
      </c>
      <c r="P59" s="8">
        <f t="shared" si="5"/>
        <v>-5.161200000000008</v>
      </c>
      <c r="Q59" s="10">
        <f t="shared" si="6"/>
        <v>-89</v>
      </c>
      <c r="R59" s="9">
        <f t="shared" si="7"/>
        <v>-0.28434504792332266</v>
      </c>
    </row>
    <row r="60" spans="1:18" ht="8.25" customHeight="1" x14ac:dyDescent="0.3">
      <c r="A60" s="16"/>
      <c r="B60" s="16"/>
      <c r="C60" s="16"/>
      <c r="D60" s="16"/>
      <c r="E60" s="16"/>
      <c r="F60" s="16"/>
      <c r="G60" s="16"/>
      <c r="H60" s="16"/>
      <c r="I60" s="17"/>
      <c r="J60" s="18"/>
      <c r="K60" s="18"/>
      <c r="L60" s="17"/>
      <c r="M60" s="18"/>
      <c r="N60" s="18"/>
      <c r="O60" s="17"/>
      <c r="P60" s="18"/>
      <c r="Q60" s="18"/>
      <c r="R60" s="17"/>
    </row>
    <row r="61" spans="1:18" ht="18.75" x14ac:dyDescent="0.3">
      <c r="A61" s="1"/>
      <c r="B61" s="19" t="s">
        <v>71</v>
      </c>
      <c r="C61" s="19"/>
      <c r="D61" s="19"/>
      <c r="E61" s="19"/>
      <c r="F61" s="19"/>
      <c r="G61" s="19"/>
      <c r="H61" s="19"/>
      <c r="I61" s="20">
        <f t="shared" ref="I61:M61" si="13">SUM(I$4:I$59)</f>
        <v>4956</v>
      </c>
      <c r="J61" s="21">
        <f t="shared" si="13"/>
        <v>5192.1059000000005</v>
      </c>
      <c r="K61" s="22">
        <f>I61/J61</f>
        <v>0.95452598530395916</v>
      </c>
      <c r="L61" s="20">
        <f t="shared" si="13"/>
        <v>5269</v>
      </c>
      <c r="M61" s="21">
        <f t="shared" si="13"/>
        <v>5135.8146999999999</v>
      </c>
      <c r="N61" s="22">
        <f>L61/M61</f>
        <v>1.0259326529050981</v>
      </c>
      <c r="O61" s="9">
        <f>N61/K61-1</f>
        <v>7.4808510926394733E-2</v>
      </c>
      <c r="P61" s="22">
        <f>M61-J61</f>
        <v>-56.291200000000572</v>
      </c>
      <c r="Q61" s="23">
        <f>L61-I61</f>
        <v>313</v>
      </c>
      <c r="R61" s="24">
        <f t="shared" ref="R61" si="14">SUM(R$4:R$59)</f>
        <v>0.99999999999999978</v>
      </c>
    </row>
  </sheetData>
  <autoFilter ref="A3:R3">
    <sortState ref="A3:R58">
      <sortCondition descending="1" ref="R2"/>
    </sortState>
  </autoFilter>
  <mergeCells count="4">
    <mergeCell ref="C2:E2"/>
    <mergeCell ref="F2:H2"/>
    <mergeCell ref="I2:K2"/>
    <mergeCell ref="L2:N2"/>
  </mergeCells>
  <conditionalFormatting sqref="Q4:Q59">
    <cfRule type="cellIs" dxfId="0" priority="1" operator="lessThan">
      <formula>0</formula>
    </cfRule>
  </conditionalFormatting>
  <pageMargins left="0.7" right="0.7" top="0.75" bottom="0.75" header="0.3" footer="0.3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634BDB2-ACE2-490F-8061-B66E732FA53B}"/>
</file>

<file path=customXml/itemProps2.xml><?xml version="1.0" encoding="utf-8"?>
<ds:datastoreItem xmlns:ds="http://schemas.openxmlformats.org/officeDocument/2006/customXml" ds:itemID="{763F32A8-735B-43B2-BF04-49E1A08AD21A}"/>
</file>

<file path=customXml/itemProps3.xml><?xml version="1.0" encoding="utf-8"?>
<ds:datastoreItem xmlns:ds="http://schemas.openxmlformats.org/officeDocument/2006/customXml" ds:itemID="{F8966774-6193-410D-8A97-EFB30110BD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PPCs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Alyson Schuster</dc:creator>
  <cp:lastModifiedBy>Alyson Schuster</cp:lastModifiedBy>
  <dcterms:created xsi:type="dcterms:W3CDTF">2019-12-13T22:05:14Z</dcterms:created>
  <dcterms:modified xsi:type="dcterms:W3CDTF">2019-12-13T22:06:40Z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