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site_New\hscrc\documents\HSCRC_Initiatives\readmissions\"/>
    </mc:Choice>
  </mc:AlternateContent>
  <bookViews>
    <workbookView xWindow="0" yWindow="0" windowWidth="23040" windowHeight="8820"/>
  </bookViews>
  <sheets>
    <sheet name="RRIP Adjustment Calculation" sheetId="3" r:id="rId1"/>
    <sheet name="RY18 Scaling" sheetId="2" r:id="rId2"/>
    <sheet name="CY15 Out of State Ratio 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G7" i="3" s="1"/>
  <c r="J7" i="3"/>
  <c r="K7" i="3"/>
  <c r="L7" i="3" s="1"/>
  <c r="I7" i="3" l="1"/>
  <c r="E7" i="3"/>
  <c r="H7" i="3" l="1"/>
  <c r="M7" i="3" s="1"/>
</calcChain>
</file>

<file path=xl/sharedStrings.xml><?xml version="1.0" encoding="utf-8"?>
<sst xmlns="http://schemas.openxmlformats.org/spreadsheetml/2006/main" count="86" uniqueCount="83">
  <si>
    <t>CY13 YTD Casemix Adjusted Readmission Rate</t>
  </si>
  <si>
    <t>RRIP % Inpatient Revenue Payment Adjustment</t>
  </si>
  <si>
    <t>RY 2018 Scaling Points</t>
  </si>
  <si>
    <t>All-Payer Readmission Rate Change CY13-CY16</t>
  </si>
  <si>
    <t>All Payer Readmission Rate CY16</t>
  </si>
  <si>
    <t>Lower</t>
  </si>
  <si>
    <t>Higher</t>
  </si>
  <si>
    <t>RY18 Targets and Benchmarks</t>
  </si>
  <si>
    <t xml:space="preserve">Improvement Target: </t>
  </si>
  <si>
    <t xml:space="preserve">Attainment Benchmark: </t>
  </si>
  <si>
    <t>CY 2016 Readmission Rate</t>
  </si>
  <si>
    <t>FY 18 Attainment scaling</t>
  </si>
  <si>
    <t>FY 18 Improvement scaling</t>
  </si>
  <si>
    <t>FY18 Better of Attainment/Improvement</t>
  </si>
  <si>
    <t>Improvement Target</t>
  </si>
  <si>
    <t>Attainment Benchmark</t>
  </si>
  <si>
    <t>CY16 Casemix Adjusted Readmission Rate</t>
  </si>
  <si>
    <t>User entered values</t>
  </si>
  <si>
    <t>Worksheet calculated values</t>
  </si>
  <si>
    <t>Percent Change in Case Mix Adjusted Rate</t>
  </si>
  <si>
    <t>Over/Under Attainment Benchmark</t>
  </si>
  <si>
    <t>Improvement Scaling</t>
  </si>
  <si>
    <t>Attainment Scaling</t>
  </si>
  <si>
    <t>Final Adjustment</t>
  </si>
  <si>
    <t>Improvement Payment Scale</t>
  </si>
  <si>
    <t>CY 13 - CY16 Change</t>
  </si>
  <si>
    <t>Attainment Payment Scale</t>
  </si>
  <si>
    <t>RY 2018 RRIP Scaling Calculation Sheet</t>
  </si>
  <si>
    <t>CY15 Instate/Total Medicare Readmission Rate</t>
  </si>
  <si>
    <t>GARRETT COUNTY</t>
  </si>
  <si>
    <t>FT. WASHINGTON</t>
  </si>
  <si>
    <t>PRINCE GEORGE</t>
  </si>
  <si>
    <t>SOUTHERN MARYLAND</t>
  </si>
  <si>
    <t>UNION HOSPITAL  OF CECIL COUNT</t>
  </si>
  <si>
    <t>WASHINGTON ADVENTIST</t>
  </si>
  <si>
    <t>CALVERT</t>
  </si>
  <si>
    <t>ST. MARY</t>
  </si>
  <si>
    <t>CHARLES REGIONAL</t>
  </si>
  <si>
    <t>DORCHESTER</t>
  </si>
  <si>
    <t>HOLY CROSS</t>
  </si>
  <si>
    <t>ATLANTIC GENERAL</t>
  </si>
  <si>
    <t>JOHNS HOPKINS</t>
  </si>
  <si>
    <t>SUBURBAN</t>
  </si>
  <si>
    <t>WESTERN MARYLAND HEALTH SYSTEM</t>
  </si>
  <si>
    <t>PENINSULA REGIONAL</t>
  </si>
  <si>
    <t>SHADY GROVE</t>
  </si>
  <si>
    <t>LAUREL REGIONAL</t>
  </si>
  <si>
    <t>DOCTORS COMMUNITY</t>
  </si>
  <si>
    <t>MERITUS</t>
  </si>
  <si>
    <t>MONTGOMERY GENERAL</t>
  </si>
  <si>
    <t>CHESTERTOWN</t>
  </si>
  <si>
    <t>UNIVERSITY OF MARYLAND</t>
  </si>
  <si>
    <t>FREDERICK MEMORIAL</t>
  </si>
  <si>
    <t>HARFORD</t>
  </si>
  <si>
    <t>MERCY</t>
  </si>
  <si>
    <t>ANNE ARUNDEL</t>
  </si>
  <si>
    <t>EASTON</t>
  </si>
  <si>
    <t>HOPKINS BAYVIEW MED CTR</t>
  </si>
  <si>
    <t>CARROLL COUNTY</t>
  </si>
  <si>
    <t>HOWARD COUNTY</t>
  </si>
  <si>
    <t>BALTIMORE WASHINGTON MEDICAL CENTER</t>
  </si>
  <si>
    <t>UPPER CHESAPEAKE HEALTH</t>
  </si>
  <si>
    <t>G.B.M.C.</t>
  </si>
  <si>
    <t>UM ST. JOSEPH</t>
  </si>
  <si>
    <t>BON SECOURS</t>
  </si>
  <si>
    <t>HARBOR</t>
  </si>
  <si>
    <t>UNION MEMORIAL</t>
  </si>
  <si>
    <t>ST. AGNES</t>
  </si>
  <si>
    <t>UMMC MIDTOWN</t>
  </si>
  <si>
    <t>SINAI</t>
  </si>
  <si>
    <t>GOOD SAMARITAN</t>
  </si>
  <si>
    <t>FRANKLIN SQUARE</t>
  </si>
  <si>
    <t>NORTHWEST</t>
  </si>
  <si>
    <t>MCCREADY</t>
  </si>
  <si>
    <t>REHAB &amp; ORTHO</t>
  </si>
  <si>
    <t>Hospital Name</t>
  </si>
  <si>
    <t>CY 2015 Out-of-State Adjustment Ratio*</t>
  </si>
  <si>
    <t>*Final calculations will use CY 2016 ratios of total Medicare / In state Readmission Rates; CY 2015 ratios can be used as estimates (see CY15 Out of State Ratio Tab).</t>
  </si>
  <si>
    <t xml:space="preserve">Purpose:  Hospitals can use this sheet to enter in current or projected readmission rates to estimate revenue adjustments for RY 2018.  </t>
  </si>
  <si>
    <t xml:space="preserve"> CY16 Casemix Adjusted Rate with Out of State Adjustment</t>
  </si>
  <si>
    <t>Out of State Ratio (see CY15 tab for estimate) *</t>
  </si>
  <si>
    <t>Over/Under Improvement Target</t>
  </si>
  <si>
    <t>*Final RY 2018 adjustments will use CY 2016 ratios obtained from data provided to the HSCRC by CMMI,  The HSCRC will provide the ratios on at least a quarterly basis to hospitals.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</si>
</sst>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DBDB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6" fillId="0" borderId="0" xfId="2" applyFont="1"/>
    <xf numFmtId="0" fontId="5" fillId="0" borderId="0" xfId="0" applyFont="1" applyAlignment="1">
      <alignment vertical="center"/>
    </xf>
    <xf numFmtId="10" fontId="6" fillId="0" borderId="0" xfId="2" applyNumberFormat="1" applyFont="1"/>
    <xf numFmtId="0" fontId="7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0" fontId="5" fillId="4" borderId="3" xfId="0" applyNumberFormat="1" applyFont="1" applyFill="1" applyBorder="1" applyAlignment="1">
      <alignment horizontal="center" vertical="center"/>
    </xf>
    <xf numFmtId="10" fontId="8" fillId="4" borderId="4" xfId="0" applyNumberFormat="1" applyFont="1" applyFill="1" applyBorder="1" applyAlignment="1">
      <alignment horizontal="center" vertical="center"/>
    </xf>
    <xf numFmtId="10" fontId="6" fillId="0" borderId="0" xfId="1" applyNumberFormat="1" applyFont="1"/>
    <xf numFmtId="2" fontId="6" fillId="0" borderId="0" xfId="2" applyNumberFormat="1" applyFont="1"/>
    <xf numFmtId="0" fontId="8" fillId="0" borderId="0" xfId="0" applyFont="1" applyAlignment="1">
      <alignment vertical="center"/>
    </xf>
    <xf numFmtId="0" fontId="9" fillId="0" borderId="0" xfId="2" applyFont="1"/>
    <xf numFmtId="0" fontId="8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wrapText="1"/>
    </xf>
    <xf numFmtId="10" fontId="2" fillId="0" borderId="5" xfId="1" applyNumberFormat="1" applyFont="1" applyBorder="1"/>
    <xf numFmtId="10" fontId="2" fillId="0" borderId="5" xfId="1" applyNumberFormat="1" applyFont="1" applyFill="1" applyBorder="1"/>
    <xf numFmtId="10" fontId="11" fillId="0" borderId="5" xfId="1" applyNumberFormat="1" applyFont="1" applyFill="1" applyBorder="1"/>
    <xf numFmtId="10" fontId="10" fillId="0" borderId="5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10" fontId="2" fillId="0" borderId="0" xfId="1" applyNumberFormat="1" applyFont="1" applyFill="1" applyBorder="1"/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164" fontId="2" fillId="0" borderId="0" xfId="0" applyNumberFormat="1" applyFont="1"/>
    <xf numFmtId="0" fontId="10" fillId="7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/>
    </xf>
    <xf numFmtId="0" fontId="6" fillId="0" borderId="0" xfId="2" applyFont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6" fillId="0" borderId="0" xfId="2" applyFont="1" applyFill="1" applyBorder="1"/>
    <xf numFmtId="0" fontId="5" fillId="8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4" fillId="0" borderId="0" xfId="0" applyFont="1"/>
    <xf numFmtId="0" fontId="4" fillId="7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5" xfId="1" applyNumberFormat="1" applyFont="1" applyFill="1" applyBorder="1"/>
    <xf numFmtId="165" fontId="2" fillId="0" borderId="0" xfId="0" applyNumberFormat="1" applyFont="1"/>
    <xf numFmtId="0" fontId="4" fillId="9" borderId="5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9" fillId="5" borderId="13" xfId="0" applyNumberFormat="1" applyFont="1" applyFill="1" applyBorder="1" applyAlignment="1" applyProtection="1">
      <alignment horizontal="center" vertical="center" wrapText="1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CCBFFD"/>
      <color rgb="FFEEB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/>
  </sheetViews>
  <sheetFormatPr defaultColWidth="9.109375" defaultRowHeight="13.8" x14ac:dyDescent="0.25"/>
  <cols>
    <col min="1" max="1" width="18.6640625" style="17" customWidth="1"/>
    <col min="2" max="2" width="19.109375" style="17" customWidth="1"/>
    <col min="3" max="3" width="16.5546875" style="17" customWidth="1"/>
    <col min="4" max="4" width="1.88671875" style="25" customWidth="1"/>
    <col min="5" max="5" width="15.109375" style="17" customWidth="1"/>
    <col min="6" max="7" width="16.44140625" style="25" customWidth="1"/>
    <col min="8" max="8" width="14.44140625" style="17" bestFit="1" customWidth="1"/>
    <col min="9" max="9" width="12.88671875" style="17" customWidth="1"/>
    <col min="10" max="10" width="18.33203125" style="17" customWidth="1"/>
    <col min="11" max="11" width="13.88671875" style="17" customWidth="1"/>
    <col min="12" max="12" width="12.33203125" style="17" bestFit="1" customWidth="1"/>
    <col min="13" max="13" width="18.6640625" style="17" customWidth="1"/>
    <col min="14" max="16384" width="9.109375" style="17"/>
  </cols>
  <sheetData>
    <row r="1" spans="1:13" x14ac:dyDescent="0.25">
      <c r="A1" s="27" t="s">
        <v>27</v>
      </c>
    </row>
    <row r="2" spans="1:13" x14ac:dyDescent="0.25">
      <c r="A2" s="14" t="s">
        <v>78</v>
      </c>
      <c r="B2" s="46"/>
      <c r="C2" s="46"/>
    </row>
    <row r="3" spans="1:13" x14ac:dyDescent="0.25">
      <c r="A3" s="27"/>
    </row>
    <row r="4" spans="1:13" x14ac:dyDescent="0.25">
      <c r="A4" s="50" t="s">
        <v>17</v>
      </c>
      <c r="B4" s="50"/>
      <c r="C4" s="50"/>
      <c r="E4" s="55" t="s">
        <v>18</v>
      </c>
      <c r="F4" s="56"/>
      <c r="G4" s="56"/>
      <c r="H4" s="56"/>
      <c r="I4" s="56"/>
      <c r="J4" s="56"/>
      <c r="K4" s="56"/>
      <c r="L4" s="56"/>
      <c r="M4" s="57"/>
    </row>
    <row r="5" spans="1:13" x14ac:dyDescent="0.25">
      <c r="A5" s="58" t="s">
        <v>0</v>
      </c>
      <c r="B5" s="60" t="s">
        <v>16</v>
      </c>
      <c r="C5" s="62" t="s">
        <v>80</v>
      </c>
      <c r="D5" s="23"/>
      <c r="E5" s="51" t="s">
        <v>21</v>
      </c>
      <c r="F5" s="52"/>
      <c r="G5" s="52"/>
      <c r="H5" s="53"/>
      <c r="I5" s="54" t="s">
        <v>22</v>
      </c>
      <c r="J5" s="54"/>
      <c r="K5" s="54"/>
      <c r="L5" s="54"/>
      <c r="M5" s="32" t="s">
        <v>23</v>
      </c>
    </row>
    <row r="6" spans="1:13" s="18" customFormat="1" ht="55.2" x14ac:dyDescent="0.25">
      <c r="A6" s="59"/>
      <c r="B6" s="61"/>
      <c r="C6" s="62"/>
      <c r="D6" s="26"/>
      <c r="E6" s="30" t="s">
        <v>14</v>
      </c>
      <c r="F6" s="30" t="s">
        <v>19</v>
      </c>
      <c r="G6" s="30" t="s">
        <v>81</v>
      </c>
      <c r="H6" s="30" t="s">
        <v>12</v>
      </c>
      <c r="I6" s="29" t="s">
        <v>15</v>
      </c>
      <c r="J6" s="45" t="s">
        <v>79</v>
      </c>
      <c r="K6" s="29" t="s">
        <v>20</v>
      </c>
      <c r="L6" s="29" t="s">
        <v>11</v>
      </c>
      <c r="M6" s="31" t="s">
        <v>13</v>
      </c>
    </row>
    <row r="7" spans="1:13" ht="14.25" customHeight="1" x14ac:dyDescent="0.25">
      <c r="A7" s="19"/>
      <c r="B7" s="19"/>
      <c r="C7" s="48"/>
      <c r="D7" s="24"/>
      <c r="E7" s="21">
        <f>'RY18 Scaling'!D4</f>
        <v>-9.5000000000000001E-2</v>
      </c>
      <c r="F7" s="21" t="e">
        <f>B7/A7-1</f>
        <v>#DIV/0!</v>
      </c>
      <c r="G7" s="21" t="e">
        <f>F7-E7</f>
        <v>#DIV/0!</v>
      </c>
      <c r="H7" s="20" t="e">
        <f>IF(F7&lt;='RY18 Scaling'!A9,'RY18 Scaling'!B9,IF(F7&gt;='RY18 Scaling'!A17,'RY18 Scaling'!B17,IF(F7&lt;=E7,'RY18 Scaling'!B9/('RY18 Scaling'!A9-E7)*G7,G7*'RY18 Scaling'!B17/('RY18 Scaling'!A17-E7))))</f>
        <v>#DIV/0!</v>
      </c>
      <c r="I7" s="20">
        <f>'RY18 Scaling'!D5</f>
        <v>0.11849999999999999</v>
      </c>
      <c r="J7" s="20">
        <f>B7*C7</f>
        <v>0</v>
      </c>
      <c r="K7" s="20">
        <f>J7/I7 - 1</f>
        <v>-1</v>
      </c>
      <c r="L7" s="20">
        <f>IF(J7&lt;='RY18 Scaling'!D9,'RY18 Scaling'!E9,IF(J7&gt;='RY18 Scaling'!D17,'RY18 Scaling'!E17,IF(J7&lt;=I7,'RY18 Scaling'!E9/('RY18 Scaling'!A9-E7)*K7,K7*'RY18 Scaling'!E17/('RY18 Scaling'!A17-E7))))</f>
        <v>0.01</v>
      </c>
      <c r="M7" s="22" t="e">
        <f>MAX(L7,H7)</f>
        <v>#DIV/0!</v>
      </c>
    </row>
    <row r="8" spans="1:13" x14ac:dyDescent="0.25">
      <c r="A8" s="47" t="s">
        <v>77</v>
      </c>
      <c r="B8" s="47"/>
      <c r="C8" s="47"/>
    </row>
    <row r="9" spans="1:13" x14ac:dyDescent="0.25">
      <c r="I9" s="28"/>
      <c r="J9" s="28"/>
      <c r="K9" s="28"/>
    </row>
    <row r="10" spans="1:13" x14ac:dyDescent="0.25">
      <c r="I10" s="28"/>
      <c r="J10" s="28"/>
      <c r="K10" s="28"/>
    </row>
    <row r="12" spans="1:13" x14ac:dyDescent="0.25">
      <c r="H12" s="49"/>
    </row>
  </sheetData>
  <mergeCells count="7">
    <mergeCell ref="A4:C4"/>
    <mergeCell ref="E5:H5"/>
    <mergeCell ref="I5:L5"/>
    <mergeCell ref="E4:M4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12" sqref="F12"/>
    </sheetView>
  </sheetViews>
  <sheetFormatPr defaultColWidth="8.88671875" defaultRowHeight="13.8" x14ac:dyDescent="0.25"/>
  <cols>
    <col min="1" max="1" width="29" style="1" customWidth="1"/>
    <col min="2" max="2" width="21.6640625" style="1" customWidth="1"/>
    <col min="3" max="3" width="3.44140625" style="1" customWidth="1"/>
    <col min="4" max="4" width="18.33203125" style="1" customWidth="1"/>
    <col min="5" max="5" width="25.33203125" style="1" customWidth="1"/>
    <col min="6" max="16384" width="8.88671875" style="1"/>
  </cols>
  <sheetData>
    <row r="1" spans="1:5" x14ac:dyDescent="0.25">
      <c r="A1" s="63" t="s">
        <v>2</v>
      </c>
      <c r="B1" s="63"/>
      <c r="C1" s="63"/>
      <c r="D1" s="2"/>
    </row>
    <row r="2" spans="1:5" x14ac:dyDescent="0.25">
      <c r="A2" s="2"/>
      <c r="B2" s="2"/>
      <c r="C2" s="2"/>
      <c r="D2" s="2"/>
    </row>
    <row r="3" spans="1:5" x14ac:dyDescent="0.25">
      <c r="A3" s="15" t="s">
        <v>7</v>
      </c>
    </row>
    <row r="4" spans="1:5" x14ac:dyDescent="0.25">
      <c r="A4" s="14" t="s">
        <v>8</v>
      </c>
      <c r="B4" s="1" t="s">
        <v>25</v>
      </c>
      <c r="D4" s="3">
        <v>-9.5000000000000001E-2</v>
      </c>
      <c r="E4" s="4"/>
    </row>
    <row r="5" spans="1:5" ht="14.4" thickBot="1" x14ac:dyDescent="0.3">
      <c r="A5" s="16" t="s">
        <v>9</v>
      </c>
      <c r="B5" s="14" t="s">
        <v>10</v>
      </c>
      <c r="D5" s="3">
        <v>0.11849999999999999</v>
      </c>
      <c r="E5" s="2"/>
    </row>
    <row r="6" spans="1:5" ht="15" customHeight="1" thickBot="1" x14ac:dyDescent="0.3">
      <c r="A6" s="64" t="s">
        <v>24</v>
      </c>
      <c r="B6" s="65"/>
      <c r="C6" s="34"/>
      <c r="D6" s="66" t="s">
        <v>26</v>
      </c>
      <c r="E6" s="67"/>
    </row>
    <row r="7" spans="1:5" ht="42" thickBot="1" x14ac:dyDescent="0.3">
      <c r="A7" s="5" t="s">
        <v>3</v>
      </c>
      <c r="B7" s="6" t="s">
        <v>1</v>
      </c>
      <c r="C7" s="35"/>
      <c r="D7" s="40" t="s">
        <v>4</v>
      </c>
      <c r="E7" s="39" t="s">
        <v>1</v>
      </c>
    </row>
    <row r="8" spans="1:5" ht="14.4" thickBot="1" x14ac:dyDescent="0.3">
      <c r="A8" s="7" t="s">
        <v>5</v>
      </c>
      <c r="B8" s="8">
        <v>0.01</v>
      </c>
      <c r="C8" s="36"/>
      <c r="D8" s="7" t="s">
        <v>5</v>
      </c>
      <c r="E8" s="8">
        <v>0.01</v>
      </c>
    </row>
    <row r="9" spans="1:5" ht="14.4" thickBot="1" x14ac:dyDescent="0.3">
      <c r="A9" s="9">
        <v>-0.2</v>
      </c>
      <c r="B9" s="8">
        <v>0.01</v>
      </c>
      <c r="C9" s="37"/>
      <c r="D9" s="9">
        <v>0.1061</v>
      </c>
      <c r="E9" s="8">
        <v>0.01</v>
      </c>
    </row>
    <row r="10" spans="1:5" ht="14.4" thickBot="1" x14ac:dyDescent="0.3">
      <c r="A10" s="9">
        <v>-0.18</v>
      </c>
      <c r="B10" s="8">
        <v>8.0999999999999996E-3</v>
      </c>
      <c r="C10" s="37"/>
      <c r="D10" s="9">
        <v>0.1085</v>
      </c>
      <c r="E10" s="8">
        <v>8.0999999999999996E-3</v>
      </c>
    </row>
    <row r="11" spans="1:5" ht="14.4" thickBot="1" x14ac:dyDescent="0.3">
      <c r="A11" s="9">
        <v>-0.15</v>
      </c>
      <c r="B11" s="8">
        <v>5.1999999999999998E-3</v>
      </c>
      <c r="C11" s="37"/>
      <c r="D11" s="9">
        <v>0.112</v>
      </c>
      <c r="E11" s="8">
        <v>5.1999999999999998E-3</v>
      </c>
    </row>
    <row r="12" spans="1:5" ht="15.75" customHeight="1" thickBot="1" x14ac:dyDescent="0.3">
      <c r="A12" s="9">
        <v>-0.1</v>
      </c>
      <c r="B12" s="8">
        <v>5.0000000000000001E-4</v>
      </c>
      <c r="C12" s="37"/>
      <c r="D12" s="9">
        <v>0.1179</v>
      </c>
      <c r="E12" s="8">
        <v>5.0000000000000001E-4</v>
      </c>
    </row>
    <row r="13" spans="1:5" ht="14.4" thickBot="1" x14ac:dyDescent="0.3">
      <c r="A13" s="10">
        <v>-9.5000000000000001E-2</v>
      </c>
      <c r="B13" s="11">
        <v>0</v>
      </c>
      <c r="C13" s="37"/>
      <c r="D13" s="10">
        <v>0.11849999999999999</v>
      </c>
      <c r="E13" s="11">
        <v>0</v>
      </c>
    </row>
    <row r="14" spans="1:5" ht="14.4" thickBot="1" x14ac:dyDescent="0.3">
      <c r="A14" s="9">
        <v>-0.09</v>
      </c>
      <c r="B14" s="8">
        <v>-5.0000000000000001E-4</v>
      </c>
      <c r="C14" s="37"/>
      <c r="D14" s="9">
        <v>0.1191</v>
      </c>
      <c r="E14" s="8">
        <v>-5.0000000000000001E-4</v>
      </c>
    </row>
    <row r="15" spans="1:5" ht="14.4" thickBot="1" x14ac:dyDescent="0.3">
      <c r="A15" s="9">
        <v>0.05</v>
      </c>
      <c r="B15" s="8">
        <v>-1.49E-2</v>
      </c>
      <c r="C15" s="37"/>
      <c r="D15" s="9">
        <v>0.13569999999999999</v>
      </c>
      <c r="E15" s="8">
        <v>-1.49E-2</v>
      </c>
    </row>
    <row r="16" spans="1:5" ht="14.4" thickBot="1" x14ac:dyDescent="0.3">
      <c r="A16" s="9">
        <v>0.09</v>
      </c>
      <c r="B16" s="8">
        <v>-1.9E-2</v>
      </c>
      <c r="C16" s="37"/>
      <c r="D16" s="9">
        <v>0.14050000000000001</v>
      </c>
      <c r="E16" s="8">
        <v>-1.9E-2</v>
      </c>
    </row>
    <row r="17" spans="1:6" ht="14.4" thickBot="1" x14ac:dyDescent="0.3">
      <c r="A17" s="9">
        <v>0.1</v>
      </c>
      <c r="B17" s="8">
        <v>-0.02</v>
      </c>
      <c r="C17" s="37"/>
      <c r="D17" s="9">
        <v>0.1416</v>
      </c>
      <c r="E17" s="8">
        <v>-0.02</v>
      </c>
    </row>
    <row r="18" spans="1:6" ht="14.4" thickBot="1" x14ac:dyDescent="0.3">
      <c r="A18" s="7" t="s">
        <v>6</v>
      </c>
      <c r="B18" s="8">
        <v>-0.02</v>
      </c>
      <c r="C18" s="36"/>
      <c r="D18" s="7" t="s">
        <v>6</v>
      </c>
      <c r="E18" s="8">
        <v>-0.02</v>
      </c>
    </row>
    <row r="19" spans="1:6" x14ac:dyDescent="0.25">
      <c r="C19" s="38"/>
    </row>
    <row r="20" spans="1:6" x14ac:dyDescent="0.25">
      <c r="C20" s="33"/>
    </row>
    <row r="26" spans="1:6" x14ac:dyDescent="0.25">
      <c r="F26" s="12"/>
    </row>
    <row r="28" spans="1:6" x14ac:dyDescent="0.25">
      <c r="B28" s="13"/>
    </row>
  </sheetData>
  <mergeCells count="3">
    <mergeCell ref="A1:C1"/>
    <mergeCell ref="A6:B6"/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opLeftCell="A13" workbookViewId="0">
      <selection activeCell="A49" sqref="A49:B49"/>
    </sheetView>
  </sheetViews>
  <sheetFormatPr defaultRowHeight="14.4" x14ac:dyDescent="0.3"/>
  <cols>
    <col min="1" max="1" width="36.109375" bestFit="1" customWidth="1"/>
    <col min="2" max="2" width="18.5546875" customWidth="1"/>
  </cols>
  <sheetData>
    <row r="1" spans="1:2" ht="25.5" customHeight="1" thickBot="1" x14ac:dyDescent="0.4">
      <c r="A1" s="44" t="s">
        <v>76</v>
      </c>
    </row>
    <row r="2" spans="1:2" ht="42" thickBot="1" x14ac:dyDescent="0.35">
      <c r="A2" s="41" t="s">
        <v>75</v>
      </c>
      <c r="B2" s="41" t="s">
        <v>28</v>
      </c>
    </row>
    <row r="3" spans="1:2" ht="15" thickBot="1" x14ac:dyDescent="0.35">
      <c r="A3" s="43" t="s">
        <v>55</v>
      </c>
      <c r="B3" s="42">
        <v>1.04</v>
      </c>
    </row>
    <row r="4" spans="1:2" ht="15" thickBot="1" x14ac:dyDescent="0.35">
      <c r="A4" s="43" t="s">
        <v>40</v>
      </c>
      <c r="B4" s="42">
        <v>1.1100000000000001</v>
      </c>
    </row>
    <row r="5" spans="1:2" ht="15" thickBot="1" x14ac:dyDescent="0.35">
      <c r="A5" s="43" t="s">
        <v>60</v>
      </c>
      <c r="B5" s="42">
        <v>1.01</v>
      </c>
    </row>
    <row r="6" spans="1:2" ht="15" thickBot="1" x14ac:dyDescent="0.35">
      <c r="A6" s="43" t="s">
        <v>64</v>
      </c>
      <c r="B6" s="42">
        <v>1.02</v>
      </c>
    </row>
    <row r="7" spans="1:2" ht="15" thickBot="1" x14ac:dyDescent="0.35">
      <c r="A7" s="43" t="s">
        <v>35</v>
      </c>
      <c r="B7" s="42">
        <v>1.19</v>
      </c>
    </row>
    <row r="8" spans="1:2" ht="15" thickBot="1" x14ac:dyDescent="0.35">
      <c r="A8" s="43" t="s">
        <v>58</v>
      </c>
      <c r="B8" s="42">
        <v>1.02</v>
      </c>
    </row>
    <row r="9" spans="1:2" ht="15" thickBot="1" x14ac:dyDescent="0.35">
      <c r="A9" s="43" t="s">
        <v>37</v>
      </c>
      <c r="B9" s="42">
        <v>1.1299999999999999</v>
      </c>
    </row>
    <row r="10" spans="1:2" ht="15" thickBot="1" x14ac:dyDescent="0.35">
      <c r="A10" s="43" t="s">
        <v>50</v>
      </c>
      <c r="B10" s="42">
        <v>1.07</v>
      </c>
    </row>
    <row r="11" spans="1:2" ht="15" thickBot="1" x14ac:dyDescent="0.35">
      <c r="A11" s="43" t="s">
        <v>47</v>
      </c>
      <c r="B11" s="42">
        <v>1.0900000000000001</v>
      </c>
    </row>
    <row r="12" spans="1:2" ht="15" thickBot="1" x14ac:dyDescent="0.35">
      <c r="A12" s="43" t="s">
        <v>38</v>
      </c>
      <c r="B12" s="42">
        <v>1.1299999999999999</v>
      </c>
    </row>
    <row r="13" spans="1:2" ht="15" thickBot="1" x14ac:dyDescent="0.35">
      <c r="A13" s="43" t="s">
        <v>56</v>
      </c>
      <c r="B13" s="42">
        <v>1.02</v>
      </c>
    </row>
    <row r="14" spans="1:2" ht="15" thickBot="1" x14ac:dyDescent="0.35">
      <c r="A14" s="43" t="s">
        <v>71</v>
      </c>
      <c r="B14" s="42">
        <v>1.01</v>
      </c>
    </row>
    <row r="15" spans="1:2" ht="15" thickBot="1" x14ac:dyDescent="0.35">
      <c r="A15" s="43" t="s">
        <v>52</v>
      </c>
      <c r="B15" s="42">
        <v>1.04</v>
      </c>
    </row>
    <row r="16" spans="1:2" ht="15" thickBot="1" x14ac:dyDescent="0.35">
      <c r="A16" s="43" t="s">
        <v>30</v>
      </c>
      <c r="B16" s="42">
        <v>1.3</v>
      </c>
    </row>
    <row r="17" spans="1:2" ht="15" thickBot="1" x14ac:dyDescent="0.35">
      <c r="A17" s="43" t="s">
        <v>62</v>
      </c>
      <c r="B17" s="42">
        <v>1.03</v>
      </c>
    </row>
    <row r="18" spans="1:2" ht="15" thickBot="1" x14ac:dyDescent="0.35">
      <c r="A18" s="43" t="s">
        <v>29</v>
      </c>
      <c r="B18" s="42">
        <v>1.28</v>
      </c>
    </row>
    <row r="19" spans="1:2" ht="15" thickBot="1" x14ac:dyDescent="0.35">
      <c r="A19" s="43" t="s">
        <v>70</v>
      </c>
      <c r="B19" s="42">
        <v>1.01</v>
      </c>
    </row>
    <row r="20" spans="1:2" ht="15" thickBot="1" x14ac:dyDescent="0.35">
      <c r="A20" s="43" t="s">
        <v>65</v>
      </c>
      <c r="B20" s="42">
        <v>1.01</v>
      </c>
    </row>
    <row r="21" spans="1:2" ht="15" thickBot="1" x14ac:dyDescent="0.35">
      <c r="A21" s="43" t="s">
        <v>53</v>
      </c>
      <c r="B21" s="42">
        <v>1.02</v>
      </c>
    </row>
    <row r="22" spans="1:2" ht="15" thickBot="1" x14ac:dyDescent="0.35">
      <c r="A22" s="43" t="s">
        <v>39</v>
      </c>
      <c r="B22" s="42">
        <v>1.0900000000000001</v>
      </c>
    </row>
    <row r="23" spans="1:2" ht="15" thickBot="1" x14ac:dyDescent="0.35">
      <c r="A23" s="43" t="s">
        <v>57</v>
      </c>
      <c r="B23" s="42">
        <v>1.02</v>
      </c>
    </row>
    <row r="24" spans="1:2" ht="15" thickBot="1" x14ac:dyDescent="0.35">
      <c r="A24" s="43" t="s">
        <v>59</v>
      </c>
      <c r="B24" s="42">
        <v>1.02</v>
      </c>
    </row>
    <row r="25" spans="1:2" ht="15" thickBot="1" x14ac:dyDescent="0.35">
      <c r="A25" s="43" t="s">
        <v>41</v>
      </c>
      <c r="B25" s="42">
        <v>1.07</v>
      </c>
    </row>
    <row r="26" spans="1:2" ht="15" thickBot="1" x14ac:dyDescent="0.35">
      <c r="A26" s="43" t="s">
        <v>46</v>
      </c>
      <c r="B26" s="42">
        <v>1.03</v>
      </c>
    </row>
    <row r="27" spans="1:2" ht="15" thickBot="1" x14ac:dyDescent="0.35">
      <c r="A27" s="43" t="s">
        <v>73</v>
      </c>
      <c r="B27" s="42">
        <v>1</v>
      </c>
    </row>
    <row r="28" spans="1:2" ht="15" thickBot="1" x14ac:dyDescent="0.35">
      <c r="A28" s="43" t="s">
        <v>54</v>
      </c>
      <c r="B28" s="42">
        <v>1.03</v>
      </c>
    </row>
    <row r="29" spans="1:2" ht="15" thickBot="1" x14ac:dyDescent="0.35">
      <c r="A29" s="43" t="s">
        <v>48</v>
      </c>
      <c r="B29" s="42">
        <v>1.04</v>
      </c>
    </row>
    <row r="30" spans="1:2" ht="15" thickBot="1" x14ac:dyDescent="0.35">
      <c r="A30" s="43" t="s">
        <v>49</v>
      </c>
      <c r="B30" s="42">
        <v>1.03</v>
      </c>
    </row>
    <row r="31" spans="1:2" ht="15" thickBot="1" x14ac:dyDescent="0.35">
      <c r="A31" s="43" t="s">
        <v>72</v>
      </c>
      <c r="B31" s="42">
        <v>1.02</v>
      </c>
    </row>
    <row r="32" spans="1:2" ht="15" thickBot="1" x14ac:dyDescent="0.35">
      <c r="A32" s="43" t="s">
        <v>44</v>
      </c>
      <c r="B32" s="42">
        <v>1.05</v>
      </c>
    </row>
    <row r="33" spans="1:2" ht="15" thickBot="1" x14ac:dyDescent="0.35">
      <c r="A33" s="43" t="s">
        <v>31</v>
      </c>
      <c r="B33" s="42">
        <v>1.22</v>
      </c>
    </row>
    <row r="34" spans="1:2" ht="15" thickBot="1" x14ac:dyDescent="0.35">
      <c r="A34" s="43" t="s">
        <v>74</v>
      </c>
      <c r="B34" s="42">
        <v>1</v>
      </c>
    </row>
    <row r="35" spans="1:2" ht="15" thickBot="1" x14ac:dyDescent="0.35">
      <c r="A35" s="43" t="s">
        <v>45</v>
      </c>
      <c r="B35" s="42">
        <v>1.06</v>
      </c>
    </row>
    <row r="36" spans="1:2" ht="15" thickBot="1" x14ac:dyDescent="0.35">
      <c r="A36" s="43" t="s">
        <v>69</v>
      </c>
      <c r="B36" s="42">
        <v>1.01</v>
      </c>
    </row>
    <row r="37" spans="1:2" ht="15" thickBot="1" x14ac:dyDescent="0.35">
      <c r="A37" s="43" t="s">
        <v>32</v>
      </c>
      <c r="B37" s="42">
        <v>1.25</v>
      </c>
    </row>
    <row r="38" spans="1:2" ht="15" thickBot="1" x14ac:dyDescent="0.35">
      <c r="A38" s="43" t="s">
        <v>67</v>
      </c>
      <c r="B38" s="42">
        <v>1</v>
      </c>
    </row>
    <row r="39" spans="1:2" ht="15" thickBot="1" x14ac:dyDescent="0.35">
      <c r="A39" s="43" t="s">
        <v>36</v>
      </c>
      <c r="B39" s="42">
        <v>1.1000000000000001</v>
      </c>
    </row>
    <row r="40" spans="1:2" ht="15" thickBot="1" x14ac:dyDescent="0.35">
      <c r="A40" s="43" t="s">
        <v>42</v>
      </c>
      <c r="B40" s="42">
        <v>1.1100000000000001</v>
      </c>
    </row>
    <row r="41" spans="1:2" ht="15" thickBot="1" x14ac:dyDescent="0.35">
      <c r="A41" s="43" t="s">
        <v>63</v>
      </c>
      <c r="B41" s="42">
        <v>1.01</v>
      </c>
    </row>
    <row r="42" spans="1:2" ht="15" thickBot="1" x14ac:dyDescent="0.35">
      <c r="A42" s="43" t="s">
        <v>68</v>
      </c>
      <c r="B42" s="42">
        <v>1.02</v>
      </c>
    </row>
    <row r="43" spans="1:2" ht="15" thickBot="1" x14ac:dyDescent="0.35">
      <c r="A43" s="43" t="s">
        <v>33</v>
      </c>
      <c r="B43" s="42">
        <v>1.2</v>
      </c>
    </row>
    <row r="44" spans="1:2" ht="15" thickBot="1" x14ac:dyDescent="0.35">
      <c r="A44" s="43" t="s">
        <v>66</v>
      </c>
      <c r="B44" s="42">
        <v>1.01</v>
      </c>
    </row>
    <row r="45" spans="1:2" ht="15" thickBot="1" x14ac:dyDescent="0.35">
      <c r="A45" s="43" t="s">
        <v>51</v>
      </c>
      <c r="B45" s="42">
        <v>1.04</v>
      </c>
    </row>
    <row r="46" spans="1:2" ht="15" thickBot="1" x14ac:dyDescent="0.35">
      <c r="A46" s="43" t="s">
        <v>61</v>
      </c>
      <c r="B46" s="42">
        <v>1.01</v>
      </c>
    </row>
    <row r="47" spans="1:2" ht="15" thickBot="1" x14ac:dyDescent="0.35">
      <c r="A47" s="43" t="s">
        <v>34</v>
      </c>
      <c r="B47" s="42">
        <v>1.1399999999999999</v>
      </c>
    </row>
    <row r="48" spans="1:2" ht="15" thickBot="1" x14ac:dyDescent="0.35">
      <c r="A48" s="43" t="s">
        <v>43</v>
      </c>
      <c r="B48" s="42">
        <v>1.08</v>
      </c>
    </row>
    <row r="49" spans="1:2" ht="44.25" customHeight="1" x14ac:dyDescent="0.3">
      <c r="A49" s="68" t="s">
        <v>82</v>
      </c>
      <c r="B49" s="69"/>
    </row>
  </sheetData>
  <sortState ref="A3:B48">
    <sortCondition ref="A3"/>
  </sortState>
  <mergeCells count="1">
    <mergeCell ref="A49:B4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87307-FD28-47AE-8209-E1681E1E5BA3}"/>
</file>

<file path=customXml/itemProps2.xml><?xml version="1.0" encoding="utf-8"?>
<ds:datastoreItem xmlns:ds="http://schemas.openxmlformats.org/officeDocument/2006/customXml" ds:itemID="{018B2149-7BE6-49E8-9CF8-D18B7F8C5896}"/>
</file>

<file path=customXml/itemProps3.xml><?xml version="1.0" encoding="utf-8"?>
<ds:datastoreItem xmlns:ds="http://schemas.openxmlformats.org/officeDocument/2006/customXml" ds:itemID="{3B07678B-454C-4726-B353-6AB4E7B4E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RRIP Adjustment Calculation</vt:lpstr>
      <vt:lpstr>RY18 Scaling</vt:lpstr>
      <vt:lpstr>CY15 Out of State Ratio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Greg Reeves</cp:lastModifiedBy>
  <dcterms:created xsi:type="dcterms:W3CDTF">2016-07-08T14:22:35Z</dcterms:created>
  <dcterms:modified xsi:type="dcterms:W3CDTF">2016-11-29T23:59:32Z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TemplateUrl">
    <vt:lpwstr/>
  </property>
  <property fmtid="{D5CDD505-2E9C-101B-9397-08002B2CF9AE}" pid="4" name="Order">
    <vt:r8>389800</vt:r8>
  </property>
  <property fmtid="{D5CDD505-2E9C-101B-9397-08002B2CF9AE}" pid="5" name="xd_ProgID">
    <vt:lpwstr/>
  </property>
  <property fmtid="{D5CDD505-2E9C-101B-9397-08002B2CF9AE}" pid="6" name="_CopySource">
    <vt:lpwstr>https://pub.md.gov/sites/hscrc/Documents/HSCRC_Initiatives/readmissions/RRIP-RY18-Calculation-Sheet_071316.xlsx</vt:lpwstr>
  </property>
  <property fmtid="{D5CDD505-2E9C-101B-9397-08002B2CF9AE}" pid="7" name="_SourceUrl">
    <vt:lpwstr/>
  </property>
  <property fmtid="{D5CDD505-2E9C-101B-9397-08002B2CF9AE}" pid="8" name="_SharedFileIndex">
    <vt:lpwstr/>
  </property>
</Properties>
</file>