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barra\Desktop\HSCRC\"/>
    </mc:Choice>
  </mc:AlternateContent>
  <bookViews>
    <workbookView xWindow="0" yWindow="0" windowWidth="28800" windowHeight="13635" firstSheet="1" activeTab="1"/>
  </bookViews>
  <sheets>
    <sheet name="FY20 NSPI Funding" sheetId="4" state="hidden" r:id="rId1"/>
    <sheet name="FY21 NSPII Funding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3" i="5" l="1"/>
  <c r="B53" i="5"/>
  <c r="D52" i="5"/>
  <c r="F52" i="5" s="1"/>
  <c r="G52" i="5" s="1"/>
  <c r="D6" i="5"/>
  <c r="E6" i="5" s="1"/>
  <c r="D10" i="5"/>
  <c r="F10" i="5" s="1"/>
  <c r="G10" i="5" s="1"/>
  <c r="D46" i="5"/>
  <c r="F46" i="5" s="1"/>
  <c r="G46" i="5" s="1"/>
  <c r="D48" i="5"/>
  <c r="F48" i="5" s="1"/>
  <c r="G48" i="5" s="1"/>
  <c r="D51" i="5"/>
  <c r="E51" i="5" s="1"/>
  <c r="D50" i="5"/>
  <c r="F50" i="5" s="1"/>
  <c r="G50" i="5" s="1"/>
  <c r="D49" i="5"/>
  <c r="F49" i="5" s="1"/>
  <c r="G49" i="5" s="1"/>
  <c r="D39" i="5"/>
  <c r="F39" i="5" s="1"/>
  <c r="G39" i="5" s="1"/>
  <c r="D40" i="5"/>
  <c r="E40" i="5" s="1"/>
  <c r="D45" i="5"/>
  <c r="F45" i="5" s="1"/>
  <c r="G45" i="5" s="1"/>
  <c r="D44" i="5"/>
  <c r="F44" i="5" s="1"/>
  <c r="G44" i="5" s="1"/>
  <c r="D43" i="5"/>
  <c r="F43" i="5" s="1"/>
  <c r="G43" i="5" s="1"/>
  <c r="D42" i="5"/>
  <c r="F42" i="5" s="1"/>
  <c r="G42" i="5" s="1"/>
  <c r="D41" i="5"/>
  <c r="F41" i="5" s="1"/>
  <c r="G41" i="5" s="1"/>
  <c r="D38" i="5"/>
  <c r="F38" i="5" s="1"/>
  <c r="G38" i="5" s="1"/>
  <c r="D47" i="5"/>
  <c r="F47" i="5" s="1"/>
  <c r="G47" i="5" s="1"/>
  <c r="D20" i="5"/>
  <c r="F20" i="5" s="1"/>
  <c r="G20" i="5" s="1"/>
  <c r="D25" i="5"/>
  <c r="F25" i="5" s="1"/>
  <c r="G25" i="5" s="1"/>
  <c r="D4" i="5"/>
  <c r="F4" i="5" s="1"/>
  <c r="G4" i="5" s="1"/>
  <c r="D37" i="5"/>
  <c r="E37" i="5" s="1"/>
  <c r="D36" i="5"/>
  <c r="F36" i="5" s="1"/>
  <c r="G36" i="5" s="1"/>
  <c r="D24" i="5"/>
  <c r="F24" i="5" s="1"/>
  <c r="G24" i="5" s="1"/>
  <c r="D34" i="5"/>
  <c r="F34" i="5" s="1"/>
  <c r="G34" i="5" s="1"/>
  <c r="D33" i="5"/>
  <c r="F33" i="5" s="1"/>
  <c r="G33" i="5" s="1"/>
  <c r="D32" i="5"/>
  <c r="F32" i="5" s="1"/>
  <c r="G32" i="5" s="1"/>
  <c r="D31" i="5"/>
  <c r="F31" i="5" s="1"/>
  <c r="G31" i="5" s="1"/>
  <c r="D30" i="5"/>
  <c r="E30" i="5" s="1"/>
  <c r="D29" i="5"/>
  <c r="F29" i="5" s="1"/>
  <c r="G29" i="5" s="1"/>
  <c r="D28" i="5"/>
  <c r="F28" i="5" s="1"/>
  <c r="G28" i="5" s="1"/>
  <c r="D27" i="5"/>
  <c r="F27" i="5" s="1"/>
  <c r="G27" i="5" s="1"/>
  <c r="D26" i="5"/>
  <c r="F26" i="5" s="1"/>
  <c r="G26" i="5" s="1"/>
  <c r="D35" i="5"/>
  <c r="F35" i="5" s="1"/>
  <c r="G35" i="5" s="1"/>
  <c r="D23" i="5"/>
  <c r="F23" i="5" s="1"/>
  <c r="G23" i="5" s="1"/>
  <c r="D18" i="5"/>
  <c r="F18" i="5" s="1"/>
  <c r="G18" i="5" s="1"/>
  <c r="D17" i="5"/>
  <c r="F17" i="5" s="1"/>
  <c r="G17" i="5" s="1"/>
  <c r="D19" i="5"/>
  <c r="F19" i="5" s="1"/>
  <c r="G19" i="5" s="1"/>
  <c r="D15" i="5"/>
  <c r="F15" i="5" s="1"/>
  <c r="G15" i="5" s="1"/>
  <c r="D16" i="5"/>
  <c r="F16" i="5" s="1"/>
  <c r="G16" i="5" s="1"/>
  <c r="D13" i="5"/>
  <c r="F13" i="5" s="1"/>
  <c r="G13" i="5" s="1"/>
  <c r="D14" i="5"/>
  <c r="F14" i="5" s="1"/>
  <c r="G14" i="5" s="1"/>
  <c r="D12" i="5"/>
  <c r="F12" i="5" s="1"/>
  <c r="G12" i="5" s="1"/>
  <c r="D5" i="5"/>
  <c r="D11" i="5"/>
  <c r="F11" i="5" s="1"/>
  <c r="G11" i="5" s="1"/>
  <c r="D21" i="5"/>
  <c r="F21" i="5" s="1"/>
  <c r="G21" i="5" s="1"/>
  <c r="D9" i="5"/>
  <c r="F9" i="5" s="1"/>
  <c r="G9" i="5" s="1"/>
  <c r="D22" i="5"/>
  <c r="F22" i="5" s="1"/>
  <c r="G22" i="5" s="1"/>
  <c r="D8" i="5"/>
  <c r="F8" i="5" s="1"/>
  <c r="G8" i="5" s="1"/>
  <c r="D7" i="5"/>
  <c r="F7" i="5" s="1"/>
  <c r="G7" i="5" s="1"/>
  <c r="F5" i="5" l="1"/>
  <c r="G5" i="5" s="1"/>
  <c r="D53" i="5"/>
  <c r="E53" i="5" s="1"/>
  <c r="F40" i="5"/>
  <c r="G40" i="5" s="1"/>
  <c r="E10" i="5"/>
  <c r="E22" i="5"/>
  <c r="E5" i="5"/>
  <c r="E16" i="5"/>
  <c r="E18" i="5"/>
  <c r="E27" i="5"/>
  <c r="E31" i="5"/>
  <c r="E4" i="5"/>
  <c r="E47" i="5"/>
  <c r="E43" i="5"/>
  <c r="E50" i="5"/>
  <c r="F6" i="5"/>
  <c r="G6" i="5" s="1"/>
  <c r="E9" i="5"/>
  <c r="E12" i="5"/>
  <c r="E15" i="5"/>
  <c r="E23" i="5"/>
  <c r="E28" i="5"/>
  <c r="E32" i="5"/>
  <c r="E24" i="5"/>
  <c r="E38" i="5"/>
  <c r="E44" i="5"/>
  <c r="F51" i="5"/>
  <c r="G51" i="5" s="1"/>
  <c r="E8" i="5"/>
  <c r="E11" i="5"/>
  <c r="E13" i="5"/>
  <c r="E17" i="5"/>
  <c r="E26" i="5"/>
  <c r="E34" i="5"/>
  <c r="E20" i="5"/>
  <c r="E42" i="5"/>
  <c r="E49" i="5"/>
  <c r="E46" i="5"/>
  <c r="E7" i="5"/>
  <c r="E21" i="5"/>
  <c r="E14" i="5"/>
  <c r="E19" i="5"/>
  <c r="E35" i="5"/>
  <c r="E29" i="5"/>
  <c r="F30" i="5"/>
  <c r="G30" i="5" s="1"/>
  <c r="E33" i="5"/>
  <c r="E36" i="5"/>
  <c r="F37" i="5"/>
  <c r="G37" i="5" s="1"/>
  <c r="E25" i="5"/>
  <c r="E41" i="5"/>
  <c r="E45" i="5"/>
  <c r="E39" i="5"/>
  <c r="E48" i="5"/>
  <c r="E52" i="5"/>
  <c r="D48" i="4"/>
  <c r="E48" i="4" s="1"/>
  <c r="F53" i="5" l="1"/>
  <c r="G53" i="5" s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<sst xmlns="http://schemas.openxmlformats.org/spreadsheetml/2006/main" count="133" uniqueCount="96">
  <si>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</si>
  <si>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</si>
  <si>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</si>
  <si>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</si>
  <si>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</si>
  <si>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</si>
  <si>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</si>
  <si>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</si>
  <si>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</si>
  <si>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</si>
  <si>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</si>
  <si>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</si>
  <si>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</si>
  <si>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</si>
  <si>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</si>
  <si>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</si>
  <si>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</si>
  <si>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</si>
  <si>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</si>
  <si>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</si>
  <si>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</si>
  <si>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</si>
  <si>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</si>
  <si>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</si>
  <si>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</si>
  <si>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</si>
  <si>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</si>
  <si>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</si>
  <si>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</si>
  <si>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</si>
  <si>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</si>
  <si>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</si>
  <si>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</si>
  <si>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</si>
  <si>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</si>
  <si>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</si>
  <si>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</si>
  <si>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</si>
  <si>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</si>
  <si>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</si>
  <si>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</si>
  <si>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</si>
  <si>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</si>
  <si>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</si>
  <si>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</si>
  <si>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</si>
  <si>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</si>
  <si>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</si>
  <si>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</si>
  <si>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</si>
  <si>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</si>
  <si>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</si>
  <si>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</si>
  <si>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</si>
  <si>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</si>
  <si>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</si>
  <si>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</si>
  <si>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</si>
  <si>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</si>
  <si>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</si>
  <si>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</si>
  <si>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</si>
  <si>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</si>
  <si>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</si>
  <si>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</si>
  <si>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</si>
  <si>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</si>
  <si>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</si>
  <si>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>State Fiscal Year 2021- : July 2020 - June 2021</t>
  </si>
  <si>
    <t>Gross FY2021</t>
  </si>
  <si>
    <t xml:space="preserve">Adventist HealthCare White Oak Medical Center          </t>
  </si>
  <si>
    <t>*Data: 2019 Financial Disclosure Report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</si>
  <si>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</si>
  <si>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</si>
  <si>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</si>
  <si>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</si>
  <si>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</si>
  <si>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 xml:space="preserve">Peninsula McCready Hospital                    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</si>
  <si>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</si>
  <si>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</si>
  <si>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</si>
  <si>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</si>
  <si>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</si>
  <si>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</si>
  <si>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UM Prince George's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</si>
  <si>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</si>
  <si>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</si>
  <si>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</si>
  <si>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</si>
  <si>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</si>
  <si>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</si>
  <si>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</si>
  <si>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</si>
  <si>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</si>
  <si>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</si>
  <si>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>Table 1 : NURSE SUPPORT II HOSPITAL MONTHLY PAYMENTS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</si>
</sst>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165" fontId="0" fillId="0" borderId="10" xfId="146" applyNumberFormat="1" applyFont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41" fillId="0" borderId="10" xfId="0" applyNumberFormat="1" applyFont="1" applyBorder="1"/>
    <xf numFmtId="0" fontId="41" fillId="0" borderId="10" xfId="0" applyFont="1" applyBorder="1"/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  <xf numFmtId="166" fontId="0" fillId="0" borderId="10" xfId="146" applyNumberFormat="1" applyFont="1" applyFill="1" applyBorder="1" applyAlignment="1">
      <alignment horizontal="center"/>
    </xf>
  </cellXfs>
  <cellStyles count="147">
    <cellStyle name="20% - Accent1 2" xfId="3"/>
    <cellStyle name="20% - Accent1 3" xfId="4"/>
    <cellStyle name="20% - Accent1 4" xfId="5"/>
    <cellStyle name="20% - Accent2 2" xfId="6"/>
    <cellStyle name="20% - Accent2 3" xfId="7"/>
    <cellStyle name="20% - Accent2 4" xfId="8"/>
    <cellStyle name="20% - Accent3 2" xfId="9"/>
    <cellStyle name="20% - Accent3 3" xfId="10"/>
    <cellStyle name="20% - Accent3 4" xfId="11"/>
    <cellStyle name="20% - Accent4 2" xfId="12"/>
    <cellStyle name="20% - Accent4 3" xfId="13"/>
    <cellStyle name="20% - Accent4 4" xfId="14"/>
    <cellStyle name="20% - Accent5 2" xfId="15"/>
    <cellStyle name="20% - Accent5 3" xfId="16"/>
    <cellStyle name="20% - Accent5 4" xfId="17"/>
    <cellStyle name="20% - Accent6 2" xfId="18"/>
    <cellStyle name="20% - Accent6 3" xfId="19"/>
    <cellStyle name="20% - Accent6 4" xfId="20"/>
    <cellStyle name="40% - Accent1 2" xfId="21"/>
    <cellStyle name="40% - Accent1 3" xfId="22"/>
    <cellStyle name="40% - Accent1 4" xfId="23"/>
    <cellStyle name="40% - Accent2 2" xfId="24"/>
    <cellStyle name="40% - Accent2 3" xfId="25"/>
    <cellStyle name="40% - Accent2 4" xfId="26"/>
    <cellStyle name="40% - Accent3 2" xfId="27"/>
    <cellStyle name="40% - Accent3 3" xfId="28"/>
    <cellStyle name="40% - Accent3 4" xfId="29"/>
    <cellStyle name="40% - Accent4 2" xfId="30"/>
    <cellStyle name="40% - Accent4 3" xfId="31"/>
    <cellStyle name="40% - Accent4 4" xfId="32"/>
    <cellStyle name="40% - Accent5 2" xfId="33"/>
    <cellStyle name="40% - Accent5 3" xfId="34"/>
    <cellStyle name="40% - Accent5 4" xfId="35"/>
    <cellStyle name="40% - Accent6 2" xfId="36"/>
    <cellStyle name="40% - Accent6 3" xfId="37"/>
    <cellStyle name="40% - Accent6 4" xfId="38"/>
    <cellStyle name="60% - Accent1 2" xfId="39"/>
    <cellStyle name="60% - Accent1 3" xfId="40"/>
    <cellStyle name="60% - Accent1 4" xfId="41"/>
    <cellStyle name="60% - Accent2 2" xfId="42"/>
    <cellStyle name="60% - Accent2 3" xfId="43"/>
    <cellStyle name="60% - Accent2 4" xfId="44"/>
    <cellStyle name="60% - Accent3 2" xfId="45"/>
    <cellStyle name="60% - Accent3 3" xfId="46"/>
    <cellStyle name="60% - Accent3 4" xfId="47"/>
    <cellStyle name="60% - Accent4 2" xfId="48"/>
    <cellStyle name="60% - Accent4 3" xfId="49"/>
    <cellStyle name="60% - Accent4 4" xfId="50"/>
    <cellStyle name="60% - Accent5 2" xfId="51"/>
    <cellStyle name="60% - Accent5 3" xfId="52"/>
    <cellStyle name="60% - Accent5 4" xfId="53"/>
    <cellStyle name="60% - Accent6 2" xfId="54"/>
    <cellStyle name="60% - Accent6 3" xfId="55"/>
    <cellStyle name="60% - Accent6 4" xfId="56"/>
    <cellStyle name="Accent1 2" xfId="57"/>
    <cellStyle name="Accent1 3" xfId="58"/>
    <cellStyle name="Accent1 4" xfId="59"/>
    <cellStyle name="Accent2 2" xfId="60"/>
    <cellStyle name="Accent2 3" xfId="61"/>
    <cellStyle name="Accent2 4" xfId="62"/>
    <cellStyle name="Accent3 2" xfId="63"/>
    <cellStyle name="Accent3 3" xfId="64"/>
    <cellStyle name="Accent3 4" xfId="65"/>
    <cellStyle name="Accent4 2" xfId="66"/>
    <cellStyle name="Accent4 3" xfId="67"/>
    <cellStyle name="Accent4 4" xfId="68"/>
    <cellStyle name="Accent5 2" xfId="69"/>
    <cellStyle name="Accent5 3" xfId="70"/>
    <cellStyle name="Accent5 4" xfId="71"/>
    <cellStyle name="Accent6 2" xfId="72"/>
    <cellStyle name="Accent6 3" xfId="73"/>
    <cellStyle name="Accent6 4" xfId="74"/>
    <cellStyle name="Bad 2" xfId="75"/>
    <cellStyle name="Bad 3" xfId="76"/>
    <cellStyle name="Bad 4" xfId="77"/>
    <cellStyle name="Calculation 2" xfId="78"/>
    <cellStyle name="Calculation 3" xfId="79"/>
    <cellStyle name="Calculation 4" xfId="80"/>
    <cellStyle name="Check Cell 2" xfId="81"/>
    <cellStyle name="Check Cell 3" xfId="82"/>
    <cellStyle name="Check Cell 4" xfId="83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 6" xfId="90"/>
    <cellStyle name="Comma 7" xfId="91"/>
    <cellStyle name="Currency" xfId="146" builtinId="4"/>
    <cellStyle name="Currency 2" xfId="92"/>
    <cellStyle name="Currency 2 2" xfId="93"/>
    <cellStyle name="Currency 2 3" xfId="94"/>
    <cellStyle name="Currency 3" xfId="95"/>
    <cellStyle name="Currency 4" xfId="96"/>
    <cellStyle name="Explanatory Text 2" xfId="97"/>
    <cellStyle name="Explanatory Text 3" xfId="98"/>
    <cellStyle name="Explanatory Text 4" xfId="99"/>
    <cellStyle name="Good 2" xfId="100"/>
    <cellStyle name="Good 3" xfId="101"/>
    <cellStyle name="Good 4" xfId="102"/>
    <cellStyle name="Heading 1 2" xfId="103"/>
    <cellStyle name="Heading 1 3" xfId="104"/>
    <cellStyle name="Heading 1 4" xfId="105"/>
    <cellStyle name="Heading 2 2" xfId="106"/>
    <cellStyle name="Heading 2 3" xfId="107"/>
    <cellStyle name="Heading 2 4" xfId="108"/>
    <cellStyle name="Heading 3 2" xfId="109"/>
    <cellStyle name="Heading 3 3" xfId="110"/>
    <cellStyle name="Heading 3 4" xfId="111"/>
    <cellStyle name="Heading 4 2" xfId="112"/>
    <cellStyle name="Heading 4 3" xfId="113"/>
    <cellStyle name="Heading 4 4" xfId="114"/>
    <cellStyle name="Input 2" xfId="115"/>
    <cellStyle name="Input 3" xfId="116"/>
    <cellStyle name="Input 4" xfId="117"/>
    <cellStyle name="Linked Cell 2" xfId="118"/>
    <cellStyle name="Linked Cell 3" xfId="119"/>
    <cellStyle name="Linked Cell 4" xfId="120"/>
    <cellStyle name="Neutral 2" xfId="121"/>
    <cellStyle name="Neutral 3" xfId="122"/>
    <cellStyle name="Neutral 4" xfId="123"/>
    <cellStyle name="Normal" xfId="0" builtinId="0"/>
    <cellStyle name="Normal 2" xfId="124"/>
    <cellStyle name="Normal 2 2" xfId="125"/>
    <cellStyle name="Normal 3" xfId="126"/>
    <cellStyle name="Normal 3 2" xfId="127"/>
    <cellStyle name="Normal 3 3" xfId="128"/>
    <cellStyle name="Normal 3 4" xfId="129"/>
    <cellStyle name="Normal 4" xfId="130"/>
    <cellStyle name="Normal 5" xfId="131"/>
    <cellStyle name="Normal 6" xfId="132"/>
    <cellStyle name="Normal 7" xfId="133"/>
    <cellStyle name="Normal 8" xfId="2"/>
    <cellStyle name="Note 2" xfId="134"/>
    <cellStyle name="Note 3" xfId="135"/>
    <cellStyle name="Note 4" xfId="136"/>
    <cellStyle name="Output 2" xfId="137"/>
    <cellStyle name="Output 3" xfId="138"/>
    <cellStyle name="Output 4" xfId="139"/>
    <cellStyle name="Title" xfId="1" builtinId="15" customBuiltin="1"/>
    <cellStyle name="Total 2" xfId="140"/>
    <cellStyle name="Total 3" xfId="141"/>
    <cellStyle name="Total 4" xfId="142"/>
    <cellStyle name="Warning Text 2" xfId="143"/>
    <cellStyle name="Warning Text 3" xfId="144"/>
    <cellStyle name="Warning Text 4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855468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17" zoomScaleNormal="100" workbookViewId="0">
      <selection activeCell="C53" sqref="C53"/>
    </sheetView>
  </sheetViews>
  <sheetFormatPr defaultRowHeight="15" x14ac:dyDescent="0.25"/>
  <cols>
    <col min="1" max="1" width="43" customWidth="1"/>
    <col min="2" max="2" width="0" hidden="1" customWidth="1"/>
    <col min="3" max="3" width="17.7109375" bestFit="1" customWidth="1"/>
    <col min="4" max="4" width="17.42578125" bestFit="1" customWidth="1"/>
    <col min="5" max="5" width="14.28515625" hidden="1" customWidth="1"/>
    <col min="6" max="6" width="17.140625" hidden="1" customWidth="1"/>
    <col min="7" max="7" width="13.140625" customWidth="1"/>
  </cols>
  <sheetData>
    <row r="1" spans="1:7" x14ac:dyDescent="0.25">
      <c r="A1" s="18" t="s">
        <v>95</v>
      </c>
      <c r="B1" s="19"/>
      <c r="C1" s="4"/>
      <c r="D1" s="4"/>
      <c r="E1" s="4"/>
    </row>
    <row r="2" spans="1:7" x14ac:dyDescent="0.25">
      <c r="A2" s="20" t="s">
        <v>68</v>
      </c>
      <c r="B2" s="21" t="s">
        <v>56</v>
      </c>
      <c r="C2" s="21" t="s">
        <v>69</v>
      </c>
      <c r="D2" s="22" t="s">
        <v>44</v>
      </c>
      <c r="E2" s="20" t="s">
        <v>55</v>
      </c>
      <c r="F2" s="20" t="s">
        <v>65</v>
      </c>
      <c r="G2" s="20" t="s">
        <v>65</v>
      </c>
    </row>
    <row r="3" spans="1:7" x14ac:dyDescent="0.25">
      <c r="A3" s="23" t="s">
        <v>45</v>
      </c>
      <c r="B3" s="24" t="s">
        <v>46</v>
      </c>
      <c r="C3" s="24" t="s">
        <v>46</v>
      </c>
      <c r="D3" s="25" t="s">
        <v>47</v>
      </c>
      <c r="E3" s="20" t="s">
        <v>62</v>
      </c>
      <c r="F3" s="20" t="s">
        <v>66</v>
      </c>
      <c r="G3" s="20" t="s">
        <v>66</v>
      </c>
    </row>
    <row r="4" spans="1:7" ht="15.75" x14ac:dyDescent="0.25">
      <c r="A4" s="26" t="s">
        <v>92</v>
      </c>
      <c r="B4" s="3">
        <v>401327.6</v>
      </c>
      <c r="C4" s="14">
        <v>470396800</v>
      </c>
      <c r="D4" s="15">
        <f t="shared" ref="D4:D35" si="0">C4*0.001</f>
        <v>470396.8</v>
      </c>
      <c r="E4" s="15">
        <f t="shared" ref="E4:E35" si="1">D4</f>
        <v>470396.8</v>
      </c>
      <c r="F4" s="17">
        <f t="shared" ref="F4:F35" si="2">D4/12</f>
        <v>39199.73333333333</v>
      </c>
      <c r="G4" s="31">
        <f t="shared" ref="G4:G35" si="3">ROUND(F4,0)</f>
        <v>39200</v>
      </c>
    </row>
    <row r="5" spans="1:7" ht="15.75" x14ac:dyDescent="0.25">
      <c r="A5" s="26" t="s">
        <v>93</v>
      </c>
      <c r="B5" s="3">
        <v>48728</v>
      </c>
      <c r="C5" s="14">
        <v>53090900</v>
      </c>
      <c r="D5" s="15">
        <f t="shared" si="0"/>
        <v>53090.9</v>
      </c>
      <c r="E5" s="15">
        <f t="shared" si="1"/>
        <v>53090.9</v>
      </c>
      <c r="F5" s="17">
        <f t="shared" si="2"/>
        <v>4424.2416666666668</v>
      </c>
      <c r="G5" s="31">
        <f t="shared" si="3"/>
        <v>4424</v>
      </c>
    </row>
    <row r="6" spans="1:7" ht="15.75" x14ac:dyDescent="0.25">
      <c r="A6" s="26" t="s">
        <v>70</v>
      </c>
      <c r="B6" s="3">
        <v>271147.90000000002</v>
      </c>
      <c r="C6" s="14">
        <v>302988400</v>
      </c>
      <c r="D6" s="15">
        <f t="shared" si="0"/>
        <v>302988.40000000002</v>
      </c>
      <c r="E6" s="15">
        <f t="shared" si="1"/>
        <v>302988.40000000002</v>
      </c>
      <c r="F6" s="17">
        <f t="shared" si="2"/>
        <v>25249.033333333336</v>
      </c>
      <c r="G6" s="31">
        <f t="shared" si="3"/>
        <v>25249</v>
      </c>
    </row>
    <row r="7" spans="1:7" ht="15.75" x14ac:dyDescent="0.25">
      <c r="A7" s="26" t="s">
        <v>16</v>
      </c>
      <c r="B7" s="6">
        <v>601774.6</v>
      </c>
      <c r="C7" s="14">
        <v>639656500</v>
      </c>
      <c r="D7" s="15">
        <f t="shared" si="0"/>
        <v>639656.5</v>
      </c>
      <c r="E7" s="15">
        <f t="shared" si="1"/>
        <v>639656.5</v>
      </c>
      <c r="F7" s="15">
        <f t="shared" si="2"/>
        <v>53304.708333333336</v>
      </c>
      <c r="G7" s="31">
        <f t="shared" si="3"/>
        <v>53305</v>
      </c>
    </row>
    <row r="8" spans="1:7" ht="15.75" x14ac:dyDescent="0.25">
      <c r="A8" s="26" t="s">
        <v>34</v>
      </c>
      <c r="B8" s="3">
        <v>107265.1</v>
      </c>
      <c r="C8" s="14">
        <v>110793000</v>
      </c>
      <c r="D8" s="15">
        <f t="shared" si="0"/>
        <v>110793</v>
      </c>
      <c r="E8" s="15">
        <f t="shared" si="1"/>
        <v>110793</v>
      </c>
      <c r="F8" s="17">
        <f t="shared" si="2"/>
        <v>9232.75</v>
      </c>
      <c r="G8" s="31">
        <f t="shared" si="3"/>
        <v>9233</v>
      </c>
    </row>
    <row r="9" spans="1:7" ht="15.75" x14ac:dyDescent="0.25">
      <c r="A9" s="26" t="s">
        <v>75</v>
      </c>
      <c r="B9" s="3">
        <v>149192</v>
      </c>
      <c r="C9" s="14">
        <v>153315100</v>
      </c>
      <c r="D9" s="15">
        <f t="shared" si="0"/>
        <v>153315.1</v>
      </c>
      <c r="E9" s="15">
        <f t="shared" si="1"/>
        <v>153315.1</v>
      </c>
      <c r="F9" s="17">
        <f t="shared" si="2"/>
        <v>12776.258333333333</v>
      </c>
      <c r="G9" s="31">
        <f t="shared" si="3"/>
        <v>12776</v>
      </c>
    </row>
    <row r="10" spans="1:7" ht="15.75" x14ac:dyDescent="0.25">
      <c r="A10" s="26" t="s">
        <v>85</v>
      </c>
      <c r="B10" s="3">
        <v>160871.29999999999</v>
      </c>
      <c r="C10" s="30">
        <v>164257700</v>
      </c>
      <c r="D10" s="15">
        <f t="shared" si="0"/>
        <v>164257.70000000001</v>
      </c>
      <c r="E10" s="15">
        <f t="shared" si="1"/>
        <v>164257.70000000001</v>
      </c>
      <c r="F10" s="17">
        <f t="shared" si="2"/>
        <v>13688.141666666668</v>
      </c>
      <c r="G10" s="31">
        <f t="shared" si="3"/>
        <v>13688</v>
      </c>
    </row>
    <row r="11" spans="1:7" ht="15.75" x14ac:dyDescent="0.25">
      <c r="A11" s="26" t="s">
        <v>33</v>
      </c>
      <c r="B11" s="3">
        <v>232581.7</v>
      </c>
      <c r="C11" s="14">
        <v>256445200</v>
      </c>
      <c r="D11" s="15">
        <f t="shared" si="0"/>
        <v>256445.2</v>
      </c>
      <c r="E11" s="15">
        <f t="shared" si="1"/>
        <v>256445.2</v>
      </c>
      <c r="F11" s="17">
        <f t="shared" si="2"/>
        <v>21370.433333333334</v>
      </c>
      <c r="G11" s="31">
        <f t="shared" si="3"/>
        <v>21370</v>
      </c>
    </row>
    <row r="12" spans="1:7" ht="15.75" x14ac:dyDescent="0.25">
      <c r="A12" s="26" t="s">
        <v>76</v>
      </c>
      <c r="B12" s="3">
        <v>346113.4</v>
      </c>
      <c r="C12" s="14">
        <v>354397700</v>
      </c>
      <c r="D12" s="15">
        <f t="shared" si="0"/>
        <v>354397.7</v>
      </c>
      <c r="E12" s="15">
        <f t="shared" si="1"/>
        <v>354397.7</v>
      </c>
      <c r="F12" s="17">
        <f t="shared" si="2"/>
        <v>29533.141666666666</v>
      </c>
      <c r="G12" s="31">
        <f t="shared" si="3"/>
        <v>29533</v>
      </c>
    </row>
    <row r="13" spans="1:7" ht="15.75" x14ac:dyDescent="0.25">
      <c r="A13" s="26" t="s">
        <v>29</v>
      </c>
      <c r="B13" s="3">
        <v>462643.27799999999</v>
      </c>
      <c r="C13" s="14">
        <v>477483500</v>
      </c>
      <c r="D13" s="15">
        <f t="shared" si="0"/>
        <v>477483.5</v>
      </c>
      <c r="E13" s="15">
        <f t="shared" si="1"/>
        <v>477483.5</v>
      </c>
      <c r="F13" s="17">
        <f t="shared" si="2"/>
        <v>39790.291666666664</v>
      </c>
      <c r="G13" s="31">
        <f t="shared" si="3"/>
        <v>39790</v>
      </c>
    </row>
    <row r="14" spans="1:7" ht="15.75" x14ac:dyDescent="0.25">
      <c r="A14" s="26" t="s">
        <v>12</v>
      </c>
      <c r="B14" s="3">
        <v>55258.400000000001</v>
      </c>
      <c r="C14" s="14">
        <v>63470100</v>
      </c>
      <c r="D14" s="15">
        <f t="shared" si="0"/>
        <v>63470.1</v>
      </c>
      <c r="E14" s="15">
        <f t="shared" si="1"/>
        <v>63470.1</v>
      </c>
      <c r="F14" s="17">
        <f t="shared" si="2"/>
        <v>5289.1750000000002</v>
      </c>
      <c r="G14" s="31">
        <f t="shared" si="3"/>
        <v>5289</v>
      </c>
    </row>
    <row r="15" spans="1:7" ht="15.75" x14ac:dyDescent="0.25">
      <c r="A15" s="26" t="s">
        <v>88</v>
      </c>
      <c r="B15" s="3">
        <v>96340.3</v>
      </c>
      <c r="C15" s="30">
        <v>111194100</v>
      </c>
      <c r="D15" s="15">
        <f t="shared" si="0"/>
        <v>111194.1</v>
      </c>
      <c r="E15" s="15">
        <f t="shared" si="1"/>
        <v>111194.1</v>
      </c>
      <c r="F15" s="17">
        <f t="shared" si="2"/>
        <v>9266.1750000000011</v>
      </c>
      <c r="G15" s="31">
        <f t="shared" si="3"/>
        <v>9266</v>
      </c>
    </row>
    <row r="16" spans="1:7" ht="15.75" x14ac:dyDescent="0.25">
      <c r="A16" s="26" t="s">
        <v>2</v>
      </c>
      <c r="B16" s="3">
        <v>504632.6</v>
      </c>
      <c r="C16" s="14">
        <v>518074400</v>
      </c>
      <c r="D16" s="15">
        <f t="shared" si="0"/>
        <v>518074.4</v>
      </c>
      <c r="E16" s="15">
        <f t="shared" si="1"/>
        <v>518074.4</v>
      </c>
      <c r="F16" s="17">
        <f t="shared" si="2"/>
        <v>43172.866666666669</v>
      </c>
      <c r="G16" s="31">
        <f t="shared" si="3"/>
        <v>43173</v>
      </c>
    </row>
    <row r="17" spans="1:7" ht="15.75" x14ac:dyDescent="0.25">
      <c r="A17" s="26" t="s">
        <v>20</v>
      </c>
      <c r="B17" s="3">
        <v>645219.5</v>
      </c>
      <c r="C17" s="14">
        <v>691568300</v>
      </c>
      <c r="D17" s="15">
        <f t="shared" si="0"/>
        <v>691568.3</v>
      </c>
      <c r="E17" s="15">
        <f t="shared" si="1"/>
        <v>691568.3</v>
      </c>
      <c r="F17" s="17">
        <f t="shared" si="2"/>
        <v>57630.691666666673</v>
      </c>
      <c r="G17" s="31">
        <f t="shared" si="3"/>
        <v>57631</v>
      </c>
    </row>
    <row r="18" spans="1:7" ht="15.75" x14ac:dyDescent="0.25">
      <c r="A18" s="26" t="s">
        <v>5</v>
      </c>
      <c r="B18" s="3">
        <v>2352718.9</v>
      </c>
      <c r="C18" s="14">
        <v>2474648000</v>
      </c>
      <c r="D18" s="15">
        <f t="shared" si="0"/>
        <v>2474648</v>
      </c>
      <c r="E18" s="15">
        <f t="shared" si="1"/>
        <v>2474648</v>
      </c>
      <c r="F18" s="17">
        <f t="shared" si="2"/>
        <v>206220.66666666666</v>
      </c>
      <c r="G18" s="31">
        <f t="shared" si="3"/>
        <v>206221</v>
      </c>
    </row>
    <row r="19" spans="1:7" ht="15.75" x14ac:dyDescent="0.25">
      <c r="A19" s="26" t="s">
        <v>89</v>
      </c>
      <c r="B19" s="3">
        <v>303036.5</v>
      </c>
      <c r="C19" s="14">
        <v>307991700</v>
      </c>
      <c r="D19" s="15">
        <f t="shared" si="0"/>
        <v>307991.7</v>
      </c>
      <c r="E19" s="15">
        <f t="shared" si="1"/>
        <v>307991.7</v>
      </c>
      <c r="F19" s="17">
        <f t="shared" si="2"/>
        <v>25665.975000000002</v>
      </c>
      <c r="G19" s="31">
        <f t="shared" si="3"/>
        <v>25666</v>
      </c>
    </row>
    <row r="20" spans="1:7" ht="15.75" x14ac:dyDescent="0.25">
      <c r="A20" s="26" t="s">
        <v>90</v>
      </c>
      <c r="B20" s="3">
        <v>310897.09999999998</v>
      </c>
      <c r="C20" s="14">
        <v>336635100</v>
      </c>
      <c r="D20" s="15">
        <f t="shared" si="0"/>
        <v>336635.10000000003</v>
      </c>
      <c r="E20" s="15">
        <f t="shared" si="1"/>
        <v>336635.10000000003</v>
      </c>
      <c r="F20" s="17">
        <f t="shared" si="2"/>
        <v>28052.925000000003</v>
      </c>
      <c r="G20" s="31">
        <f t="shared" si="3"/>
        <v>28053</v>
      </c>
    </row>
    <row r="21" spans="1:7" ht="15.75" x14ac:dyDescent="0.25">
      <c r="A21" s="26" t="s">
        <v>87</v>
      </c>
      <c r="B21" s="3">
        <v>235036.1</v>
      </c>
      <c r="C21" s="14">
        <v>233904000</v>
      </c>
      <c r="D21" s="15">
        <f t="shared" si="0"/>
        <v>233904</v>
      </c>
      <c r="E21" s="15">
        <f t="shared" si="1"/>
        <v>233904</v>
      </c>
      <c r="F21" s="17">
        <f t="shared" si="2"/>
        <v>19492</v>
      </c>
      <c r="G21" s="31">
        <f t="shared" si="3"/>
        <v>19492</v>
      </c>
    </row>
    <row r="22" spans="1:7" ht="15.75" x14ac:dyDescent="0.25">
      <c r="A22" s="26" t="s">
        <v>94</v>
      </c>
      <c r="B22" s="3">
        <v>109889.83418000001</v>
      </c>
      <c r="C22" s="32">
        <v>111845000</v>
      </c>
      <c r="D22" s="15">
        <f t="shared" si="0"/>
        <v>111845</v>
      </c>
      <c r="E22" s="15">
        <f t="shared" si="1"/>
        <v>111845</v>
      </c>
      <c r="F22" s="17">
        <f t="shared" si="2"/>
        <v>9320.4166666666661</v>
      </c>
      <c r="G22" s="31">
        <f t="shared" si="3"/>
        <v>9320</v>
      </c>
    </row>
    <row r="23" spans="1:7" ht="15.75" x14ac:dyDescent="0.25">
      <c r="A23" s="26" t="s">
        <v>74</v>
      </c>
      <c r="B23" s="3">
        <v>59432</v>
      </c>
      <c r="C23" s="14">
        <v>60471300</v>
      </c>
      <c r="D23" s="15">
        <f t="shared" si="0"/>
        <v>60471.3</v>
      </c>
      <c r="E23" s="15">
        <f t="shared" si="1"/>
        <v>60471.3</v>
      </c>
      <c r="F23" s="17">
        <f t="shared" si="2"/>
        <v>5039.2750000000005</v>
      </c>
      <c r="G23" s="31">
        <f t="shared" si="3"/>
        <v>5039</v>
      </c>
    </row>
    <row r="24" spans="1:7" ht="15.75" x14ac:dyDescent="0.25">
      <c r="A24" s="26" t="s">
        <v>73</v>
      </c>
      <c r="B24" s="3">
        <v>258801</v>
      </c>
      <c r="C24" s="14">
        <v>271508900</v>
      </c>
      <c r="D24" s="15">
        <f t="shared" si="0"/>
        <v>271508.90000000002</v>
      </c>
      <c r="E24" s="15">
        <f t="shared" si="1"/>
        <v>271508.90000000002</v>
      </c>
      <c r="F24" s="17">
        <f t="shared" si="2"/>
        <v>22625.741666666669</v>
      </c>
      <c r="G24" s="31">
        <f t="shared" si="3"/>
        <v>22626</v>
      </c>
    </row>
    <row r="25" spans="1:7" ht="15.75" x14ac:dyDescent="0.25">
      <c r="A25" s="26" t="s">
        <v>72</v>
      </c>
      <c r="B25" s="3">
        <v>769856.9</v>
      </c>
      <c r="C25" s="14">
        <v>790819000</v>
      </c>
      <c r="D25" s="15">
        <f t="shared" si="0"/>
        <v>790819</v>
      </c>
      <c r="E25" s="15">
        <f t="shared" si="1"/>
        <v>790819</v>
      </c>
      <c r="F25" s="17">
        <f t="shared" si="2"/>
        <v>65901.583333333328</v>
      </c>
      <c r="G25" s="31">
        <f t="shared" si="3"/>
        <v>65902</v>
      </c>
    </row>
    <row r="26" spans="1:7" ht="15.75" x14ac:dyDescent="0.25">
      <c r="A26" s="26" t="s">
        <v>10</v>
      </c>
      <c r="B26" s="3">
        <v>518001.6</v>
      </c>
      <c r="C26" s="14">
        <v>554968600</v>
      </c>
      <c r="D26" s="15">
        <f t="shared" si="0"/>
        <v>554968.6</v>
      </c>
      <c r="E26" s="15">
        <f t="shared" si="1"/>
        <v>554968.6</v>
      </c>
      <c r="F26" s="17">
        <f t="shared" si="2"/>
        <v>46247.383333333331</v>
      </c>
      <c r="G26" s="31">
        <f t="shared" si="3"/>
        <v>46247</v>
      </c>
    </row>
    <row r="27" spans="1:7" ht="15.75" x14ac:dyDescent="0.25">
      <c r="A27" s="26" t="s">
        <v>37</v>
      </c>
      <c r="B27" s="3">
        <v>297577.8</v>
      </c>
      <c r="C27" s="30">
        <v>256874400</v>
      </c>
      <c r="D27" s="15">
        <f t="shared" si="0"/>
        <v>256874.4</v>
      </c>
      <c r="E27" s="15">
        <f t="shared" si="1"/>
        <v>256874.4</v>
      </c>
      <c r="F27" s="17">
        <f t="shared" si="2"/>
        <v>21406.2</v>
      </c>
      <c r="G27" s="31">
        <f t="shared" si="3"/>
        <v>21406</v>
      </c>
    </row>
    <row r="28" spans="1:7" ht="15.75" x14ac:dyDescent="0.25">
      <c r="A28" s="26" t="s">
        <v>24</v>
      </c>
      <c r="B28" s="3">
        <v>193637.5</v>
      </c>
      <c r="C28" s="30">
        <v>187755800</v>
      </c>
      <c r="D28" s="15">
        <f t="shared" si="0"/>
        <v>187755.80000000002</v>
      </c>
      <c r="E28" s="15">
        <f t="shared" si="1"/>
        <v>187755.80000000002</v>
      </c>
      <c r="F28" s="17">
        <f t="shared" si="2"/>
        <v>15646.316666666668</v>
      </c>
      <c r="G28" s="31">
        <f t="shared" si="3"/>
        <v>15646</v>
      </c>
    </row>
    <row r="29" spans="1:7" ht="15.75" x14ac:dyDescent="0.25">
      <c r="A29" s="26" t="s">
        <v>13</v>
      </c>
      <c r="B29" s="3">
        <v>178461.4</v>
      </c>
      <c r="C29" s="30">
        <v>180055400</v>
      </c>
      <c r="D29" s="15">
        <f t="shared" si="0"/>
        <v>180055.4</v>
      </c>
      <c r="E29" s="15">
        <f t="shared" si="1"/>
        <v>180055.4</v>
      </c>
      <c r="F29" s="17">
        <f t="shared" si="2"/>
        <v>15004.616666666667</v>
      </c>
      <c r="G29" s="31">
        <f t="shared" si="3"/>
        <v>15005</v>
      </c>
    </row>
    <row r="30" spans="1:7" ht="15.75" x14ac:dyDescent="0.25">
      <c r="A30" s="26" t="s">
        <v>19</v>
      </c>
      <c r="B30" s="3">
        <v>190011.2</v>
      </c>
      <c r="C30" s="30">
        <v>190672200</v>
      </c>
      <c r="D30" s="15">
        <f t="shared" si="0"/>
        <v>190672.2</v>
      </c>
      <c r="E30" s="15">
        <f t="shared" si="1"/>
        <v>190672.2</v>
      </c>
      <c r="F30" s="17">
        <f t="shared" si="2"/>
        <v>15889.35</v>
      </c>
      <c r="G30" s="31">
        <f t="shared" si="3"/>
        <v>15889</v>
      </c>
    </row>
    <row r="31" spans="1:7" ht="15.75" x14ac:dyDescent="0.25">
      <c r="A31" s="27" t="s">
        <v>91</v>
      </c>
      <c r="B31" s="3">
        <v>270322.7</v>
      </c>
      <c r="C31" s="30">
        <v>273965100</v>
      </c>
      <c r="D31" s="15">
        <f t="shared" si="0"/>
        <v>273965.09999999998</v>
      </c>
      <c r="E31" s="15">
        <f t="shared" si="1"/>
        <v>273965.09999999998</v>
      </c>
      <c r="F31" s="17">
        <f t="shared" si="2"/>
        <v>22830.424999999999</v>
      </c>
      <c r="G31" s="31">
        <f t="shared" si="3"/>
        <v>22830</v>
      </c>
    </row>
    <row r="32" spans="1:7" ht="15.75" x14ac:dyDescent="0.25">
      <c r="A32" s="26" t="s">
        <v>17</v>
      </c>
      <c r="B32" s="3">
        <v>434442.4</v>
      </c>
      <c r="C32" s="30">
        <v>420493000</v>
      </c>
      <c r="D32" s="15">
        <f t="shared" si="0"/>
        <v>420493</v>
      </c>
      <c r="E32" s="15">
        <f t="shared" si="1"/>
        <v>420493</v>
      </c>
      <c r="F32" s="17">
        <f t="shared" si="2"/>
        <v>35041.083333333336</v>
      </c>
      <c r="G32" s="31">
        <f t="shared" si="3"/>
        <v>35041</v>
      </c>
    </row>
    <row r="33" spans="1:7" ht="15.75" x14ac:dyDescent="0.25">
      <c r="A33" s="26" t="s">
        <v>4</v>
      </c>
      <c r="B33" s="3">
        <v>524091.4</v>
      </c>
      <c r="C33" s="14">
        <v>553679500</v>
      </c>
      <c r="D33" s="15">
        <f t="shared" si="0"/>
        <v>553679.5</v>
      </c>
      <c r="E33" s="15">
        <f t="shared" si="1"/>
        <v>553679.5</v>
      </c>
      <c r="F33" s="17">
        <f t="shared" si="2"/>
        <v>46139.958333333336</v>
      </c>
      <c r="G33" s="31">
        <f t="shared" si="3"/>
        <v>46140</v>
      </c>
    </row>
    <row r="34" spans="1:7" ht="15.75" x14ac:dyDescent="0.25">
      <c r="A34" s="26" t="s">
        <v>0</v>
      </c>
      <c r="B34" s="3">
        <v>325953.09999999998</v>
      </c>
      <c r="C34" s="14">
        <v>369067100</v>
      </c>
      <c r="D34" s="15">
        <f t="shared" si="0"/>
        <v>369067.10000000003</v>
      </c>
      <c r="E34" s="15">
        <f t="shared" si="1"/>
        <v>369067.10000000003</v>
      </c>
      <c r="F34" s="17">
        <f t="shared" si="2"/>
        <v>30755.591666666671</v>
      </c>
      <c r="G34" s="31">
        <f t="shared" si="3"/>
        <v>30756</v>
      </c>
    </row>
    <row r="35" spans="1:7" ht="15.75" x14ac:dyDescent="0.25">
      <c r="A35" s="26" t="s">
        <v>77</v>
      </c>
      <c r="B35" s="3">
        <v>16897.400000000001</v>
      </c>
      <c r="C35" s="30">
        <v>16060200</v>
      </c>
      <c r="D35" s="15">
        <f t="shared" si="0"/>
        <v>16060.2</v>
      </c>
      <c r="E35" s="15">
        <f t="shared" si="1"/>
        <v>16060.2</v>
      </c>
      <c r="F35" s="17">
        <f t="shared" si="2"/>
        <v>1338.3500000000001</v>
      </c>
      <c r="G35" s="31">
        <f t="shared" si="3"/>
        <v>1338</v>
      </c>
    </row>
    <row r="36" spans="1:7" ht="15.75" x14ac:dyDescent="0.25">
      <c r="A36" s="26" t="s">
        <v>14</v>
      </c>
      <c r="B36" s="3">
        <v>437069.3</v>
      </c>
      <c r="C36" s="14">
        <v>455207800</v>
      </c>
      <c r="D36" s="15">
        <f t="shared" ref="D36:D52" si="4">C36*0.001</f>
        <v>455207.8</v>
      </c>
      <c r="E36" s="15">
        <f t="shared" ref="E36:E52" si="5">D36</f>
        <v>455207.8</v>
      </c>
      <c r="F36" s="17">
        <f t="shared" ref="F36:F52" si="6">D36/12</f>
        <v>37933.98333333333</v>
      </c>
      <c r="G36" s="31">
        <f t="shared" ref="G36:G52" si="7">ROUND(F36,0)</f>
        <v>37934</v>
      </c>
    </row>
    <row r="37" spans="1:7" ht="15.75" x14ac:dyDescent="0.25">
      <c r="A37" s="26" t="s">
        <v>7</v>
      </c>
      <c r="B37" s="3">
        <v>431097.2</v>
      </c>
      <c r="C37" s="30">
        <v>430110500</v>
      </c>
      <c r="D37" s="15">
        <f t="shared" si="4"/>
        <v>430110.5</v>
      </c>
      <c r="E37" s="15">
        <f t="shared" si="5"/>
        <v>430110.5</v>
      </c>
      <c r="F37" s="17">
        <f t="shared" si="6"/>
        <v>35842.541666666664</v>
      </c>
      <c r="G37" s="31">
        <f t="shared" si="7"/>
        <v>35843</v>
      </c>
    </row>
    <row r="38" spans="1:7" ht="15.75" x14ac:dyDescent="0.25">
      <c r="A38" s="26" t="s">
        <v>25</v>
      </c>
      <c r="B38" s="3">
        <v>148862.29999999999</v>
      </c>
      <c r="C38" s="30">
        <v>155775100</v>
      </c>
      <c r="D38" s="15">
        <f t="shared" ref="D38:D51" si="8">C38*0.001</f>
        <v>155775.1</v>
      </c>
      <c r="E38" s="15">
        <f t="shared" ref="E38:E51" si="9">D38</f>
        <v>155775.1</v>
      </c>
      <c r="F38" s="17">
        <f t="shared" ref="F38:F51" si="10">D38/12</f>
        <v>12981.258333333333</v>
      </c>
      <c r="G38" s="31">
        <f t="shared" ref="G38:G51" si="11">ROUND(F38,0)</f>
        <v>12981</v>
      </c>
    </row>
    <row r="39" spans="1:7" ht="15.75" x14ac:dyDescent="0.25">
      <c r="A39" s="26" t="s">
        <v>84</v>
      </c>
      <c r="B39" s="3">
        <v>293522.7</v>
      </c>
      <c r="C39" s="30">
        <v>362412681.03224701</v>
      </c>
      <c r="D39" s="15">
        <f>C39*0.001</f>
        <v>362412.68103224703</v>
      </c>
      <c r="E39" s="15">
        <f>D39</f>
        <v>362412.68103224703</v>
      </c>
      <c r="F39" s="17">
        <f>D39/12</f>
        <v>30201.056752687251</v>
      </c>
      <c r="G39" s="31">
        <f>ROUND(F39,0)</f>
        <v>30201</v>
      </c>
    </row>
    <row r="40" spans="1:7" ht="15.75" x14ac:dyDescent="0.25">
      <c r="A40" s="26" t="s">
        <v>83</v>
      </c>
      <c r="B40" s="3">
        <v>100491.8</v>
      </c>
      <c r="C40" s="30">
        <v>35822718.967752993</v>
      </c>
      <c r="D40" s="15">
        <f t="shared" si="8"/>
        <v>35822.718967752997</v>
      </c>
      <c r="E40" s="15">
        <f t="shared" si="9"/>
        <v>35822.718967752997</v>
      </c>
      <c r="F40" s="17">
        <f t="shared" si="10"/>
        <v>2985.2265806460832</v>
      </c>
      <c r="G40" s="31">
        <f t="shared" si="11"/>
        <v>2985</v>
      </c>
    </row>
    <row r="41" spans="1:7" ht="15.75" x14ac:dyDescent="0.25">
      <c r="A41" s="26" t="s">
        <v>36</v>
      </c>
      <c r="B41" s="3">
        <v>124286.8</v>
      </c>
      <c r="C41" s="30">
        <v>124572600</v>
      </c>
      <c r="D41" s="15">
        <f t="shared" si="8"/>
        <v>124572.6</v>
      </c>
      <c r="E41" s="15">
        <f t="shared" si="9"/>
        <v>124572.6</v>
      </c>
      <c r="F41" s="17">
        <f t="shared" si="10"/>
        <v>10381.050000000001</v>
      </c>
      <c r="G41" s="31">
        <f t="shared" si="11"/>
        <v>10381</v>
      </c>
    </row>
    <row r="42" spans="1:7" ht="15.75" x14ac:dyDescent="0.25">
      <c r="A42" s="26" t="s">
        <v>80</v>
      </c>
      <c r="B42" s="3">
        <v>408176.9</v>
      </c>
      <c r="C42" s="30">
        <v>389173600</v>
      </c>
      <c r="D42" s="15">
        <f t="shared" si="8"/>
        <v>389173.60000000003</v>
      </c>
      <c r="E42" s="15">
        <f t="shared" si="9"/>
        <v>389173.60000000003</v>
      </c>
      <c r="F42" s="17">
        <f t="shared" si="10"/>
        <v>32431.133333333335</v>
      </c>
      <c r="G42" s="31">
        <f t="shared" si="11"/>
        <v>32431</v>
      </c>
    </row>
    <row r="43" spans="1:7" ht="15.75" x14ac:dyDescent="0.25">
      <c r="A43" s="26" t="s">
        <v>21</v>
      </c>
      <c r="B43" s="3">
        <v>59206.5</v>
      </c>
      <c r="C43" s="30">
        <v>50208100</v>
      </c>
      <c r="D43" s="15">
        <f t="shared" si="8"/>
        <v>50208.1</v>
      </c>
      <c r="E43" s="15">
        <f t="shared" si="9"/>
        <v>50208.1</v>
      </c>
      <c r="F43" s="17">
        <f t="shared" si="10"/>
        <v>4184.0083333333332</v>
      </c>
      <c r="G43" s="31">
        <f t="shared" si="11"/>
        <v>4184</v>
      </c>
    </row>
    <row r="44" spans="1:7" ht="15.75" x14ac:dyDescent="0.25">
      <c r="A44" s="26" t="s">
        <v>6</v>
      </c>
      <c r="B44" s="3">
        <v>49851.199999999997</v>
      </c>
      <c r="C44" s="30">
        <v>45196500</v>
      </c>
      <c r="D44" s="15">
        <f t="shared" si="8"/>
        <v>45196.5</v>
      </c>
      <c r="E44" s="15">
        <f t="shared" si="9"/>
        <v>45196.5</v>
      </c>
      <c r="F44" s="17">
        <f t="shared" si="10"/>
        <v>3766.375</v>
      </c>
      <c r="G44" s="31">
        <f t="shared" si="11"/>
        <v>3766</v>
      </c>
    </row>
    <row r="45" spans="1:7" ht="15.75" x14ac:dyDescent="0.25">
      <c r="A45" s="26" t="s">
        <v>26</v>
      </c>
      <c r="B45" s="3">
        <v>203067.8</v>
      </c>
      <c r="C45" s="14">
        <v>231728100</v>
      </c>
      <c r="D45" s="15">
        <f t="shared" si="8"/>
        <v>231728.1</v>
      </c>
      <c r="E45" s="15">
        <f t="shared" si="9"/>
        <v>231728.1</v>
      </c>
      <c r="F45" s="17">
        <f t="shared" si="10"/>
        <v>19310.674999999999</v>
      </c>
      <c r="G45" s="31">
        <f t="shared" si="11"/>
        <v>19311</v>
      </c>
    </row>
    <row r="46" spans="1:7" ht="15.75" x14ac:dyDescent="0.25">
      <c r="A46" s="26" t="s">
        <v>81</v>
      </c>
      <c r="B46" s="3">
        <v>341416</v>
      </c>
      <c r="C46" s="30">
        <v>323916500</v>
      </c>
      <c r="D46" s="15">
        <f t="shared" si="8"/>
        <v>323916.5</v>
      </c>
      <c r="E46" s="15">
        <f t="shared" si="9"/>
        <v>323916.5</v>
      </c>
      <c r="F46" s="17">
        <f t="shared" si="10"/>
        <v>26993.041666666668</v>
      </c>
      <c r="G46" s="31">
        <f t="shared" si="11"/>
        <v>26993</v>
      </c>
    </row>
    <row r="47" spans="1:7" ht="15.75" x14ac:dyDescent="0.25">
      <c r="A47" s="27" t="s">
        <v>79</v>
      </c>
      <c r="B47" s="3">
        <v>416534</v>
      </c>
      <c r="C47" s="14">
        <v>448592900</v>
      </c>
      <c r="D47" s="15">
        <f t="shared" si="8"/>
        <v>448592.9</v>
      </c>
      <c r="E47" s="15">
        <f t="shared" si="9"/>
        <v>448592.9</v>
      </c>
      <c r="F47" s="17">
        <f t="shared" si="10"/>
        <v>37382.741666666669</v>
      </c>
      <c r="G47" s="31">
        <f t="shared" si="11"/>
        <v>37383</v>
      </c>
    </row>
    <row r="48" spans="1:7" ht="15.75" x14ac:dyDescent="0.25">
      <c r="A48" s="27" t="s">
        <v>82</v>
      </c>
      <c r="B48" s="3">
        <v>105314.8</v>
      </c>
      <c r="C48" s="14">
        <v>108110100</v>
      </c>
      <c r="D48" s="15">
        <f t="shared" si="8"/>
        <v>108110.1</v>
      </c>
      <c r="E48" s="15">
        <f t="shared" si="9"/>
        <v>108110.1</v>
      </c>
      <c r="F48" s="17">
        <f t="shared" si="10"/>
        <v>9009.1750000000011</v>
      </c>
      <c r="G48" s="31">
        <f t="shared" si="11"/>
        <v>9009</v>
      </c>
    </row>
    <row r="49" spans="1:7" ht="15.75" x14ac:dyDescent="0.25">
      <c r="A49" s="27" t="s">
        <v>78</v>
      </c>
      <c r="B49" s="3">
        <v>239136.4</v>
      </c>
      <c r="C49" s="30">
        <v>230207700</v>
      </c>
      <c r="D49" s="15">
        <f t="shared" si="8"/>
        <v>230207.7</v>
      </c>
      <c r="E49" s="15">
        <f t="shared" si="9"/>
        <v>230207.7</v>
      </c>
      <c r="F49" s="17">
        <f t="shared" si="10"/>
        <v>19183.975000000002</v>
      </c>
      <c r="G49" s="31">
        <f t="shared" si="11"/>
        <v>19184</v>
      </c>
    </row>
    <row r="50" spans="1:7" ht="15.75" x14ac:dyDescent="0.25">
      <c r="A50" s="26" t="s">
        <v>43</v>
      </c>
      <c r="B50" s="3">
        <v>213195.1</v>
      </c>
      <c r="C50" s="14">
        <v>223249700</v>
      </c>
      <c r="D50" s="15">
        <f t="shared" si="8"/>
        <v>223249.7</v>
      </c>
      <c r="E50" s="15">
        <f t="shared" si="9"/>
        <v>223249.7</v>
      </c>
      <c r="F50" s="17">
        <f t="shared" si="10"/>
        <v>18604.141666666666</v>
      </c>
      <c r="G50" s="31">
        <f t="shared" si="11"/>
        <v>18604</v>
      </c>
    </row>
    <row r="51" spans="1:7" ht="15.75" x14ac:dyDescent="0.25">
      <c r="A51" s="26" t="s">
        <v>1</v>
      </c>
      <c r="B51" s="3">
        <v>1389993</v>
      </c>
      <c r="C51" s="14">
        <v>1557658200</v>
      </c>
      <c r="D51" s="15">
        <f t="shared" si="8"/>
        <v>1557658.2</v>
      </c>
      <c r="E51" s="15">
        <f t="shared" si="9"/>
        <v>1557658.2</v>
      </c>
      <c r="F51" s="17">
        <f t="shared" si="10"/>
        <v>129804.84999999999</v>
      </c>
      <c r="G51" s="31">
        <f t="shared" si="11"/>
        <v>129805</v>
      </c>
    </row>
    <row r="52" spans="1:7" ht="15.75" x14ac:dyDescent="0.25">
      <c r="A52" s="26" t="s">
        <v>86</v>
      </c>
      <c r="B52" s="3">
        <v>329028.90000000002</v>
      </c>
      <c r="C52" s="14">
        <v>336123500</v>
      </c>
      <c r="D52" s="15">
        <f t="shared" si="4"/>
        <v>336123.5</v>
      </c>
      <c r="E52" s="15">
        <f t="shared" si="5"/>
        <v>336123.5</v>
      </c>
      <c r="F52" s="17">
        <f t="shared" si="6"/>
        <v>28010.291666666668</v>
      </c>
      <c r="G52" s="31">
        <f t="shared" si="7"/>
        <v>28010</v>
      </c>
    </row>
    <row r="53" spans="1:7" ht="15.75" x14ac:dyDescent="0.25">
      <c r="A53" s="28" t="s">
        <v>54</v>
      </c>
      <c r="B53" s="3">
        <f>SUM(B4:B52)</f>
        <v>16722411.212180002</v>
      </c>
      <c r="C53" s="14">
        <f>SUM(C4:C52)</f>
        <v>17466612300</v>
      </c>
      <c r="D53" s="14">
        <f>SUM(D4:D52)</f>
        <v>17466612.299999997</v>
      </c>
      <c r="E53" s="15">
        <f t="shared" ref="E53" si="12">D53*0.001</f>
        <v>17466.612299999997</v>
      </c>
      <c r="F53" s="14">
        <f>SUM(F4:F52)</f>
        <v>1455551.0250000004</v>
      </c>
      <c r="G53" s="31">
        <f t="shared" ref="G53" si="13">ROUND(F53,0)</f>
        <v>1455551</v>
      </c>
    </row>
    <row r="54" spans="1:7" x14ac:dyDescent="0.25">
      <c r="A54" s="29" t="s">
        <v>71</v>
      </c>
      <c r="B54" s="2"/>
    </row>
    <row r="55" spans="1:7" x14ac:dyDescent="0.25">
      <c r="A55" s="29"/>
    </row>
  </sheetData>
  <sortState ref="A38:G51">
    <sortCondition ref="A38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5AA3A-933B-4E22-9504-D5622242C81C}"/>
</file>

<file path=customXml/itemProps2.xml><?xml version="1.0" encoding="utf-8"?>
<ds:datastoreItem xmlns:ds="http://schemas.openxmlformats.org/officeDocument/2006/customXml" ds:itemID="{32CB9092-34DB-4186-8151-BD71CDA4359B}"/>
</file>

<file path=customXml/itemProps3.xml><?xml version="1.0" encoding="utf-8"?>
<ds:datastoreItem xmlns:ds="http://schemas.openxmlformats.org/officeDocument/2006/customXml" ds:itemID="{AF4DC070-138F-467B-85FC-4FD87AF30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FY21 NSPII Funding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Oscar Ibarra</cp:lastModifiedBy>
  <cp:lastPrinted>2019-05-13T14:41:36Z</cp:lastPrinted>
  <dcterms:created xsi:type="dcterms:W3CDTF">2017-06-12T13:23:51Z</dcterms:created>
  <dcterms:modified xsi:type="dcterms:W3CDTF">2020-05-20T20:15:55Z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