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8800" windowHeight="15750"/>
  </bookViews>
  <sheets>
    <sheet name="FY2019" sheetId="2" r:id="rId1"/>
  </sheets>
  <externalReferences>
    <externalReference r:id="rId2"/>
  </externalReferences>
  <definedNames>
    <definedName name="hospid2">'[1]Hosp. I.D.'!$A$5:$C$66</definedName>
  </definedNames>
  <calcPr calcId="152511"/>
</workbook>
</file>

<file path=xl/calcChain.xml><?xml version="1.0" encoding="utf-8"?>
<calcChain xmlns="http://schemas.openxmlformats.org/spreadsheetml/2006/main">
  <c r="D64" i="2" l="1"/>
  <c r="C64" i="2"/>
  <c r="E6" i="2"/>
  <c r="E12" i="2" l="1"/>
  <c r="F21" i="2"/>
  <c r="E16" i="2"/>
  <c r="E32" i="2"/>
  <c r="E48" i="2"/>
  <c r="E20" i="2"/>
  <c r="E36" i="2"/>
  <c r="E52" i="2"/>
  <c r="E24" i="2"/>
  <c r="E40" i="2"/>
  <c r="E56" i="2"/>
  <c r="E28" i="2"/>
  <c r="E44" i="2"/>
  <c r="E60" i="2"/>
  <c r="E13" i="2"/>
  <c r="E17" i="2"/>
  <c r="E21" i="2"/>
  <c r="G21" i="2" s="1"/>
  <c r="E25" i="2"/>
  <c r="E29" i="2"/>
  <c r="E33" i="2"/>
  <c r="E37" i="2"/>
  <c r="E41" i="2"/>
  <c r="E45" i="2"/>
  <c r="E49" i="2"/>
  <c r="E53" i="2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G26" i="2" s="1"/>
  <c r="E30" i="2"/>
  <c r="G30" i="2" s="1"/>
  <c r="E34" i="2"/>
  <c r="G34" i="2" s="1"/>
  <c r="E38" i="2"/>
  <c r="G38" i="2" s="1"/>
  <c r="E42" i="2"/>
  <c r="G42" i="2" s="1"/>
  <c r="E46" i="2"/>
  <c r="G46" i="2" s="1"/>
  <c r="E50" i="2"/>
  <c r="G50" i="2" s="1"/>
  <c r="E54" i="2"/>
  <c r="G54" i="2" s="1"/>
  <c r="E58" i="2"/>
  <c r="G58" i="2" s="1"/>
  <c r="E62" i="2"/>
  <c r="G62" i="2" s="1"/>
  <c r="F23" i="2"/>
  <c r="F27" i="2"/>
  <c r="F31" i="2"/>
  <c r="F35" i="2"/>
  <c r="F39" i="2"/>
  <c r="F43" i="2"/>
  <c r="F47" i="2"/>
  <c r="F51" i="2"/>
  <c r="F55" i="2"/>
  <c r="F59" i="2"/>
  <c r="F63" i="2"/>
  <c r="F16" i="2"/>
  <c r="F20" i="2"/>
  <c r="F25" i="2"/>
  <c r="F33" i="2"/>
  <c r="F41" i="2"/>
  <c r="F49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F32" i="2"/>
  <c r="F36" i="2"/>
  <c r="F40" i="2"/>
  <c r="F44" i="2"/>
  <c r="F48" i="2"/>
  <c r="F52" i="2"/>
  <c r="G52" i="2" s="1"/>
  <c r="F56" i="2"/>
  <c r="F60" i="2"/>
  <c r="F13" i="2"/>
  <c r="F17" i="2"/>
  <c r="G28" i="2" l="1"/>
  <c r="G56" i="2"/>
  <c r="G19" i="2"/>
  <c r="G53" i="2"/>
  <c r="G24" i="2"/>
  <c r="G32" i="2"/>
  <c r="G16" i="2"/>
  <c r="G36" i="2"/>
  <c r="G59" i="2"/>
  <c r="G43" i="2"/>
  <c r="G27" i="2"/>
  <c r="G20" i="2"/>
  <c r="G18" i="2"/>
  <c r="G61" i="2"/>
  <c r="G29" i="2"/>
  <c r="G48" i="2"/>
  <c r="G44" i="2"/>
  <c r="G57" i="2"/>
  <c r="G25" i="2"/>
  <c r="G60" i="2"/>
  <c r="G40" i="2"/>
  <c r="G45" i="2"/>
  <c r="G55" i="2"/>
  <c r="G23" i="2"/>
  <c r="G41" i="2"/>
  <c r="G35" i="2"/>
  <c r="G37" i="2"/>
  <c r="E64" i="2"/>
  <c r="G13" i="2"/>
  <c r="G39" i="2"/>
  <c r="G14" i="2"/>
  <c r="G51" i="2"/>
  <c r="G63" i="2"/>
  <c r="G47" i="2"/>
  <c r="G31" i="2"/>
  <c r="G15" i="2"/>
  <c r="G22" i="2"/>
  <c r="F64" i="2"/>
  <c r="G49" i="2"/>
  <c r="G33" i="2"/>
  <c r="G17" i="2"/>
  <c r="G12" i="2"/>
  <c r="G64" i="2" l="1"/>
</calcChain>
</file>

<file path=xl/sharedStrings.xml><?xml version="1.0" encoding="utf-8"?>
<sst xmlns="http://schemas.openxmlformats.org/spreadsheetml/2006/main" count="69" uniqueCount="67">
  <si>
    <t>HEALTH SERVICES COST REVIEW COMMISSION</t>
  </si>
  <si>
    <t>BUDGET TOTAL =</t>
  </si>
  <si>
    <t>1/2 BUDGET =</t>
  </si>
  <si>
    <t>User Fee</t>
  </si>
  <si>
    <t>Based on</t>
  </si>
  <si>
    <t>TOTAL User</t>
  </si>
  <si>
    <t>HOSPITAL</t>
  </si>
  <si>
    <t>ADMISSIONS</t>
  </si>
  <si>
    <t xml:space="preserve">  REVENUE</t>
  </si>
  <si>
    <t>Fee Assessed</t>
  </si>
  <si>
    <t>Anne Arundel</t>
  </si>
  <si>
    <t>Atlantic General</t>
  </si>
  <si>
    <t>Bon Secours</t>
  </si>
  <si>
    <t>Calvert</t>
  </si>
  <si>
    <t>Frederick</t>
  </si>
  <si>
    <t>GBMC</t>
  </si>
  <si>
    <t>Holy Cross</t>
  </si>
  <si>
    <t>JH Bayview</t>
  </si>
  <si>
    <t>Johns Hopkins</t>
  </si>
  <si>
    <t>Laurel Regional</t>
  </si>
  <si>
    <t>Levindale</t>
  </si>
  <si>
    <t>McCready</t>
  </si>
  <si>
    <t>Meritus</t>
  </si>
  <si>
    <t>Shady Grove</t>
  </si>
  <si>
    <t>Sinai</t>
  </si>
  <si>
    <t>Suburban</t>
  </si>
  <si>
    <t>UMMC</t>
  </si>
  <si>
    <t>UMMC Midtown</t>
  </si>
  <si>
    <t>Washington Adventist</t>
  </si>
  <si>
    <t>Western Maryland</t>
  </si>
  <si>
    <t>CALCULATION of CRISP ASSESSMENT by HOSPITAL</t>
  </si>
  <si>
    <t>UM-Harford</t>
  </si>
  <si>
    <t>Mercy</t>
  </si>
  <si>
    <t>UM-Dorchester</t>
  </si>
  <si>
    <t>St. Agnes</t>
  </si>
  <si>
    <t>MedStar Fr Square</t>
  </si>
  <si>
    <t>Garrett</t>
  </si>
  <si>
    <t>MedStar Montgomery</t>
  </si>
  <si>
    <t>Peninsula</t>
  </si>
  <si>
    <t>MedStar Union Mem</t>
  </si>
  <si>
    <t>MedStar St. Mary's</t>
  </si>
  <si>
    <t>UM-Chestertown</t>
  </si>
  <si>
    <t>Union of Cecil</t>
  </si>
  <si>
    <t>Carroll</t>
  </si>
  <si>
    <t>MedStar Harbor</t>
  </si>
  <si>
    <t>UM-Charles Regional</t>
  </si>
  <si>
    <t>Northwest</t>
  </si>
  <si>
    <t>UM-BWMC</t>
  </si>
  <si>
    <t>Howard County</t>
  </si>
  <si>
    <t>UM-Upper Chesapeake</t>
  </si>
  <si>
    <t>Doctors</t>
  </si>
  <si>
    <t>MedStar Good Sam</t>
  </si>
  <si>
    <t>UMROI</t>
  </si>
  <si>
    <t>Ft. Washington</t>
  </si>
  <si>
    <t>MedStar Southern MD</t>
  </si>
  <si>
    <t>UM-St. Joe</t>
  </si>
  <si>
    <t>HC-Germantown</t>
  </si>
  <si>
    <t>UM-Shock Trauma</t>
  </si>
  <si>
    <t>PG Hospital</t>
  </si>
  <si>
    <t>UM-Easton</t>
  </si>
  <si>
    <t>Germantown ED</t>
  </si>
  <si>
    <t>UM-Queen Anne's ED</t>
  </si>
  <si>
    <t>Bowie ED</t>
  </si>
  <si>
    <t>FYE 2019</t>
  </si>
  <si>
    <t>FY2017 ADMISSIONS</t>
  </si>
  <si>
    <t>FY2017 REVENUE</t>
  </si>
  <si>
    <t>Hosp.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</si>
</sst>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7" formatCode="&quot;$&quot;#,##0"/>
    <numFmt numFmtId="168" formatCode=";;;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b/>
      <sz val="12"/>
      <name val="Wingdings"/>
      <charset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4" fontId="2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3" fontId="4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0" fontId="7" fillId="3" borderId="0" xfId="0" applyNumberFormat="1" applyFont="1" applyFill="1" applyAlignment="1">
      <alignment horizontal="center"/>
    </xf>
    <xf numFmtId="164" fontId="8" fillId="0" borderId="1" xfId="0" applyNumberFormat="1" applyFont="1" applyBorder="1" applyAlignment="1"/>
    <xf numFmtId="164" fontId="4" fillId="0" borderId="1" xfId="0" applyNumberFormat="1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/>
    <xf numFmtId="164" fontId="3" fillId="0" borderId="0" xfId="0" applyNumberFormat="1" applyFont="1" applyBorder="1" applyAlignment="1">
      <alignment horizontal="centerContinuous"/>
    </xf>
    <xf numFmtId="167" fontId="4" fillId="0" borderId="0" xfId="0" applyNumberFormat="1" applyFont="1" applyAlignment="1"/>
    <xf numFmtId="167" fontId="4" fillId="0" borderId="0" xfId="0" applyNumberFormat="1" applyFont="1" applyAlignment="1" applyProtection="1"/>
    <xf numFmtId="167" fontId="4" fillId="0" borderId="2" xfId="0" applyNumberFormat="1" applyFont="1" applyBorder="1" applyAlignment="1"/>
    <xf numFmtId="0" fontId="13" fillId="0" borderId="0" xfId="0" applyFont="1"/>
    <xf numFmtId="166" fontId="13" fillId="0" borderId="0" xfId="1" applyNumberFormat="1" applyFont="1"/>
    <xf numFmtId="167" fontId="13" fillId="0" borderId="0" xfId="3" applyNumberFormat="1" applyFont="1"/>
    <xf numFmtId="166" fontId="13" fillId="0" borderId="2" xfId="1" applyNumberFormat="1" applyFont="1" applyBorder="1"/>
    <xf numFmtId="167" fontId="13" fillId="0" borderId="2" xfId="3" applyNumberFormat="1" applyFont="1" applyBorder="1"/>
    <xf numFmtId="167" fontId="13" fillId="0" borderId="0" xfId="1" applyNumberFormat="1" applyFont="1"/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Continuous"/>
    </xf>
    <xf numFmtId="168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 applyAlignment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67" fontId="15" fillId="0" borderId="0" xfId="0" applyNumberFormat="1" applyFont="1"/>
    <xf numFmtId="0" fontId="15" fillId="0" borderId="0" xfId="0" applyFont="1"/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5" sqref="E5"/>
    </sheetView>
  </sheetViews>
  <sheetFormatPr defaultRowHeight="14.5" x14ac:dyDescent="0.35"/>
  <cols>
    <col min="1" max="1" width="14.6328125" customWidth="1"/>
    <col min="2" max="2" width="27.81640625" bestFit="1" customWidth="1"/>
    <col min="3" max="3" width="18.7265625" customWidth="1"/>
    <col min="4" max="4" width="24.1796875" customWidth="1"/>
    <col min="5" max="5" width="17.7265625" customWidth="1"/>
    <col min="6" max="6" width="15.54296875" customWidth="1"/>
    <col min="7" max="7" width="21" customWidth="1"/>
    <col min="8" max="8" width="17.81640625" customWidth="1"/>
  </cols>
  <sheetData>
    <row r="1" spans="1:8" ht="30" x14ac:dyDescent="0.6">
      <c r="A1" s="1"/>
      <c r="B1" s="31" t="s">
        <v>0</v>
      </c>
      <c r="C1" s="2"/>
      <c r="D1" s="3"/>
      <c r="E1" s="2"/>
      <c r="F1" s="2"/>
      <c r="G1" s="2"/>
      <c r="H1" s="32"/>
    </row>
    <row r="2" spans="1:8" ht="18.5" x14ac:dyDescent="0.45">
      <c r="A2" s="1"/>
      <c r="B2" s="19" t="s">
        <v>30</v>
      </c>
      <c r="C2" s="2"/>
      <c r="D2" s="3"/>
      <c r="E2" s="2"/>
      <c r="F2" s="2"/>
      <c r="G2" s="2"/>
      <c r="H2" s="2"/>
    </row>
    <row r="3" spans="1:8" ht="18.5" x14ac:dyDescent="0.45">
      <c r="A3" s="1"/>
      <c r="B3" s="4" t="s">
        <v>63</v>
      </c>
      <c r="C3" s="2"/>
      <c r="D3" s="3"/>
      <c r="E3" s="2"/>
      <c r="F3" s="2"/>
      <c r="G3" s="2"/>
      <c r="H3" s="2"/>
    </row>
    <row r="4" spans="1:8" ht="18.5" x14ac:dyDescent="0.45">
      <c r="A4" s="1"/>
      <c r="B4" s="5"/>
      <c r="C4" s="6"/>
      <c r="D4" s="7"/>
      <c r="E4" s="6"/>
      <c r="F4" s="6"/>
      <c r="G4" s="1"/>
      <c r="H4" s="1"/>
    </row>
    <row r="5" spans="1:8" ht="18" x14ac:dyDescent="0.4">
      <c r="A5" s="1"/>
      <c r="B5" s="1"/>
      <c r="C5" s="1"/>
      <c r="D5" s="8" t="s">
        <v>1</v>
      </c>
      <c r="E5" s="33">
        <v>2500000</v>
      </c>
      <c r="F5" s="6"/>
      <c r="G5" s="1"/>
      <c r="H5" s="1"/>
    </row>
    <row r="6" spans="1:8" ht="18" x14ac:dyDescent="0.4">
      <c r="A6" s="1"/>
      <c r="B6" s="1"/>
      <c r="C6" s="1"/>
      <c r="D6" s="8" t="s">
        <v>2</v>
      </c>
      <c r="E6" s="9">
        <f>E5/2</f>
        <v>1250000</v>
      </c>
      <c r="F6" s="6"/>
      <c r="G6" s="1"/>
      <c r="H6" s="29"/>
    </row>
    <row r="7" spans="1:8" ht="18" x14ac:dyDescent="0.4">
      <c r="A7" s="1"/>
      <c r="B7" s="1"/>
      <c r="C7" s="1"/>
      <c r="D7" s="8"/>
      <c r="E7" s="9"/>
      <c r="F7" s="6"/>
      <c r="G7" s="1"/>
      <c r="H7" s="30"/>
    </row>
    <row r="8" spans="1:8" ht="17.5" x14ac:dyDescent="0.35">
      <c r="A8" s="1"/>
      <c r="B8" s="1"/>
      <c r="C8" s="6"/>
      <c r="D8" s="7"/>
      <c r="E8" s="10" t="s">
        <v>3</v>
      </c>
      <c r="F8" s="10" t="s">
        <v>3</v>
      </c>
      <c r="G8" s="11"/>
      <c r="H8" s="11"/>
    </row>
    <row r="9" spans="1:8" ht="18" x14ac:dyDescent="0.4">
      <c r="A9" s="1"/>
      <c r="B9" s="1"/>
      <c r="C9" s="6"/>
      <c r="D9" s="7"/>
      <c r="E9" s="10" t="s">
        <v>4</v>
      </c>
      <c r="F9" s="10" t="s">
        <v>4</v>
      </c>
      <c r="G9" s="12" t="s">
        <v>5</v>
      </c>
      <c r="H9" s="12"/>
    </row>
    <row r="10" spans="1:8" ht="35.5" thickBot="1" x14ac:dyDescent="0.4">
      <c r="A10" s="1" t="s">
        <v>66</v>
      </c>
      <c r="B10" s="6" t="s">
        <v>6</v>
      </c>
      <c r="C10" s="34" t="s">
        <v>64</v>
      </c>
      <c r="D10" s="34" t="s">
        <v>65</v>
      </c>
      <c r="E10" s="35" t="s">
        <v>7</v>
      </c>
      <c r="F10" s="35" t="s">
        <v>8</v>
      </c>
      <c r="G10" s="36" t="s">
        <v>9</v>
      </c>
      <c r="H10" s="36"/>
    </row>
    <row r="11" spans="1:8" ht="18.5" x14ac:dyDescent="0.45">
      <c r="A11" s="13"/>
      <c r="B11" s="14"/>
      <c r="C11" s="15"/>
      <c r="D11" s="16"/>
      <c r="E11" s="17"/>
      <c r="F11" s="17"/>
      <c r="G11" s="18"/>
      <c r="H11" s="15"/>
    </row>
    <row r="12" spans="1:8" ht="17.5" x14ac:dyDescent="0.35">
      <c r="A12" s="23">
        <v>210001</v>
      </c>
      <c r="B12" s="23" t="s">
        <v>22</v>
      </c>
      <c r="C12" s="24">
        <v>15794</v>
      </c>
      <c r="D12" s="25">
        <v>325953100</v>
      </c>
      <c r="E12" s="20">
        <f>(C12/$C$64)*$E$6</f>
        <v>35793.540573566897</v>
      </c>
      <c r="F12" s="20">
        <f>(D12/$D$64)*$E$6</f>
        <v>24305.457434403033</v>
      </c>
      <c r="G12" s="21">
        <f t="shared" ref="G12:G63" si="0">E12+F12</f>
        <v>60098.998007969931</v>
      </c>
      <c r="H12" s="37"/>
    </row>
    <row r="13" spans="1:8" ht="17.5" x14ac:dyDescent="0.35">
      <c r="A13" s="23">
        <v>210002</v>
      </c>
      <c r="B13" s="23" t="s">
        <v>26</v>
      </c>
      <c r="C13" s="24">
        <v>23390</v>
      </c>
      <c r="D13" s="25">
        <v>1389993000</v>
      </c>
      <c r="E13" s="20">
        <f t="shared" ref="E13:E63" si="1">(C13/$C$64)*$E$6</f>
        <v>53008.162214494732</v>
      </c>
      <c r="F13" s="20">
        <f t="shared" ref="F13:F22" si="2">(D13/$D$64)*$E$6</f>
        <v>103648.08831582879</v>
      </c>
      <c r="G13" s="21">
        <f t="shared" si="0"/>
        <v>156656.25053032354</v>
      </c>
      <c r="H13" s="37"/>
    </row>
    <row r="14" spans="1:8" ht="17.5" x14ac:dyDescent="0.35">
      <c r="A14" s="23">
        <v>210003</v>
      </c>
      <c r="B14" s="23" t="s">
        <v>58</v>
      </c>
      <c r="C14" s="24">
        <v>11039</v>
      </c>
      <c r="D14" s="25">
        <v>293522700</v>
      </c>
      <c r="E14" s="20">
        <f t="shared" si="1"/>
        <v>25017.40498870489</v>
      </c>
      <c r="F14" s="20">
        <f t="shared" si="2"/>
        <v>21887.208591914146</v>
      </c>
      <c r="G14" s="21">
        <f t="shared" si="0"/>
        <v>46904.613580619036</v>
      </c>
      <c r="H14" s="37"/>
    </row>
    <row r="15" spans="1:8" ht="17.5" x14ac:dyDescent="0.35">
      <c r="A15" s="23">
        <v>210004</v>
      </c>
      <c r="B15" s="23" t="s">
        <v>16</v>
      </c>
      <c r="C15" s="24">
        <v>26970</v>
      </c>
      <c r="D15" s="25">
        <v>504632600</v>
      </c>
      <c r="E15" s="20">
        <f t="shared" si="1"/>
        <v>61121.425178491787</v>
      </c>
      <c r="F15" s="20">
        <f t="shared" si="2"/>
        <v>37629.113450101053</v>
      </c>
      <c r="G15" s="21">
        <f t="shared" si="0"/>
        <v>98750.53862859284</v>
      </c>
      <c r="H15" s="37"/>
    </row>
    <row r="16" spans="1:8" ht="17.5" x14ac:dyDescent="0.35">
      <c r="A16" s="23">
        <v>210005</v>
      </c>
      <c r="B16" s="23" t="s">
        <v>14</v>
      </c>
      <c r="C16" s="24">
        <v>16613</v>
      </c>
      <c r="D16" s="25">
        <v>346113400</v>
      </c>
      <c r="E16" s="20">
        <f t="shared" si="1"/>
        <v>37649.619447174045</v>
      </c>
      <c r="F16" s="20">
        <f t="shared" si="2"/>
        <v>25808.757490499433</v>
      </c>
      <c r="G16" s="21">
        <f t="shared" si="0"/>
        <v>63458.376937673478</v>
      </c>
      <c r="H16" s="37"/>
    </row>
    <row r="17" spans="1:8" ht="17.5" x14ac:dyDescent="0.35">
      <c r="A17" s="23">
        <v>210006</v>
      </c>
      <c r="B17" s="23" t="s">
        <v>31</v>
      </c>
      <c r="C17" s="24">
        <v>4429</v>
      </c>
      <c r="D17" s="25">
        <v>105314799.99999999</v>
      </c>
      <c r="E17" s="20">
        <f t="shared" si="1"/>
        <v>10037.33007473267</v>
      </c>
      <c r="F17" s="20">
        <f t="shared" si="2"/>
        <v>7853.0450810643251</v>
      </c>
      <c r="G17" s="21">
        <f t="shared" si="0"/>
        <v>17890.375155796995</v>
      </c>
      <c r="H17" s="37"/>
    </row>
    <row r="18" spans="1:8" ht="17.5" x14ac:dyDescent="0.35">
      <c r="A18" s="23">
        <v>210008</v>
      </c>
      <c r="B18" s="23" t="s">
        <v>32</v>
      </c>
      <c r="C18" s="24">
        <v>13408</v>
      </c>
      <c r="D18" s="25">
        <v>524091400</v>
      </c>
      <c r="E18" s="20">
        <f t="shared" si="1"/>
        <v>30386.209447282828</v>
      </c>
      <c r="F18" s="20">
        <f t="shared" si="2"/>
        <v>39080.104513307881</v>
      </c>
      <c r="G18" s="21">
        <f t="shared" si="0"/>
        <v>69466.313960590705</v>
      </c>
      <c r="H18" s="37"/>
    </row>
    <row r="19" spans="1:8" ht="17.5" x14ac:dyDescent="0.35">
      <c r="A19" s="23">
        <v>210009</v>
      </c>
      <c r="B19" s="23" t="s">
        <v>18</v>
      </c>
      <c r="C19" s="24">
        <v>45572</v>
      </c>
      <c r="D19" s="25">
        <v>2352718900</v>
      </c>
      <c r="E19" s="20">
        <f t="shared" si="1"/>
        <v>103278.66474728318</v>
      </c>
      <c r="F19" s="20">
        <f t="shared" si="2"/>
        <v>175436.00315218823</v>
      </c>
      <c r="G19" s="21">
        <f t="shared" si="0"/>
        <v>278714.66789947142</v>
      </c>
      <c r="H19" s="37"/>
    </row>
    <row r="20" spans="1:8" ht="17.5" x14ac:dyDescent="0.35">
      <c r="A20" s="23">
        <v>210010</v>
      </c>
      <c r="B20" s="23" t="s">
        <v>33</v>
      </c>
      <c r="C20" s="24">
        <v>2524</v>
      </c>
      <c r="D20" s="25">
        <v>49851200</v>
      </c>
      <c r="E20" s="20">
        <f t="shared" si="1"/>
        <v>5720.0770170750193</v>
      </c>
      <c r="F20" s="20">
        <f t="shared" si="2"/>
        <v>3717.2716555047718</v>
      </c>
      <c r="G20" s="21">
        <f t="shared" si="0"/>
        <v>9437.348672579792</v>
      </c>
      <c r="H20" s="37"/>
    </row>
    <row r="21" spans="1:8" ht="17.5" x14ac:dyDescent="0.35">
      <c r="A21" s="23">
        <v>210011</v>
      </c>
      <c r="B21" s="23" t="s">
        <v>34</v>
      </c>
      <c r="C21" s="24">
        <v>15803</v>
      </c>
      <c r="D21" s="25">
        <v>431097200</v>
      </c>
      <c r="E21" s="20">
        <f t="shared" si="1"/>
        <v>35813.937044705439</v>
      </c>
      <c r="F21" s="20">
        <f t="shared" si="2"/>
        <v>32145.773869585322</v>
      </c>
      <c r="G21" s="21">
        <f t="shared" si="0"/>
        <v>67959.710914290758</v>
      </c>
      <c r="H21" s="37"/>
    </row>
    <row r="22" spans="1:8" ht="17.5" x14ac:dyDescent="0.35">
      <c r="A22" s="23">
        <v>210012</v>
      </c>
      <c r="B22" s="23" t="s">
        <v>24</v>
      </c>
      <c r="C22" s="24">
        <v>17928</v>
      </c>
      <c r="D22" s="25">
        <v>769856900</v>
      </c>
      <c r="E22" s="20">
        <f t="shared" si="1"/>
        <v>40629.770507971851</v>
      </c>
      <c r="F22" s="20">
        <f t="shared" si="2"/>
        <v>57406.185471257893</v>
      </c>
      <c r="G22" s="21">
        <f t="shared" si="0"/>
        <v>98035.955979229737</v>
      </c>
      <c r="H22" s="37"/>
    </row>
    <row r="23" spans="1:8" ht="17.5" x14ac:dyDescent="0.35">
      <c r="A23" s="23">
        <v>210013</v>
      </c>
      <c r="B23" s="23" t="s">
        <v>12</v>
      </c>
      <c r="C23" s="24">
        <v>3722</v>
      </c>
      <c r="D23" s="25">
        <v>109889834.18000001</v>
      </c>
      <c r="E23" s="20">
        <f t="shared" si="1"/>
        <v>8435.0739530718001</v>
      </c>
      <c r="F23" s="20">
        <f t="shared" ref="F23:F63" si="3">(D23/$D$64)*$E$6</f>
        <v>8194.1932355777499</v>
      </c>
      <c r="G23" s="21">
        <f t="shared" si="0"/>
        <v>16629.267188649552</v>
      </c>
      <c r="H23" s="37"/>
    </row>
    <row r="24" spans="1:8" ht="17.5" x14ac:dyDescent="0.35">
      <c r="A24" s="23">
        <v>210015</v>
      </c>
      <c r="B24" s="23" t="s">
        <v>35</v>
      </c>
      <c r="C24" s="24">
        <v>21309</v>
      </c>
      <c r="D24" s="25">
        <v>518001600</v>
      </c>
      <c r="E24" s="20">
        <f t="shared" si="1"/>
        <v>48292.044832350068</v>
      </c>
      <c r="F24" s="20">
        <f t="shared" si="3"/>
        <v>38626.00429249688</v>
      </c>
      <c r="G24" s="21">
        <f t="shared" si="0"/>
        <v>86918.049124846948</v>
      </c>
      <c r="H24" s="37"/>
    </row>
    <row r="25" spans="1:8" ht="17.5" x14ac:dyDescent="0.35">
      <c r="A25" s="23">
        <v>210016</v>
      </c>
      <c r="B25" s="23" t="s">
        <v>28</v>
      </c>
      <c r="C25" s="24">
        <v>10234</v>
      </c>
      <c r="D25" s="25">
        <v>271147900</v>
      </c>
      <c r="E25" s="20">
        <f t="shared" si="1"/>
        <v>23193.053959091027</v>
      </c>
      <c r="F25" s="20">
        <f t="shared" si="3"/>
        <v>20218.77914914069</v>
      </c>
      <c r="G25" s="21">
        <f t="shared" si="0"/>
        <v>43411.833108231716</v>
      </c>
      <c r="H25" s="37"/>
    </row>
    <row r="26" spans="1:8" ht="17.5" x14ac:dyDescent="0.35">
      <c r="A26" s="23">
        <v>210017</v>
      </c>
      <c r="B26" s="23" t="s">
        <v>36</v>
      </c>
      <c r="C26" s="24">
        <v>2075</v>
      </c>
      <c r="D26" s="25">
        <v>55258400</v>
      </c>
      <c r="E26" s="20">
        <f t="shared" si="1"/>
        <v>4702.5197347189642</v>
      </c>
      <c r="F26" s="20">
        <f t="shared" si="3"/>
        <v>4120.472206256718</v>
      </c>
      <c r="G26" s="21">
        <f t="shared" si="0"/>
        <v>8822.9919409756822</v>
      </c>
      <c r="H26" s="37"/>
    </row>
    <row r="27" spans="1:8" ht="17.5" x14ac:dyDescent="0.35">
      <c r="A27" s="23">
        <v>210018</v>
      </c>
      <c r="B27" s="23" t="s">
        <v>37</v>
      </c>
      <c r="C27" s="24">
        <v>7221</v>
      </c>
      <c r="D27" s="25">
        <v>178461400</v>
      </c>
      <c r="E27" s="20">
        <f t="shared" si="1"/>
        <v>16364.768676821996</v>
      </c>
      <c r="F27" s="20">
        <f t="shared" si="3"/>
        <v>13307.392877637836</v>
      </c>
      <c r="G27" s="21">
        <f t="shared" si="0"/>
        <v>29672.161554459832</v>
      </c>
      <c r="H27" s="37"/>
    </row>
    <row r="28" spans="1:8" ht="17.5" x14ac:dyDescent="0.35">
      <c r="A28" s="23">
        <v>210019</v>
      </c>
      <c r="B28" s="23" t="s">
        <v>38</v>
      </c>
      <c r="C28" s="24">
        <v>17237</v>
      </c>
      <c r="D28" s="25">
        <v>437069300</v>
      </c>
      <c r="E28" s="20">
        <f t="shared" si="1"/>
        <v>39063.774779446161</v>
      </c>
      <c r="F28" s="20">
        <f t="shared" si="3"/>
        <v>32591.097513827386</v>
      </c>
      <c r="G28" s="21">
        <f t="shared" si="0"/>
        <v>71654.87229327354</v>
      </c>
      <c r="H28" s="37"/>
    </row>
    <row r="29" spans="1:8" ht="17.5" x14ac:dyDescent="0.35">
      <c r="A29" s="23">
        <v>210022</v>
      </c>
      <c r="B29" s="23" t="s">
        <v>25</v>
      </c>
      <c r="C29" s="24">
        <v>13792</v>
      </c>
      <c r="D29" s="25">
        <v>310897100</v>
      </c>
      <c r="E29" s="20">
        <f t="shared" si="1"/>
        <v>31256.458882527204</v>
      </c>
      <c r="F29" s="20">
        <f t="shared" si="3"/>
        <v>23182.771480097421</v>
      </c>
      <c r="G29" s="21">
        <f t="shared" si="0"/>
        <v>54439.230362624628</v>
      </c>
      <c r="H29" s="37"/>
    </row>
    <row r="30" spans="1:8" ht="17.5" x14ac:dyDescent="0.35">
      <c r="A30" s="23">
        <v>210023</v>
      </c>
      <c r="B30" s="23" t="s">
        <v>10</v>
      </c>
      <c r="C30" s="24">
        <v>26713</v>
      </c>
      <c r="D30" s="25">
        <v>601774600</v>
      </c>
      <c r="E30" s="20">
        <f t="shared" si="1"/>
        <v>60538.992613757917</v>
      </c>
      <c r="F30" s="20">
        <f t="shared" si="3"/>
        <v>44872.734529614572</v>
      </c>
      <c r="G30" s="21">
        <f t="shared" si="0"/>
        <v>105411.7271433725</v>
      </c>
      <c r="H30" s="37"/>
    </row>
    <row r="31" spans="1:8" ht="17.5" x14ac:dyDescent="0.35">
      <c r="A31" s="23">
        <v>210024</v>
      </c>
      <c r="B31" s="23" t="s">
        <v>39</v>
      </c>
      <c r="C31" s="24">
        <v>11004</v>
      </c>
      <c r="D31" s="25">
        <v>434442400</v>
      </c>
      <c r="E31" s="20">
        <f t="shared" si="1"/>
        <v>24938.085378721677</v>
      </c>
      <c r="F31" s="20">
        <f t="shared" si="3"/>
        <v>32395.216553853592</v>
      </c>
      <c r="G31" s="21">
        <f t="shared" si="0"/>
        <v>57333.301932575268</v>
      </c>
      <c r="H31" s="37"/>
    </row>
    <row r="32" spans="1:8" ht="17.5" x14ac:dyDescent="0.35">
      <c r="A32" s="23">
        <v>210027</v>
      </c>
      <c r="B32" s="23" t="s">
        <v>29</v>
      </c>
      <c r="C32" s="24">
        <v>11532</v>
      </c>
      <c r="D32" s="25">
        <v>329028900</v>
      </c>
      <c r="E32" s="20">
        <f t="shared" si="1"/>
        <v>26134.678352182695</v>
      </c>
      <c r="F32" s="20">
        <f t="shared" si="3"/>
        <v>24534.811675785419</v>
      </c>
      <c r="G32" s="21">
        <f t="shared" si="0"/>
        <v>50669.490027968117</v>
      </c>
      <c r="H32" s="37"/>
    </row>
    <row r="33" spans="1:8" ht="17.5" x14ac:dyDescent="0.35">
      <c r="A33" s="23">
        <v>210028</v>
      </c>
      <c r="B33" s="23" t="s">
        <v>40</v>
      </c>
      <c r="C33" s="24">
        <v>7423</v>
      </c>
      <c r="D33" s="25">
        <v>190011200</v>
      </c>
      <c r="E33" s="20">
        <f t="shared" si="1"/>
        <v>16822.556140153672</v>
      </c>
      <c r="F33" s="20">
        <f t="shared" si="3"/>
        <v>14168.630805044779</v>
      </c>
      <c r="G33" s="21">
        <f t="shared" si="0"/>
        <v>30991.186945198453</v>
      </c>
      <c r="H33" s="37"/>
    </row>
    <row r="34" spans="1:8" ht="17.5" x14ac:dyDescent="0.35">
      <c r="A34" s="23">
        <v>210029</v>
      </c>
      <c r="B34" s="23" t="s">
        <v>17</v>
      </c>
      <c r="C34" s="24">
        <v>20506</v>
      </c>
      <c r="D34" s="25">
        <v>645219500</v>
      </c>
      <c r="E34" s="20">
        <f t="shared" si="1"/>
        <v>46472.226351878104</v>
      </c>
      <c r="F34" s="20">
        <f t="shared" si="3"/>
        <v>48112.305399447978</v>
      </c>
      <c r="G34" s="21">
        <f t="shared" si="0"/>
        <v>94584.531751326082</v>
      </c>
      <c r="H34" s="37"/>
    </row>
    <row r="35" spans="1:8" ht="17.5" x14ac:dyDescent="0.35">
      <c r="A35" s="23">
        <v>210030</v>
      </c>
      <c r="B35" s="23" t="s">
        <v>41</v>
      </c>
      <c r="C35" s="24">
        <v>1716</v>
      </c>
      <c r="D35" s="25">
        <v>59206500</v>
      </c>
      <c r="E35" s="20">
        <f t="shared" si="1"/>
        <v>3888.9271637483093</v>
      </c>
      <c r="F35" s="20">
        <f t="shared" si="3"/>
        <v>4414.8715431452665</v>
      </c>
      <c r="G35" s="21">
        <f t="shared" si="0"/>
        <v>8303.7987068935763</v>
      </c>
      <c r="H35" s="37"/>
    </row>
    <row r="36" spans="1:8" ht="17.5" x14ac:dyDescent="0.35">
      <c r="A36" s="23">
        <v>210032</v>
      </c>
      <c r="B36" s="23" t="s">
        <v>42</v>
      </c>
      <c r="C36" s="24">
        <v>5449</v>
      </c>
      <c r="D36" s="25">
        <v>160871300</v>
      </c>
      <c r="E36" s="20">
        <f t="shared" si="1"/>
        <v>12348.930137100548</v>
      </c>
      <c r="F36" s="20">
        <f t="shared" si="3"/>
        <v>11995.745813023656</v>
      </c>
      <c r="G36" s="21">
        <f t="shared" si="0"/>
        <v>24344.675950124205</v>
      </c>
      <c r="H36" s="37"/>
    </row>
    <row r="37" spans="1:8" ht="17.5" x14ac:dyDescent="0.35">
      <c r="A37" s="23">
        <v>210033</v>
      </c>
      <c r="B37" s="23" t="s">
        <v>43</v>
      </c>
      <c r="C37" s="24">
        <v>9943</v>
      </c>
      <c r="D37" s="25">
        <v>235036100</v>
      </c>
      <c r="E37" s="20">
        <f t="shared" si="1"/>
        <v>22533.568058944893</v>
      </c>
      <c r="F37" s="20">
        <f t="shared" si="3"/>
        <v>17526.018080816211</v>
      </c>
      <c r="G37" s="21">
        <f t="shared" si="0"/>
        <v>40059.586139761101</v>
      </c>
      <c r="H37" s="37"/>
    </row>
    <row r="38" spans="1:8" ht="17.5" x14ac:dyDescent="0.35">
      <c r="A38" s="23">
        <v>210034</v>
      </c>
      <c r="B38" s="23" t="s">
        <v>44</v>
      </c>
      <c r="C38" s="24">
        <v>7226</v>
      </c>
      <c r="D38" s="25">
        <v>193637500</v>
      </c>
      <c r="E38" s="20">
        <f t="shared" si="1"/>
        <v>16376.100049676739</v>
      </c>
      <c r="F38" s="20">
        <f t="shared" si="3"/>
        <v>14439.034370141648</v>
      </c>
      <c r="G38" s="21">
        <f t="shared" si="0"/>
        <v>30815.134419818387</v>
      </c>
      <c r="H38" s="37"/>
    </row>
    <row r="39" spans="1:8" ht="17.5" x14ac:dyDescent="0.35">
      <c r="A39" s="23">
        <v>210035</v>
      </c>
      <c r="B39" s="23" t="s">
        <v>45</v>
      </c>
      <c r="C39" s="24">
        <v>6603</v>
      </c>
      <c r="D39" s="25">
        <v>148862300</v>
      </c>
      <c r="E39" s="20">
        <f t="shared" si="1"/>
        <v>14964.210991975575</v>
      </c>
      <c r="F39" s="20">
        <f t="shared" si="3"/>
        <v>11100.266560549155</v>
      </c>
      <c r="G39" s="21">
        <f t="shared" si="0"/>
        <v>26064.477552524731</v>
      </c>
      <c r="H39" s="37"/>
    </row>
    <row r="40" spans="1:8" ht="17.5" x14ac:dyDescent="0.35">
      <c r="A40" s="23">
        <v>210037</v>
      </c>
      <c r="B40" s="23" t="s">
        <v>59</v>
      </c>
      <c r="C40" s="24">
        <v>7695</v>
      </c>
      <c r="D40" s="25">
        <v>203067800</v>
      </c>
      <c r="E40" s="20">
        <f t="shared" si="1"/>
        <v>17438.982823451774</v>
      </c>
      <c r="F40" s="20">
        <f t="shared" si="3"/>
        <v>15142.22680869692</v>
      </c>
      <c r="G40" s="21">
        <f t="shared" si="0"/>
        <v>32581.209632148693</v>
      </c>
      <c r="H40" s="37"/>
    </row>
    <row r="41" spans="1:8" ht="17.5" x14ac:dyDescent="0.35">
      <c r="A41" s="23">
        <v>210038</v>
      </c>
      <c r="B41" s="23" t="s">
        <v>27</v>
      </c>
      <c r="C41" s="24">
        <v>4526</v>
      </c>
      <c r="D41" s="25">
        <v>239136400</v>
      </c>
      <c r="E41" s="20">
        <f t="shared" si="1"/>
        <v>10257.158708114714</v>
      </c>
      <c r="F41" s="20">
        <f t="shared" si="3"/>
        <v>17831.766567694485</v>
      </c>
      <c r="G41" s="21">
        <f t="shared" si="0"/>
        <v>28088.925275809197</v>
      </c>
      <c r="H41" s="37"/>
    </row>
    <row r="42" spans="1:8" ht="17.5" x14ac:dyDescent="0.35">
      <c r="A42" s="23">
        <v>210039</v>
      </c>
      <c r="B42" s="23" t="s">
        <v>13</v>
      </c>
      <c r="C42" s="24">
        <v>5253</v>
      </c>
      <c r="D42" s="25">
        <v>149192000</v>
      </c>
      <c r="E42" s="20">
        <f t="shared" si="1"/>
        <v>11904.740321194562</v>
      </c>
      <c r="F42" s="20">
        <f t="shared" si="3"/>
        <v>11124.851414370525</v>
      </c>
      <c r="G42" s="21">
        <f t="shared" si="0"/>
        <v>23029.591735565089</v>
      </c>
      <c r="H42" s="37"/>
    </row>
    <row r="43" spans="1:8" ht="17.5" x14ac:dyDescent="0.35">
      <c r="A43" s="23">
        <v>210040</v>
      </c>
      <c r="B43" s="23" t="s">
        <v>46</v>
      </c>
      <c r="C43" s="24">
        <v>10625</v>
      </c>
      <c r="D43" s="25">
        <v>258801000</v>
      </c>
      <c r="E43" s="20">
        <f t="shared" si="1"/>
        <v>24079.167316332045</v>
      </c>
      <c r="F43" s="20">
        <f t="shared" si="3"/>
        <v>19298.103590611467</v>
      </c>
      <c r="G43" s="21">
        <f t="shared" si="0"/>
        <v>43377.270906943508</v>
      </c>
      <c r="H43" s="37"/>
    </row>
    <row r="44" spans="1:8" ht="17.5" x14ac:dyDescent="0.35">
      <c r="A44" s="23">
        <v>210043</v>
      </c>
      <c r="B44" s="23" t="s">
        <v>47</v>
      </c>
      <c r="C44" s="24">
        <v>16843</v>
      </c>
      <c r="D44" s="25">
        <v>416534000</v>
      </c>
      <c r="E44" s="20">
        <f t="shared" si="1"/>
        <v>38170.862598492291</v>
      </c>
      <c r="F44" s="20">
        <f t="shared" si="3"/>
        <v>31059.834703157088</v>
      </c>
      <c r="G44" s="21">
        <f t="shared" si="0"/>
        <v>69230.697301649372</v>
      </c>
      <c r="H44" s="37"/>
    </row>
    <row r="45" spans="1:8" ht="17.5" x14ac:dyDescent="0.35">
      <c r="A45" s="23">
        <v>210044</v>
      </c>
      <c r="B45" s="23" t="s">
        <v>15</v>
      </c>
      <c r="C45" s="24">
        <v>16447</v>
      </c>
      <c r="D45" s="25">
        <v>462643278</v>
      </c>
      <c r="E45" s="20">
        <f t="shared" si="1"/>
        <v>37273.417868396529</v>
      </c>
      <c r="F45" s="20">
        <f t="shared" si="3"/>
        <v>34498.081167940072</v>
      </c>
      <c r="G45" s="21">
        <f t="shared" si="0"/>
        <v>71771.499036336609</v>
      </c>
      <c r="H45" s="37"/>
    </row>
    <row r="46" spans="1:8" ht="17.5" x14ac:dyDescent="0.35">
      <c r="A46" s="23">
        <v>210045</v>
      </c>
      <c r="B46" s="23" t="s">
        <v>21</v>
      </c>
      <c r="C46" s="24">
        <v>263</v>
      </c>
      <c r="D46" s="25">
        <v>16897400</v>
      </c>
      <c r="E46" s="20">
        <f t="shared" si="1"/>
        <v>596.03021215956028</v>
      </c>
      <c r="F46" s="20">
        <f t="shared" si="3"/>
        <v>1259.9942643652778</v>
      </c>
      <c r="G46" s="21">
        <f t="shared" si="0"/>
        <v>1856.0244765248381</v>
      </c>
      <c r="H46" s="37"/>
    </row>
    <row r="47" spans="1:8" ht="17.5" x14ac:dyDescent="0.35">
      <c r="A47" s="23">
        <v>210048</v>
      </c>
      <c r="B47" s="23" t="s">
        <v>48</v>
      </c>
      <c r="C47" s="24">
        <v>17489</v>
      </c>
      <c r="D47" s="25">
        <v>303036500</v>
      </c>
      <c r="E47" s="20">
        <f t="shared" si="1"/>
        <v>39634.87597132528</v>
      </c>
      <c r="F47" s="20">
        <f t="shared" si="3"/>
        <v>22596.627403821207</v>
      </c>
      <c r="G47" s="21">
        <f t="shared" si="0"/>
        <v>62231.503375146487</v>
      </c>
      <c r="H47" s="37"/>
    </row>
    <row r="48" spans="1:8" ht="17.5" x14ac:dyDescent="0.35">
      <c r="A48" s="23">
        <v>210049</v>
      </c>
      <c r="B48" s="23" t="s">
        <v>49</v>
      </c>
      <c r="C48" s="24">
        <v>11357</v>
      </c>
      <c r="D48" s="25">
        <v>341416000</v>
      </c>
      <c r="E48" s="20">
        <f t="shared" si="1"/>
        <v>25738.080302266637</v>
      </c>
      <c r="F48" s="20">
        <f t="shared" si="3"/>
        <v>25458.484841604957</v>
      </c>
      <c r="G48" s="21">
        <f t="shared" si="0"/>
        <v>51196.565143871594</v>
      </c>
      <c r="H48" s="37"/>
    </row>
    <row r="49" spans="1:8" ht="17.5" x14ac:dyDescent="0.35">
      <c r="A49" s="23">
        <v>210051</v>
      </c>
      <c r="B49" s="23" t="s">
        <v>50</v>
      </c>
      <c r="C49" s="24">
        <v>9977</v>
      </c>
      <c r="D49" s="25">
        <v>232581700</v>
      </c>
      <c r="E49" s="20">
        <f t="shared" si="1"/>
        <v>22610.62139435716</v>
      </c>
      <c r="F49" s="20">
        <f t="shared" si="3"/>
        <v>17342.999987946412</v>
      </c>
      <c r="G49" s="21">
        <f t="shared" si="0"/>
        <v>39953.621382303572</v>
      </c>
      <c r="H49" s="37"/>
    </row>
    <row r="50" spans="1:8" ht="17.5" x14ac:dyDescent="0.35">
      <c r="A50" s="23">
        <v>210055</v>
      </c>
      <c r="B50" s="23" t="s">
        <v>19</v>
      </c>
      <c r="C50" s="24">
        <v>3766</v>
      </c>
      <c r="D50" s="25">
        <v>100491800</v>
      </c>
      <c r="E50" s="20">
        <f t="shared" si="1"/>
        <v>8534.790034193551</v>
      </c>
      <c r="F50" s="20">
        <f t="shared" si="3"/>
        <v>7493.406773571237</v>
      </c>
      <c r="G50" s="21">
        <f t="shared" si="0"/>
        <v>16028.196807764787</v>
      </c>
      <c r="H50" s="37"/>
    </row>
    <row r="51" spans="1:8" ht="17.5" x14ac:dyDescent="0.35">
      <c r="A51" s="23">
        <v>210056</v>
      </c>
      <c r="B51" s="23" t="s">
        <v>51</v>
      </c>
      <c r="C51" s="24">
        <v>9185</v>
      </c>
      <c r="D51" s="25">
        <v>297577800</v>
      </c>
      <c r="E51" s="20">
        <f t="shared" si="1"/>
        <v>20815.731934165629</v>
      </c>
      <c r="F51" s="20">
        <f t="shared" si="3"/>
        <v>22189.586634774449</v>
      </c>
      <c r="G51" s="21">
        <f t="shared" si="0"/>
        <v>43005.318568940078</v>
      </c>
      <c r="H51" s="37"/>
    </row>
    <row r="52" spans="1:8" ht="17.5" x14ac:dyDescent="0.35">
      <c r="A52" s="23">
        <v>210057</v>
      </c>
      <c r="B52" s="23" t="s">
        <v>23</v>
      </c>
      <c r="C52" s="24">
        <v>16681</v>
      </c>
      <c r="D52" s="25">
        <v>401327600</v>
      </c>
      <c r="E52" s="20">
        <f t="shared" si="1"/>
        <v>37803.726117998573</v>
      </c>
      <c r="F52" s="20">
        <f t="shared" si="3"/>
        <v>29925.933820083708</v>
      </c>
      <c r="G52" s="21">
        <f t="shared" si="0"/>
        <v>67729.659938082274</v>
      </c>
      <c r="H52" s="37"/>
    </row>
    <row r="53" spans="1:8" ht="17.5" x14ac:dyDescent="0.35">
      <c r="A53" s="23">
        <v>210058</v>
      </c>
      <c r="B53" s="23" t="s">
        <v>52</v>
      </c>
      <c r="C53" s="24">
        <v>2635</v>
      </c>
      <c r="D53" s="25">
        <v>124286800</v>
      </c>
      <c r="E53" s="20">
        <f t="shared" si="1"/>
        <v>5971.6334944503469</v>
      </c>
      <c r="F53" s="20">
        <f t="shared" si="3"/>
        <v>9267.7367604669598</v>
      </c>
      <c r="G53" s="21">
        <f t="shared" si="0"/>
        <v>15239.370254917307</v>
      </c>
      <c r="H53" s="37"/>
    </row>
    <row r="54" spans="1:8" ht="17.5" x14ac:dyDescent="0.35">
      <c r="A54" s="23">
        <v>210060</v>
      </c>
      <c r="B54" s="23" t="s">
        <v>53</v>
      </c>
      <c r="C54" s="24">
        <v>2107</v>
      </c>
      <c r="D54" s="25">
        <v>49044647.000000007</v>
      </c>
      <c r="E54" s="20">
        <f t="shared" si="1"/>
        <v>4775.0405209893288</v>
      </c>
      <c r="F54" s="20">
        <f t="shared" si="3"/>
        <v>3657.1291392651965</v>
      </c>
      <c r="G54" s="21">
        <f t="shared" si="0"/>
        <v>8432.1696602545253</v>
      </c>
      <c r="H54" s="37"/>
    </row>
    <row r="55" spans="1:8" ht="17.5" x14ac:dyDescent="0.35">
      <c r="A55" s="23">
        <v>210061</v>
      </c>
      <c r="B55" s="23" t="s">
        <v>11</v>
      </c>
      <c r="C55" s="24">
        <v>3269</v>
      </c>
      <c r="D55" s="25">
        <v>107265100</v>
      </c>
      <c r="E55" s="20">
        <f t="shared" si="1"/>
        <v>7408.451572431949</v>
      </c>
      <c r="F55" s="20">
        <f t="shared" si="3"/>
        <v>7998.4737750522536</v>
      </c>
      <c r="G55" s="21">
        <f t="shared" si="0"/>
        <v>15406.925347484203</v>
      </c>
      <c r="H55" s="37"/>
    </row>
    <row r="56" spans="1:8" ht="17.5" x14ac:dyDescent="0.35">
      <c r="A56" s="23">
        <v>210062</v>
      </c>
      <c r="B56" s="23" t="s">
        <v>54</v>
      </c>
      <c r="C56" s="24">
        <v>10652</v>
      </c>
      <c r="D56" s="25">
        <v>270322700</v>
      </c>
      <c r="E56" s="20">
        <f t="shared" si="1"/>
        <v>24140.356729747662</v>
      </c>
      <c r="F56" s="20">
        <f t="shared" si="3"/>
        <v>20157.246175609009</v>
      </c>
      <c r="G56" s="21">
        <f t="shared" si="0"/>
        <v>44297.602905356674</v>
      </c>
      <c r="H56" s="37"/>
    </row>
    <row r="57" spans="1:8" ht="17.5" x14ac:dyDescent="0.35">
      <c r="A57" s="23">
        <v>210063</v>
      </c>
      <c r="B57" s="23" t="s">
        <v>55</v>
      </c>
      <c r="C57" s="24">
        <v>15313</v>
      </c>
      <c r="D57" s="25">
        <v>408176900</v>
      </c>
      <c r="E57" s="20">
        <f t="shared" si="1"/>
        <v>34703.462504940479</v>
      </c>
      <c r="F57" s="20">
        <f t="shared" si="3"/>
        <v>30436.667939825034</v>
      </c>
      <c r="G57" s="21">
        <f t="shared" si="0"/>
        <v>65140.130444765513</v>
      </c>
      <c r="H57" s="37"/>
    </row>
    <row r="58" spans="1:8" ht="17.5" x14ac:dyDescent="0.35">
      <c r="A58" s="23">
        <v>210064</v>
      </c>
      <c r="B58" s="23" t="s">
        <v>20</v>
      </c>
      <c r="C58" s="24">
        <v>1334</v>
      </c>
      <c r="D58" s="25">
        <v>59432000</v>
      </c>
      <c r="E58" s="20">
        <f t="shared" si="1"/>
        <v>3023.2102776458305</v>
      </c>
      <c r="F58" s="20">
        <f t="shared" si="3"/>
        <v>4431.6864795623696</v>
      </c>
      <c r="G58" s="21">
        <f t="shared" si="0"/>
        <v>7454.8967572082001</v>
      </c>
      <c r="H58" s="37"/>
    </row>
    <row r="59" spans="1:8" ht="17.5" x14ac:dyDescent="0.35">
      <c r="A59" s="23">
        <v>210065</v>
      </c>
      <c r="B59" s="23" t="s">
        <v>56</v>
      </c>
      <c r="C59" s="24">
        <v>4948</v>
      </c>
      <c r="D59" s="25">
        <v>96340300</v>
      </c>
      <c r="E59" s="20">
        <f t="shared" si="1"/>
        <v>11213.526577055147</v>
      </c>
      <c r="F59" s="20">
        <f t="shared" si="3"/>
        <v>7183.8404386018065</v>
      </c>
      <c r="G59" s="21">
        <f t="shared" si="0"/>
        <v>18397.367015656953</v>
      </c>
      <c r="H59" s="37"/>
    </row>
    <row r="60" spans="1:8" ht="17.5" x14ac:dyDescent="0.35">
      <c r="A60" s="23">
        <v>210087</v>
      </c>
      <c r="B60" s="23" t="s">
        <v>60</v>
      </c>
      <c r="C60" s="24">
        <v>0</v>
      </c>
      <c r="D60" s="25">
        <v>14275700</v>
      </c>
      <c r="E60" s="20">
        <f t="shared" si="1"/>
        <v>0</v>
      </c>
      <c r="F60" s="20">
        <f t="shared" si="3"/>
        <v>1064.5010545882442</v>
      </c>
      <c r="G60" s="21">
        <f t="shared" si="0"/>
        <v>1064.5010545882442</v>
      </c>
      <c r="H60" s="37"/>
    </row>
    <row r="61" spans="1:8" ht="17.5" x14ac:dyDescent="0.35">
      <c r="A61" s="23">
        <v>210088</v>
      </c>
      <c r="B61" s="23" t="s">
        <v>61</v>
      </c>
      <c r="C61" s="24">
        <v>0</v>
      </c>
      <c r="D61" s="25">
        <v>6432800</v>
      </c>
      <c r="E61" s="20">
        <f t="shared" si="1"/>
        <v>0</v>
      </c>
      <c r="F61" s="20">
        <f t="shared" si="3"/>
        <v>479.67682032791777</v>
      </c>
      <c r="G61" s="21">
        <f t="shared" si="0"/>
        <v>479.67682032791777</v>
      </c>
      <c r="H61" s="37"/>
    </row>
    <row r="62" spans="1:8" ht="17.5" x14ac:dyDescent="0.35">
      <c r="A62" s="23">
        <v>210333</v>
      </c>
      <c r="B62" s="23" t="s">
        <v>62</v>
      </c>
      <c r="C62" s="24">
        <v>0</v>
      </c>
      <c r="D62" s="25">
        <v>19933600</v>
      </c>
      <c r="E62" s="20">
        <f t="shared" si="1"/>
        <v>0</v>
      </c>
      <c r="F62" s="20">
        <f t="shared" si="3"/>
        <v>1486.3956388646598</v>
      </c>
      <c r="G62" s="21">
        <f t="shared" si="0"/>
        <v>1486.3956388646598</v>
      </c>
      <c r="H62" s="37"/>
    </row>
    <row r="63" spans="1:8" ht="17.5" x14ac:dyDescent="0.35">
      <c r="A63" s="23">
        <v>218992</v>
      </c>
      <c r="B63" s="23" t="s">
        <v>57</v>
      </c>
      <c r="C63" s="26">
        <v>4026</v>
      </c>
      <c r="D63" s="27">
        <v>213195100</v>
      </c>
      <c r="E63" s="22">
        <f t="shared" si="1"/>
        <v>9124.0214226402641</v>
      </c>
      <c r="F63" s="22">
        <f t="shared" si="3"/>
        <v>15897.392687086878</v>
      </c>
      <c r="G63" s="22">
        <f t="shared" si="0"/>
        <v>25021.414109727142</v>
      </c>
      <c r="H63" s="37"/>
    </row>
    <row r="64" spans="1:8" ht="17.5" x14ac:dyDescent="0.35">
      <c r="A64" s="23"/>
      <c r="B64" s="23"/>
      <c r="C64" s="24">
        <f>SUM(C12:C63)</f>
        <v>551566</v>
      </c>
      <c r="D64" s="28">
        <f>SUM(D12:D63)</f>
        <v>16763369959.18</v>
      </c>
      <c r="E64" s="28">
        <f>SUM(E12:E63)</f>
        <v>1250000.0000000002</v>
      </c>
      <c r="F64" s="28">
        <f>SUM(F12:F63)</f>
        <v>1250000.0000000005</v>
      </c>
      <c r="G64" s="28">
        <f>SUM(G12:G63)</f>
        <v>2500000.0000000009</v>
      </c>
      <c r="H64" s="38"/>
    </row>
    <row r="65" spans="1:8" ht="15.5" x14ac:dyDescent="0.35">
      <c r="A65" s="38"/>
      <c r="B65" s="38"/>
      <c r="C65" s="38"/>
      <c r="D65" s="38"/>
      <c r="E65" s="38"/>
      <c r="F65" s="38"/>
      <c r="G65" s="38"/>
      <c r="H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97B7E-7D2B-4B42-B5D6-776D99905E08}"/>
</file>

<file path=customXml/itemProps2.xml><?xml version="1.0" encoding="utf-8"?>
<ds:datastoreItem xmlns:ds="http://schemas.openxmlformats.org/officeDocument/2006/customXml" ds:itemID="{98FA12E1-7717-4A89-A015-2CCCD4351A34}"/>
</file>

<file path=customXml/itemProps3.xml><?xml version="1.0" encoding="utf-8"?>
<ds:datastoreItem xmlns:ds="http://schemas.openxmlformats.org/officeDocument/2006/customXml" ds:itemID="{727F86C0-778A-47D6-A5E4-30422898E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2015-06-29T15:38:38Z</dcterms:created>
  <dcterms:modified xsi:type="dcterms:W3CDTF">2018-06-18T20:25:02Z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