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2435"/>
  </bookViews>
  <sheets>
    <sheet name="FY2018" sheetId="2" r:id="rId1"/>
  </sheets>
  <definedNames>
    <definedName name="_xlnm.Print_Area" localSheetId="0">'FY2018'!$A$1:$I$60</definedName>
  </definedNames>
  <calcPr calcId="162913"/>
</workbook>
</file>

<file path=xl/calcChain.xml><?xml version="1.0" encoding="utf-8"?>
<calcChain xmlns="http://schemas.openxmlformats.org/spreadsheetml/2006/main">
  <c r="C58" i="2" l="1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G8" i="2"/>
  <c r="H8" i="2" s="1"/>
  <c r="E8" i="2"/>
  <c r="E58" i="2" l="1"/>
  <c r="D58" i="2" s="1"/>
  <c r="F57" i="2" l="1"/>
  <c r="G56" i="2"/>
  <c r="F53" i="2"/>
  <c r="G52" i="2"/>
  <c r="F49" i="2"/>
  <c r="G48" i="2"/>
  <c r="F45" i="2"/>
  <c r="G44" i="2"/>
  <c r="F41" i="2"/>
  <c r="G40" i="2"/>
  <c r="F37" i="2"/>
  <c r="G36" i="2"/>
  <c r="F33" i="2"/>
  <c r="G32" i="2"/>
  <c r="F29" i="2"/>
  <c r="G28" i="2"/>
  <c r="F25" i="2"/>
  <c r="G24" i="2"/>
  <c r="F21" i="2"/>
  <c r="G20" i="2"/>
  <c r="F17" i="2"/>
  <c r="G16" i="2"/>
  <c r="F13" i="2"/>
  <c r="G12" i="2"/>
  <c r="F9" i="2"/>
  <c r="F38" i="2"/>
  <c r="F30" i="2"/>
  <c r="G25" i="2"/>
  <c r="G17" i="2"/>
  <c r="G9" i="2"/>
  <c r="G58" i="2"/>
  <c r="G59" i="2" s="1"/>
  <c r="F56" i="2"/>
  <c r="F52" i="2"/>
  <c r="F36" i="2"/>
  <c r="F32" i="2"/>
  <c r="F28" i="2"/>
  <c r="F24" i="2"/>
  <c r="F20" i="2"/>
  <c r="F16" i="2"/>
  <c r="F12" i="2"/>
  <c r="G53" i="2"/>
  <c r="G49" i="2"/>
  <c r="G41" i="2"/>
  <c r="H41" i="2" s="1"/>
  <c r="I41" i="2" s="1"/>
  <c r="F34" i="2"/>
  <c r="G33" i="2"/>
  <c r="F26" i="2"/>
  <c r="G21" i="2"/>
  <c r="H21" i="2" s="1"/>
  <c r="I21" i="2" s="1"/>
  <c r="F18" i="2"/>
  <c r="F14" i="2"/>
  <c r="F10" i="2"/>
  <c r="F58" i="2"/>
  <c r="F59" i="2" s="1"/>
  <c r="G57" i="2"/>
  <c r="H57" i="2" s="1"/>
  <c r="I57" i="2" s="1"/>
  <c r="F54" i="2"/>
  <c r="F50" i="2"/>
  <c r="F46" i="2"/>
  <c r="G45" i="2"/>
  <c r="H45" i="2" s="1"/>
  <c r="I45" i="2" s="1"/>
  <c r="F42" i="2"/>
  <c r="G37" i="2"/>
  <c r="G29" i="2"/>
  <c r="H29" i="2" s="1"/>
  <c r="I29" i="2" s="1"/>
  <c r="F22" i="2"/>
  <c r="G13" i="2"/>
  <c r="F11" i="2"/>
  <c r="G10" i="2"/>
  <c r="H10" i="2" s="1"/>
  <c r="I10" i="2" s="1"/>
  <c r="G23" i="2"/>
  <c r="H23" i="2" s="1"/>
  <c r="I23" i="2" s="1"/>
  <c r="F55" i="2"/>
  <c r="F39" i="2"/>
  <c r="F23" i="2"/>
  <c r="G54" i="2"/>
  <c r="H54" i="2" s="1"/>
  <c r="I54" i="2" s="1"/>
  <c r="G38" i="2"/>
  <c r="G22" i="2"/>
  <c r="G55" i="2"/>
  <c r="H55" i="2" s="1"/>
  <c r="I55" i="2" s="1"/>
  <c r="G19" i="2"/>
  <c r="H19" i="2" s="1"/>
  <c r="I19" i="2" s="1"/>
  <c r="G47" i="2"/>
  <c r="G15" i="2"/>
  <c r="F43" i="2"/>
  <c r="G42" i="2"/>
  <c r="H42" i="2" s="1"/>
  <c r="I42" i="2" s="1"/>
  <c r="G27" i="2"/>
  <c r="F19" i="2"/>
  <c r="G18" i="2"/>
  <c r="H18" i="2" s="1"/>
  <c r="I18" i="2" s="1"/>
  <c r="G39" i="2"/>
  <c r="H39" i="2" s="1"/>
  <c r="I39" i="2" s="1"/>
  <c r="F48" i="2"/>
  <c r="F27" i="2"/>
  <c r="G26" i="2"/>
  <c r="H26" i="2" s="1"/>
  <c r="I26" i="2" s="1"/>
  <c r="G51" i="2"/>
  <c r="H51" i="2" s="1"/>
  <c r="I51" i="2" s="1"/>
  <c r="F51" i="2"/>
  <c r="F35" i="2"/>
  <c r="G50" i="2"/>
  <c r="H50" i="2" s="1"/>
  <c r="I50" i="2" s="1"/>
  <c r="G34" i="2"/>
  <c r="H34" i="2" s="1"/>
  <c r="I34" i="2" s="1"/>
  <c r="G43" i="2"/>
  <c r="G11" i="2"/>
  <c r="F47" i="2"/>
  <c r="F31" i="2"/>
  <c r="F15" i="2"/>
  <c r="G46" i="2"/>
  <c r="G30" i="2"/>
  <c r="H30" i="2" s="1"/>
  <c r="I30" i="2" s="1"/>
  <c r="G14" i="2"/>
  <c r="H14" i="2" s="1"/>
  <c r="I14" i="2" s="1"/>
  <c r="G35" i="2"/>
  <c r="F44" i="2"/>
  <c r="G31" i="2"/>
  <c r="H31" i="2" s="1"/>
  <c r="I31" i="2" s="1"/>
  <c r="F40" i="2"/>
  <c r="H25" i="2" l="1"/>
  <c r="I25" i="2" s="1"/>
  <c r="H12" i="2"/>
  <c r="I12" i="2" s="1"/>
  <c r="H20" i="2"/>
  <c r="I20" i="2" s="1"/>
  <c r="H28" i="2"/>
  <c r="I28" i="2" s="1"/>
  <c r="H36" i="2"/>
  <c r="I36" i="2" s="1"/>
  <c r="H44" i="2"/>
  <c r="I44" i="2" s="1"/>
  <c r="H52" i="2"/>
  <c r="I52" i="2" s="1"/>
  <c r="H46" i="2"/>
  <c r="I46" i="2" s="1"/>
  <c r="H11" i="2"/>
  <c r="I11" i="2" s="1"/>
  <c r="H15" i="2"/>
  <c r="I15" i="2" s="1"/>
  <c r="H22" i="2"/>
  <c r="I22" i="2" s="1"/>
  <c r="H37" i="2"/>
  <c r="I37" i="2" s="1"/>
  <c r="H49" i="2"/>
  <c r="I49" i="2" s="1"/>
  <c r="H35" i="2"/>
  <c r="I35" i="2" s="1"/>
  <c r="H43" i="2"/>
  <c r="I43" i="2" s="1"/>
  <c r="H27" i="2"/>
  <c r="I27" i="2" s="1"/>
  <c r="H47" i="2"/>
  <c r="I47" i="2" s="1"/>
  <c r="H38" i="2"/>
  <c r="I38" i="2" s="1"/>
  <c r="H13" i="2"/>
  <c r="I13" i="2" s="1"/>
  <c r="H33" i="2"/>
  <c r="I33" i="2" s="1"/>
  <c r="H53" i="2"/>
  <c r="I53" i="2" s="1"/>
  <c r="H16" i="2"/>
  <c r="I16" i="2" s="1"/>
  <c r="H24" i="2"/>
  <c r="I24" i="2" s="1"/>
  <c r="H32" i="2"/>
  <c r="I32" i="2" s="1"/>
  <c r="H40" i="2"/>
  <c r="I40" i="2" s="1"/>
  <c r="H48" i="2"/>
  <c r="I48" i="2" s="1"/>
  <c r="H56" i="2"/>
  <c r="I56" i="2" s="1"/>
  <c r="H17" i="2"/>
  <c r="I17" i="2" s="1"/>
  <c r="H9" i="2"/>
  <c r="H58" i="2" l="1"/>
  <c r="H59" i="2" s="1"/>
  <c r="I9" i="2"/>
  <c r="I58" i="2" s="1"/>
</calcChain>
</file>

<file path=xl/sharedStrings.xml><?xml version="1.0" encoding="utf-8"?>
<sst xmlns="http://schemas.openxmlformats.org/spreadsheetml/2006/main" count="76" uniqueCount="71">
  <si>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</si>
  <si>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</si>
  <si>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</si>
  <si>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</si>
  <si>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</si>
  <si>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</si>
  <si>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</si>
  <si>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</si>
  <si>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</si>
  <si>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</si>
  <si>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</si>
  <si>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</si>
  <si>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</si>
  <si>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</si>
  <si>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</si>
  <si>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</si>
  <si>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</si>
  <si>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</si>
  <si>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</si>
  <si>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</si>
  <si>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</si>
  <si>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</si>
  <si>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</si>
  <si>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</si>
  <si>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</si>
  <si>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</si>
  <si>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</si>
  <si>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</si>
  <si>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</si>
  <si>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</si>
  <si>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</si>
  <si>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</si>
  <si>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</si>
  <si>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</si>
  <si>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</si>
  <si>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</si>
  <si>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</si>
  <si>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</si>
  <si>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</si>
  <si>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</si>
  <si>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</si>
  <si>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</si>
  <si>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</si>
  <si>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</si>
  <si>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</si>
  <si>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</si>
  <si>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</si>
  <si>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</si>
  <si>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</si>
  <si>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</si>
  <si>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</si>
  <si>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James Lawrence Kernan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</si>
  <si>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</si>
  <si>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</si>
  <si>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</si>
  <si>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</si>
  <si>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</si>
  <si>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</si>
  <si>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</si>
  <si>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</si>
  <si>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</si>
  <si>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</si>
  <si>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</si>
  <si>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</si>
  <si>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</si>
  <si>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</si>
  <si>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ü</t>
  </si>
  <si>
    <t>(ADD M/U)</t>
  </si>
  <si>
    <t>July 1, 2017 through June 30, 2018</t>
  </si>
  <si>
    <t>FY 2018</t>
  </si>
  <si>
    <t>FY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</si>
</sst>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6" fontId="5" fillId="2" borderId="0" xfId="0" applyNumberFormat="1" applyFont="1" applyFill="1" applyAlignment="1">
      <alignment horizontal="center" wrapText="1"/>
    </xf>
    <xf numFmtId="6" fontId="4" fillId="2" borderId="0" xfId="0" applyNumberFormat="1" applyFont="1" applyFill="1" applyAlignment="1">
      <alignment horizontal="right" wrapText="1"/>
    </xf>
    <xf numFmtId="164" fontId="4" fillId="2" borderId="0" xfId="2" applyNumberFormat="1" applyFont="1" applyFill="1" applyAlignment="1">
      <alignment horizontal="right" wrapText="1"/>
    </xf>
    <xf numFmtId="0" fontId="1" fillId="0" borderId="0" xfId="0" applyNumberFormat="1" applyFont="1" applyAlignment="1"/>
    <xf numFmtId="0" fontId="2" fillId="0" borderId="0" xfId="0" applyNumberFormat="1" applyFont="1" applyAlignment="1"/>
    <xf numFmtId="10" fontId="0" fillId="0" borderId="0" xfId="0" applyNumberFormat="1"/>
    <xf numFmtId="0" fontId="6" fillId="2" borderId="0" xfId="0" applyFont="1" applyFill="1" applyAlignment="1">
      <alignment horizontal="center" wrapText="1"/>
    </xf>
    <xf numFmtId="10" fontId="4" fillId="2" borderId="0" xfId="2" applyNumberFormat="1" applyFont="1" applyFill="1" applyAlignment="1">
      <alignment horizontal="right" wrapText="1"/>
    </xf>
    <xf numFmtId="10" fontId="4" fillId="2" borderId="0" xfId="4" applyNumberFormat="1" applyFont="1" applyFill="1" applyAlignment="1">
      <alignment horizontal="right" wrapText="1"/>
    </xf>
    <xf numFmtId="165" fontId="4" fillId="2" borderId="0" xfId="2" applyNumberFormat="1" applyFont="1" applyFill="1" applyAlignment="1">
      <alignment horizontal="right" wrapText="1"/>
    </xf>
    <xf numFmtId="165" fontId="5" fillId="2" borderId="0" xfId="2" applyNumberFormat="1" applyFont="1" applyFill="1" applyAlignment="1">
      <alignment horizontal="right" wrapText="1"/>
    </xf>
    <xf numFmtId="10" fontId="5" fillId="2" borderId="0" xfId="4" applyNumberFormat="1" applyFont="1" applyFill="1" applyAlignment="1">
      <alignment horizontal="right" wrapText="1"/>
    </xf>
    <xf numFmtId="6" fontId="5" fillId="2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43" fontId="7" fillId="0" borderId="0" xfId="1" applyFont="1" applyAlignment="1">
      <alignment horizontal="center"/>
    </xf>
    <xf numFmtId="166" fontId="8" fillId="0" borderId="0" xfId="1" applyNumberFormat="1" applyFont="1"/>
    <xf numFmtId="166" fontId="0" fillId="0" borderId="0" xfId="0" applyNumberFormat="1" applyFont="1"/>
    <xf numFmtId="166" fontId="3" fillId="0" borderId="0" xfId="1" applyNumberFormat="1" applyFont="1" applyFill="1"/>
    <xf numFmtId="166" fontId="0" fillId="0" borderId="0" xfId="0" applyNumberFormat="1"/>
    <xf numFmtId="0" fontId="9" fillId="2" borderId="0" xfId="0" applyFont="1" applyFill="1" applyAlignment="1">
      <alignment horizontal="center" wrapText="1"/>
    </xf>
    <xf numFmtId="0" fontId="2" fillId="0" borderId="0" xfId="0" applyNumberFormat="1" applyFont="1" applyAlignment="1">
      <alignment horizontal="center"/>
    </xf>
    <xf numFmtId="165" fontId="4" fillId="3" borderId="0" xfId="2" applyNumberFormat="1" applyFont="1" applyFill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workbookViewId="0">
      <selection activeCell="C57" sqref="C9:C57"/>
    </sheetView>
  </sheetViews>
  <sheetFormatPr defaultRowHeight="15" x14ac:dyDescent="0.25"/>
  <cols>
    <col min="1" max="1" width="6.28515625" customWidth="1"/>
    <col min="2" max="2" width="31.5703125" customWidth="1"/>
    <col min="3" max="3" width="17.7109375" customWidth="1"/>
    <col min="4" max="4" width="13.7109375" customWidth="1"/>
    <col min="5" max="5" width="15.7109375" customWidth="1"/>
    <col min="6" max="6" width="14.28515625" customWidth="1"/>
    <col min="7" max="7" width="16.28515625" customWidth="1"/>
    <col min="8" max="8" width="14.7109375" customWidth="1"/>
    <col min="9" max="10" width="14.28515625" customWidth="1"/>
    <col min="11" max="11" width="13.85546875" customWidth="1"/>
  </cols>
  <sheetData>
    <row r="1" spans="1:11" ht="23.25" customHeight="1" x14ac:dyDescent="0.35">
      <c r="A1" s="7" t="s">
        <v>63</v>
      </c>
      <c r="B1" s="7"/>
      <c r="C1" s="7"/>
      <c r="D1" s="7"/>
      <c r="E1" s="7"/>
      <c r="F1" s="7"/>
      <c r="G1" s="7"/>
      <c r="H1" s="7"/>
      <c r="I1" s="1"/>
      <c r="J1" s="1"/>
    </row>
    <row r="2" spans="1:11" ht="15.75" x14ac:dyDescent="0.25">
      <c r="A2" s="8" t="s">
        <v>68</v>
      </c>
      <c r="B2" s="8"/>
      <c r="C2" s="8"/>
      <c r="D2" s="8"/>
      <c r="E2" s="8"/>
      <c r="F2" s="8"/>
      <c r="G2" s="24" t="s">
        <v>67</v>
      </c>
      <c r="I2" s="1"/>
      <c r="J2" s="1"/>
    </row>
    <row r="3" spans="1:11" x14ac:dyDescent="0.25">
      <c r="A3" s="1"/>
      <c r="B3" s="1"/>
      <c r="C3" s="1"/>
      <c r="D3" s="1"/>
      <c r="E3" s="1"/>
      <c r="F3" s="1"/>
      <c r="G3" s="1"/>
      <c r="I3" s="1"/>
      <c r="J3" s="1"/>
    </row>
    <row r="4" spans="1:11" x14ac:dyDescent="0.25">
      <c r="A4" s="1"/>
      <c r="B4" s="1"/>
      <c r="C4" s="1"/>
      <c r="D4" s="1"/>
      <c r="E4" s="1"/>
      <c r="F4" s="1"/>
      <c r="G4" s="23" t="s">
        <v>66</v>
      </c>
      <c r="I4" s="1"/>
      <c r="J4" s="1"/>
    </row>
    <row r="5" spans="1:11" ht="26.25" x14ac:dyDescent="0.25">
      <c r="A5" s="3" t="s">
        <v>0</v>
      </c>
      <c r="B5" s="3" t="s">
        <v>1</v>
      </c>
      <c r="C5" s="1"/>
      <c r="D5" s="3" t="s">
        <v>58</v>
      </c>
      <c r="E5" s="1"/>
      <c r="F5" s="3"/>
      <c r="G5" s="1"/>
      <c r="H5" s="3" t="s">
        <v>2</v>
      </c>
      <c r="I5" s="3" t="s">
        <v>3</v>
      </c>
      <c r="J5" s="3"/>
      <c r="K5" s="3"/>
    </row>
    <row r="6" spans="1:11" x14ac:dyDescent="0.25">
      <c r="A6" s="1"/>
      <c r="B6" s="3" t="s">
        <v>4</v>
      </c>
      <c r="C6" s="3" t="s">
        <v>5</v>
      </c>
      <c r="D6" s="3" t="s">
        <v>59</v>
      </c>
      <c r="E6" s="3" t="s">
        <v>5</v>
      </c>
      <c r="F6" s="3" t="s">
        <v>1</v>
      </c>
      <c r="G6" s="3" t="s">
        <v>57</v>
      </c>
      <c r="H6" s="3" t="s">
        <v>6</v>
      </c>
      <c r="I6" s="3" t="s">
        <v>6</v>
      </c>
      <c r="J6" s="3"/>
      <c r="K6" s="3"/>
    </row>
    <row r="7" spans="1:11" x14ac:dyDescent="0.25">
      <c r="A7" s="3"/>
      <c r="B7" s="3"/>
      <c r="C7" s="3" t="s">
        <v>60</v>
      </c>
      <c r="D7" s="3" t="s">
        <v>61</v>
      </c>
      <c r="E7" s="3" t="s">
        <v>7</v>
      </c>
      <c r="F7" s="3" t="s">
        <v>56</v>
      </c>
      <c r="G7" s="3" t="s">
        <v>56</v>
      </c>
      <c r="H7" s="3" t="s">
        <v>8</v>
      </c>
      <c r="I7" s="3" t="s">
        <v>8</v>
      </c>
      <c r="J7" s="3"/>
    </row>
    <row r="8" spans="1:11" x14ac:dyDescent="0.25">
      <c r="A8" s="3"/>
      <c r="B8" s="3"/>
      <c r="C8" s="10" t="s">
        <v>69</v>
      </c>
      <c r="D8" s="10" t="s">
        <v>70</v>
      </c>
      <c r="E8" s="3" t="str">
        <f>+C8</f>
        <v>FY 2018</v>
      </c>
      <c r="F8" s="25">
        <v>56475884</v>
      </c>
      <c r="G8" s="25">
        <f>333349116-25000000</f>
        <v>308349116</v>
      </c>
      <c r="H8" s="4">
        <f>+F8+G8</f>
        <v>364825000</v>
      </c>
      <c r="I8" s="3"/>
      <c r="J8" s="3"/>
      <c r="K8" s="18"/>
    </row>
    <row r="9" spans="1:11" x14ac:dyDescent="0.25">
      <c r="A9" s="1">
        <v>1</v>
      </c>
      <c r="B9" s="2" t="s">
        <v>9</v>
      </c>
      <c r="C9" s="13">
        <v>334876102.39960784</v>
      </c>
      <c r="D9" s="12">
        <v>0.81121186816695112</v>
      </c>
      <c r="E9" s="5">
        <f t="shared" ref="E9:E57" si="0">C9*D9</f>
        <v>271655468.63205308</v>
      </c>
      <c r="F9" s="5">
        <f t="shared" ref="F9:F58" si="1">+E9/$E$58*$F$8</f>
        <v>1055809.8566967496</v>
      </c>
      <c r="G9" s="5">
        <f t="shared" ref="G9:G58" si="2">E9/$E$58*$G$8</f>
        <v>5764549.6257575965</v>
      </c>
      <c r="H9" s="5">
        <f>+F9+G9</f>
        <v>6820359.4824543465</v>
      </c>
      <c r="I9" s="5">
        <f t="shared" ref="I9:I57" si="3">+H9/12</f>
        <v>568363.29020452884</v>
      </c>
      <c r="J9" s="6"/>
      <c r="K9" s="19"/>
    </row>
    <row r="10" spans="1:11" x14ac:dyDescent="0.25">
      <c r="A10" s="1">
        <v>2</v>
      </c>
      <c r="B10" s="2" t="s">
        <v>10</v>
      </c>
      <c r="C10" s="13">
        <v>1438951221.5920796</v>
      </c>
      <c r="D10" s="12">
        <v>0.8719959100853657</v>
      </c>
      <c r="E10" s="5">
        <f t="shared" si="0"/>
        <v>1254759580.0406342</v>
      </c>
      <c r="F10" s="5">
        <f t="shared" si="1"/>
        <v>4876719.5413465044</v>
      </c>
      <c r="G10" s="5">
        <f t="shared" si="2"/>
        <v>26626093.352591347</v>
      </c>
      <c r="H10" s="5">
        <f t="shared" ref="H10:H57" si="4">+G10/$G$58*$H$8</f>
        <v>31502812.893937852</v>
      </c>
      <c r="I10" s="5">
        <f t="shared" si="3"/>
        <v>2625234.4078281545</v>
      </c>
      <c r="J10" s="6"/>
      <c r="K10" s="19"/>
    </row>
    <row r="11" spans="1:11" x14ac:dyDescent="0.25">
      <c r="A11" s="1">
        <v>3</v>
      </c>
      <c r="B11" s="2" t="s">
        <v>11</v>
      </c>
      <c r="C11" s="13">
        <v>299902921.49650782</v>
      </c>
      <c r="D11" s="12">
        <v>0.88599590734612477</v>
      </c>
      <c r="E11" s="5">
        <f t="shared" si="0"/>
        <v>265712761.04705209</v>
      </c>
      <c r="F11" s="5">
        <f t="shared" si="1"/>
        <v>1032713.066945725</v>
      </c>
      <c r="G11" s="5">
        <f t="shared" si="2"/>
        <v>5638444.9205675675</v>
      </c>
      <c r="H11" s="5">
        <f t="shared" si="4"/>
        <v>6671157.9875132926</v>
      </c>
      <c r="I11" s="5">
        <f t="shared" si="3"/>
        <v>555929.83229277434</v>
      </c>
      <c r="J11" s="6"/>
      <c r="K11" s="19"/>
    </row>
    <row r="12" spans="1:11" ht="14.45" customHeight="1" x14ac:dyDescent="0.25">
      <c r="A12" s="1">
        <v>4</v>
      </c>
      <c r="B12" s="2" t="s">
        <v>12</v>
      </c>
      <c r="C12" s="13">
        <v>510747951.85019296</v>
      </c>
      <c r="D12" s="12">
        <v>0.82725687254257552</v>
      </c>
      <c r="E12" s="5">
        <f t="shared" si="0"/>
        <v>422519753.30511659</v>
      </c>
      <c r="F12" s="5">
        <f t="shared" si="1"/>
        <v>1642155.4936294958</v>
      </c>
      <c r="G12" s="5">
        <f t="shared" si="2"/>
        <v>8965901.1764242351</v>
      </c>
      <c r="H12" s="5">
        <f t="shared" si="4"/>
        <v>10608056.670053732</v>
      </c>
      <c r="I12" s="5">
        <f t="shared" si="3"/>
        <v>884004.7225044776</v>
      </c>
      <c r="J12" s="6"/>
      <c r="K12" s="19"/>
    </row>
    <row r="13" spans="1:11" x14ac:dyDescent="0.25">
      <c r="A13" s="1">
        <v>5</v>
      </c>
      <c r="B13" s="2" t="s">
        <v>13</v>
      </c>
      <c r="C13" s="13">
        <v>355915556.88565886</v>
      </c>
      <c r="D13" s="12">
        <v>0.84624435679146282</v>
      </c>
      <c r="E13" s="5">
        <f t="shared" si="0"/>
        <v>301191531.5087797</v>
      </c>
      <c r="F13" s="5">
        <f t="shared" si="1"/>
        <v>1170604.0350370395</v>
      </c>
      <c r="G13" s="5">
        <f t="shared" si="2"/>
        <v>6391307.1177372653</v>
      </c>
      <c r="H13" s="5">
        <f t="shared" si="4"/>
        <v>7561911.1527743051</v>
      </c>
      <c r="I13" s="5">
        <f t="shared" si="3"/>
        <v>630159.26273119205</v>
      </c>
      <c r="J13" s="6"/>
      <c r="K13" s="19"/>
    </row>
    <row r="14" spans="1:11" x14ac:dyDescent="0.25">
      <c r="A14" s="1">
        <v>6</v>
      </c>
      <c r="B14" s="2" t="s">
        <v>14</v>
      </c>
      <c r="C14" s="13">
        <v>106578160.05077891</v>
      </c>
      <c r="D14" s="12">
        <v>0.85554160611145746</v>
      </c>
      <c r="E14" s="5">
        <f t="shared" si="0"/>
        <v>91182050.226247355</v>
      </c>
      <c r="F14" s="5">
        <f t="shared" si="1"/>
        <v>354386.0459260082</v>
      </c>
      <c r="G14" s="5">
        <f t="shared" si="2"/>
        <v>1934890.0140105826</v>
      </c>
      <c r="H14" s="5">
        <f t="shared" si="4"/>
        <v>2289276.0599365905</v>
      </c>
      <c r="I14" s="5">
        <f t="shared" si="3"/>
        <v>190773.00499471588</v>
      </c>
      <c r="J14" s="6"/>
      <c r="K14" s="19"/>
    </row>
    <row r="15" spans="1:11" x14ac:dyDescent="0.25">
      <c r="A15" s="1">
        <v>8</v>
      </c>
      <c r="B15" s="2" t="s">
        <v>16</v>
      </c>
      <c r="C15" s="13">
        <v>538345601.26988542</v>
      </c>
      <c r="D15" s="12">
        <v>0.86108207249382596</v>
      </c>
      <c r="E15" s="5">
        <f t="shared" si="0"/>
        <v>463559746.05940783</v>
      </c>
      <c r="F15" s="5">
        <f t="shared" si="1"/>
        <v>1801660.5795640375</v>
      </c>
      <c r="G15" s="5">
        <f t="shared" si="2"/>
        <v>9836772.931976039</v>
      </c>
      <c r="H15" s="5">
        <f t="shared" si="4"/>
        <v>11638433.511540076</v>
      </c>
      <c r="I15" s="5">
        <f t="shared" si="3"/>
        <v>969869.45929500635</v>
      </c>
      <c r="J15" s="6"/>
      <c r="K15" s="19"/>
    </row>
    <row r="16" spans="1:11" x14ac:dyDescent="0.25">
      <c r="A16" s="1">
        <v>9</v>
      </c>
      <c r="B16" s="2" t="s">
        <v>17</v>
      </c>
      <c r="C16" s="13">
        <v>2366190615.1675048</v>
      </c>
      <c r="D16" s="12">
        <v>0.83963705216413287</v>
      </c>
      <c r="E16" s="5">
        <f t="shared" si="0"/>
        <v>1986741312.97768</v>
      </c>
      <c r="F16" s="5">
        <f t="shared" si="1"/>
        <v>7721622.8022621684</v>
      </c>
      <c r="G16" s="5">
        <f t="shared" si="2"/>
        <v>42158801.182518587</v>
      </c>
      <c r="H16" s="5">
        <f t="shared" si="4"/>
        <v>49880423.984780751</v>
      </c>
      <c r="I16" s="5">
        <f t="shared" si="3"/>
        <v>4156701.9987317291</v>
      </c>
      <c r="J16" s="6"/>
      <c r="K16" s="19"/>
    </row>
    <row r="17" spans="1:11" x14ac:dyDescent="0.25">
      <c r="A17" s="1">
        <v>10</v>
      </c>
      <c r="B17" s="2" t="s">
        <v>18</v>
      </c>
      <c r="C17" s="13">
        <v>51324506.814948097</v>
      </c>
      <c r="D17" s="12">
        <v>0.82313553392623906</v>
      </c>
      <c r="E17" s="5">
        <f t="shared" si="0"/>
        <v>42247025.320623197</v>
      </c>
      <c r="F17" s="5">
        <f t="shared" si="1"/>
        <v>164196.31076908912</v>
      </c>
      <c r="G17" s="5">
        <f t="shared" si="2"/>
        <v>896485.07805756363</v>
      </c>
      <c r="H17" s="5">
        <f t="shared" si="4"/>
        <v>1060681.3888266529</v>
      </c>
      <c r="I17" s="5">
        <f t="shared" si="3"/>
        <v>88390.115735554413</v>
      </c>
      <c r="J17" s="6"/>
      <c r="K17" s="19"/>
    </row>
    <row r="18" spans="1:11" x14ac:dyDescent="0.25">
      <c r="A18" s="1">
        <v>11</v>
      </c>
      <c r="B18" s="2" t="s">
        <v>19</v>
      </c>
      <c r="C18" s="13">
        <v>444698255.80672497</v>
      </c>
      <c r="D18" s="12">
        <v>0.83255586213374966</v>
      </c>
      <c r="E18" s="5">
        <f t="shared" si="0"/>
        <v>370236139.75254267</v>
      </c>
      <c r="F18" s="5">
        <f t="shared" si="1"/>
        <v>1438951.211343172</v>
      </c>
      <c r="G18" s="5">
        <f t="shared" si="2"/>
        <v>7856438.9356844109</v>
      </c>
      <c r="H18" s="5">
        <f t="shared" si="4"/>
        <v>9295390.1470275819</v>
      </c>
      <c r="I18" s="5">
        <f t="shared" si="3"/>
        <v>774615.84558563179</v>
      </c>
      <c r="J18" s="6"/>
      <c r="K18" s="19"/>
    </row>
    <row r="19" spans="1:11" x14ac:dyDescent="0.25">
      <c r="A19" s="1">
        <v>12</v>
      </c>
      <c r="B19" s="2" t="s">
        <v>20</v>
      </c>
      <c r="C19" s="13">
        <v>788805489.18833804</v>
      </c>
      <c r="D19" s="12">
        <v>0.84008608222292236</v>
      </c>
      <c r="E19" s="5">
        <f t="shared" si="0"/>
        <v>662664513.04816663</v>
      </c>
      <c r="F19" s="5">
        <f t="shared" si="1"/>
        <v>2575496.5584994429</v>
      </c>
      <c r="G19" s="5">
        <f t="shared" si="2"/>
        <v>14061791.172216898</v>
      </c>
      <c r="H19" s="5">
        <f t="shared" si="4"/>
        <v>16637287.73071634</v>
      </c>
      <c r="I19" s="5">
        <f t="shared" si="3"/>
        <v>1386440.6442263618</v>
      </c>
      <c r="J19" s="6"/>
      <c r="K19" s="21"/>
    </row>
    <row r="20" spans="1:11" x14ac:dyDescent="0.25">
      <c r="A20" s="1">
        <v>13</v>
      </c>
      <c r="B20" s="2" t="s">
        <v>21</v>
      </c>
      <c r="C20" s="13">
        <v>122064769.29290341</v>
      </c>
      <c r="D20" s="12">
        <v>0.84866670932791666</v>
      </c>
      <c r="E20" s="5">
        <f t="shared" si="0"/>
        <v>103592306.08067967</v>
      </c>
      <c r="F20" s="5">
        <f t="shared" si="1"/>
        <v>402619.45908429625</v>
      </c>
      <c r="G20" s="5">
        <f t="shared" si="2"/>
        <v>2198236.5834776647</v>
      </c>
      <c r="H20" s="5">
        <f t="shared" si="4"/>
        <v>2600856.0425619609</v>
      </c>
      <c r="I20" s="5">
        <f t="shared" si="3"/>
        <v>216738.00354683006</v>
      </c>
      <c r="J20" s="6"/>
      <c r="K20" s="19"/>
    </row>
    <row r="21" spans="1:11" x14ac:dyDescent="0.25">
      <c r="A21" s="1">
        <v>15</v>
      </c>
      <c r="B21" s="2" t="s">
        <v>22</v>
      </c>
      <c r="C21" s="13">
        <v>523147899.06312031</v>
      </c>
      <c r="D21" s="12">
        <v>0.84553967931292628</v>
      </c>
      <c r="E21" s="5">
        <f t="shared" si="0"/>
        <v>442342306.80706185</v>
      </c>
      <c r="F21" s="5">
        <f t="shared" si="1"/>
        <v>1719197.3712609003</v>
      </c>
      <c r="G21" s="5">
        <f t="shared" si="2"/>
        <v>9386537.2635481432</v>
      </c>
      <c r="H21" s="5">
        <f t="shared" si="4"/>
        <v>11105734.634809043</v>
      </c>
      <c r="I21" s="5">
        <f t="shared" si="3"/>
        <v>925477.88623408694</v>
      </c>
      <c r="J21" s="6"/>
      <c r="K21" s="19"/>
    </row>
    <row r="22" spans="1:11" x14ac:dyDescent="0.25">
      <c r="A22" s="1">
        <v>16</v>
      </c>
      <c r="B22" s="2" t="s">
        <v>23</v>
      </c>
      <c r="C22" s="13">
        <v>275389882.69480991</v>
      </c>
      <c r="D22" s="12">
        <v>0.86295782054648207</v>
      </c>
      <c r="E22" s="5">
        <f t="shared" si="0"/>
        <v>237649852.97086453</v>
      </c>
      <c r="F22" s="5">
        <f t="shared" si="1"/>
        <v>923644.4179558343</v>
      </c>
      <c r="G22" s="5">
        <f t="shared" si="2"/>
        <v>5042947.8850657046</v>
      </c>
      <c r="H22" s="5">
        <f t="shared" si="4"/>
        <v>5966592.303021539</v>
      </c>
      <c r="I22" s="5">
        <f t="shared" si="3"/>
        <v>497216.0252517949</v>
      </c>
      <c r="J22" s="6"/>
      <c r="K22" s="19"/>
    </row>
    <row r="23" spans="1:11" x14ac:dyDescent="0.25">
      <c r="A23" s="1">
        <v>17</v>
      </c>
      <c r="B23" s="2" t="s">
        <v>24</v>
      </c>
      <c r="C23" s="13">
        <v>57364237.56929712</v>
      </c>
      <c r="D23" s="12">
        <v>0.84594374552647822</v>
      </c>
      <c r="E23" s="5">
        <f t="shared" si="0"/>
        <v>48526917.988641925</v>
      </c>
      <c r="F23" s="5">
        <f t="shared" si="1"/>
        <v>188603.59625934518</v>
      </c>
      <c r="G23" s="5">
        <f t="shared" si="2"/>
        <v>1029744.8762553233</v>
      </c>
      <c r="H23" s="5">
        <f t="shared" si="4"/>
        <v>1218348.4725146685</v>
      </c>
      <c r="I23" s="5">
        <f t="shared" si="3"/>
        <v>101529.03937622237</v>
      </c>
      <c r="J23" s="6"/>
      <c r="K23" s="19"/>
    </row>
    <row r="24" spans="1:11" x14ac:dyDescent="0.25">
      <c r="A24" s="1">
        <v>18</v>
      </c>
      <c r="B24" s="2" t="s">
        <v>25</v>
      </c>
      <c r="C24" s="13">
        <v>184391069.19904891</v>
      </c>
      <c r="D24" s="12">
        <v>0.85791141992721676</v>
      </c>
      <c r="E24" s="5">
        <f t="shared" si="0"/>
        <v>158191203.99845374</v>
      </c>
      <c r="F24" s="5">
        <f t="shared" si="1"/>
        <v>614822.27199525177</v>
      </c>
      <c r="G24" s="5">
        <f t="shared" si="2"/>
        <v>3356829.3338595186</v>
      </c>
      <c r="H24" s="5">
        <f t="shared" si="4"/>
        <v>3971651.6058547702</v>
      </c>
      <c r="I24" s="5">
        <f t="shared" si="3"/>
        <v>330970.96715456416</v>
      </c>
      <c r="J24" s="6"/>
      <c r="K24" s="19"/>
    </row>
    <row r="25" spans="1:11" ht="15.6" customHeight="1" x14ac:dyDescent="0.25">
      <c r="A25" s="1">
        <v>19</v>
      </c>
      <c r="B25" s="2" t="s">
        <v>26</v>
      </c>
      <c r="C25" s="13">
        <v>450628695.44633353</v>
      </c>
      <c r="D25" s="12">
        <v>0.85306372811174347</v>
      </c>
      <c r="E25" s="5">
        <f t="shared" si="0"/>
        <v>384414994.93158072</v>
      </c>
      <c r="F25" s="5">
        <f t="shared" si="1"/>
        <v>1494058.421700791</v>
      </c>
      <c r="G25" s="5">
        <f t="shared" si="2"/>
        <v>8157315.3168137064</v>
      </c>
      <c r="H25" s="5">
        <f t="shared" si="4"/>
        <v>9651373.7385144979</v>
      </c>
      <c r="I25" s="5">
        <f t="shared" si="3"/>
        <v>804281.14487620816</v>
      </c>
      <c r="J25" s="6"/>
      <c r="K25" s="19"/>
    </row>
    <row r="26" spans="1:11" ht="13.9" customHeight="1" x14ac:dyDescent="0.25">
      <c r="A26" s="1">
        <v>22</v>
      </c>
      <c r="B26" s="2" t="s">
        <v>27</v>
      </c>
      <c r="C26" s="13">
        <v>318412820.26286894</v>
      </c>
      <c r="D26" s="12">
        <v>0.86384557196574208</v>
      </c>
      <c r="E26" s="5">
        <f t="shared" si="0"/>
        <v>275059504.84120303</v>
      </c>
      <c r="F26" s="5">
        <f t="shared" si="1"/>
        <v>1069039.9050380224</v>
      </c>
      <c r="G26" s="5">
        <f t="shared" si="2"/>
        <v>5836783.5320151541</v>
      </c>
      <c r="H26" s="5">
        <f t="shared" si="4"/>
        <v>6905823.4370531766</v>
      </c>
      <c r="I26" s="5">
        <f t="shared" si="3"/>
        <v>575485.28642109805</v>
      </c>
      <c r="J26" s="6"/>
      <c r="K26" s="19"/>
    </row>
    <row r="27" spans="1:11" x14ac:dyDescent="0.25">
      <c r="A27" s="1">
        <v>23</v>
      </c>
      <c r="B27" s="2" t="s">
        <v>28</v>
      </c>
      <c r="C27" s="13">
        <v>621928838.66966677</v>
      </c>
      <c r="D27" s="12">
        <v>0.8638335159460574</v>
      </c>
      <c r="E27" s="5">
        <f t="shared" si="0"/>
        <v>537242975.3762666</v>
      </c>
      <c r="F27" s="5">
        <f t="shared" si="1"/>
        <v>2088036.113168176</v>
      </c>
      <c r="G27" s="5">
        <f t="shared" si="2"/>
        <v>11400336.64052931</v>
      </c>
      <c r="H27" s="5">
        <f t="shared" si="4"/>
        <v>13488372.753697487</v>
      </c>
      <c r="I27" s="5">
        <f t="shared" si="3"/>
        <v>1124031.0628081239</v>
      </c>
      <c r="J27" s="6"/>
      <c r="K27" s="19"/>
    </row>
    <row r="28" spans="1:11" x14ac:dyDescent="0.25">
      <c r="A28" s="1">
        <v>24</v>
      </c>
      <c r="B28" s="2" t="s">
        <v>29</v>
      </c>
      <c r="C28" s="13">
        <v>442830791.58506697</v>
      </c>
      <c r="D28" s="12">
        <v>0.84777736063297515</v>
      </c>
      <c r="E28" s="5">
        <f t="shared" si="0"/>
        <v>375421919.69699919</v>
      </c>
      <c r="F28" s="5">
        <f t="shared" si="1"/>
        <v>1459106.1436461674</v>
      </c>
      <c r="G28" s="5">
        <f t="shared" si="2"/>
        <v>7966481.5789951105</v>
      </c>
      <c r="H28" s="5">
        <f t="shared" si="4"/>
        <v>9425587.7226412781</v>
      </c>
      <c r="I28" s="5">
        <f t="shared" si="3"/>
        <v>785465.64355343988</v>
      </c>
      <c r="J28" s="6"/>
      <c r="K28" s="19"/>
    </row>
    <row r="29" spans="1:11" x14ac:dyDescent="0.25">
      <c r="A29" s="1">
        <v>27</v>
      </c>
      <c r="B29" s="2" t="s">
        <v>30</v>
      </c>
      <c r="C29" s="13">
        <v>334505087.89377332</v>
      </c>
      <c r="D29" s="12">
        <v>0.82543979263408762</v>
      </c>
      <c r="E29" s="5">
        <f t="shared" si="0"/>
        <v>276113810.38608348</v>
      </c>
      <c r="F29" s="5">
        <f t="shared" si="1"/>
        <v>1073137.5445659882</v>
      </c>
      <c r="G29" s="5">
        <f t="shared" si="2"/>
        <v>5859155.9755546823</v>
      </c>
      <c r="H29" s="5">
        <f t="shared" si="4"/>
        <v>6932293.520120671</v>
      </c>
      <c r="I29" s="5">
        <f t="shared" si="3"/>
        <v>577691.12667672255</v>
      </c>
      <c r="J29" s="6"/>
      <c r="K29" s="19"/>
    </row>
    <row r="30" spans="1:11" x14ac:dyDescent="0.25">
      <c r="A30" s="1">
        <v>28</v>
      </c>
      <c r="B30" s="2" t="s">
        <v>31</v>
      </c>
      <c r="C30" s="13">
        <v>186121688.39676359</v>
      </c>
      <c r="D30" s="12">
        <v>0.81868118271954282</v>
      </c>
      <c r="E30" s="5">
        <f t="shared" si="0"/>
        <v>152374323.98642063</v>
      </c>
      <c r="F30" s="5">
        <f t="shared" si="1"/>
        <v>592214.52077694179</v>
      </c>
      <c r="G30" s="5">
        <f t="shared" si="2"/>
        <v>3233394.6993009197</v>
      </c>
      <c r="H30" s="5">
        <f t="shared" si="4"/>
        <v>3825609.2200778616</v>
      </c>
      <c r="I30" s="5">
        <f t="shared" si="3"/>
        <v>318800.76833982178</v>
      </c>
      <c r="J30" s="6"/>
      <c r="K30" s="19"/>
    </row>
    <row r="31" spans="1:11" x14ac:dyDescent="0.25">
      <c r="A31" s="1">
        <v>29</v>
      </c>
      <c r="B31" s="2" t="s">
        <v>62</v>
      </c>
      <c r="C31" s="13">
        <v>666010151.78651452</v>
      </c>
      <c r="D31" s="12">
        <v>0.83164598509857868</v>
      </c>
      <c r="E31" s="5">
        <f t="shared" si="0"/>
        <v>553884668.76814973</v>
      </c>
      <c r="F31" s="5">
        <f t="shared" si="1"/>
        <v>2152715.3335194285</v>
      </c>
      <c r="G31" s="5">
        <f t="shared" si="2"/>
        <v>11753474.635126755</v>
      </c>
      <c r="H31" s="5">
        <f t="shared" si="4"/>
        <v>13906189.968646184</v>
      </c>
      <c r="I31" s="5">
        <f t="shared" si="3"/>
        <v>1158849.1640538487</v>
      </c>
      <c r="J31" s="6"/>
      <c r="K31" s="19"/>
    </row>
    <row r="32" spans="1:11" ht="15.6" customHeight="1" x14ac:dyDescent="0.25">
      <c r="A32" s="1">
        <v>30</v>
      </c>
      <c r="B32" s="2" t="s">
        <v>32</v>
      </c>
      <c r="C32" s="13">
        <v>57238506.576645829</v>
      </c>
      <c r="D32" s="12">
        <v>0.82798379094717078</v>
      </c>
      <c r="E32" s="5">
        <f t="shared" si="0"/>
        <v>47392555.66348578</v>
      </c>
      <c r="F32" s="5">
        <f t="shared" si="1"/>
        <v>184194.80990213953</v>
      </c>
      <c r="G32" s="5">
        <f t="shared" si="2"/>
        <v>1005673.6217730169</v>
      </c>
      <c r="H32" s="5">
        <f t="shared" si="4"/>
        <v>1189868.4316751563</v>
      </c>
      <c r="I32" s="5">
        <f t="shared" si="3"/>
        <v>99155.702639596362</v>
      </c>
      <c r="J32" s="6"/>
      <c r="K32" s="19"/>
    </row>
    <row r="33" spans="1:11" x14ac:dyDescent="0.25">
      <c r="A33" s="1">
        <v>32</v>
      </c>
      <c r="B33" s="2" t="s">
        <v>33</v>
      </c>
      <c r="C33" s="13">
        <v>166907563.64554521</v>
      </c>
      <c r="D33" s="12">
        <v>0.8504445848512826</v>
      </c>
      <c r="E33" s="5">
        <f t="shared" si="0"/>
        <v>141945633.67307472</v>
      </c>
      <c r="F33" s="5">
        <f t="shared" si="1"/>
        <v>551682.61438568076</v>
      </c>
      <c r="G33" s="5">
        <f t="shared" si="2"/>
        <v>3012097.1007446921</v>
      </c>
      <c r="H33" s="5">
        <f t="shared" si="4"/>
        <v>3563779.7151303729</v>
      </c>
      <c r="I33" s="5">
        <f t="shared" si="3"/>
        <v>296981.64292753109</v>
      </c>
      <c r="J33" s="6"/>
      <c r="K33" s="19"/>
    </row>
    <row r="34" spans="1:11" x14ac:dyDescent="0.25">
      <c r="A34" s="1">
        <v>33</v>
      </c>
      <c r="B34" s="2" t="s">
        <v>34</v>
      </c>
      <c r="C34" s="13">
        <v>236562484.40262869</v>
      </c>
      <c r="D34" s="12">
        <v>0.85801267001096182</v>
      </c>
      <c r="E34" s="5">
        <f t="shared" si="0"/>
        <v>202973608.86672595</v>
      </c>
      <c r="F34" s="5">
        <f t="shared" si="1"/>
        <v>788872.5302307948</v>
      </c>
      <c r="G34" s="5">
        <f t="shared" si="2"/>
        <v>4307115.3580057081</v>
      </c>
      <c r="H34" s="5">
        <f t="shared" si="4"/>
        <v>5095987.8882365031</v>
      </c>
      <c r="I34" s="5">
        <f t="shared" si="3"/>
        <v>424665.65735304193</v>
      </c>
      <c r="J34" s="6"/>
      <c r="K34" s="19"/>
    </row>
    <row r="35" spans="1:11" x14ac:dyDescent="0.25">
      <c r="A35" s="1">
        <v>34</v>
      </c>
      <c r="B35" s="2" t="s">
        <v>35</v>
      </c>
      <c r="C35" s="13">
        <v>201496285.6747475</v>
      </c>
      <c r="D35" s="12">
        <v>0.85966244183097196</v>
      </c>
      <c r="E35" s="5">
        <f t="shared" si="0"/>
        <v>173218788.96302453</v>
      </c>
      <c r="F35" s="5">
        <f t="shared" si="1"/>
        <v>673228.13589277538</v>
      </c>
      <c r="G35" s="5">
        <f t="shared" si="2"/>
        <v>3675715.8253399837</v>
      </c>
      <c r="H35" s="5">
        <f t="shared" si="4"/>
        <v>4348943.9612327591</v>
      </c>
      <c r="I35" s="5">
        <f t="shared" si="3"/>
        <v>362411.99676939659</v>
      </c>
      <c r="J35" s="6"/>
      <c r="K35" s="19"/>
    </row>
    <row r="36" spans="1:11" x14ac:dyDescent="0.25">
      <c r="A36" s="1">
        <v>35</v>
      </c>
      <c r="B36" s="2" t="s">
        <v>36</v>
      </c>
      <c r="C36" s="13">
        <v>154976710.5263133</v>
      </c>
      <c r="D36" s="12">
        <v>0.85244568832229151</v>
      </c>
      <c r="E36" s="5">
        <f t="shared" si="0"/>
        <v>132109228.67852767</v>
      </c>
      <c r="F36" s="5">
        <f t="shared" si="1"/>
        <v>513452.67040553392</v>
      </c>
      <c r="G36" s="5">
        <f t="shared" si="2"/>
        <v>2803367.8415265842</v>
      </c>
      <c r="H36" s="5">
        <f t="shared" si="4"/>
        <v>3316820.5119321183</v>
      </c>
      <c r="I36" s="5">
        <f t="shared" si="3"/>
        <v>276401.70932767651</v>
      </c>
      <c r="J36" s="6"/>
      <c r="K36" s="19"/>
    </row>
    <row r="37" spans="1:11" x14ac:dyDescent="0.25">
      <c r="A37" s="1">
        <v>37</v>
      </c>
      <c r="B37" s="2" t="s">
        <v>37</v>
      </c>
      <c r="C37" s="13">
        <v>209808600.87752318</v>
      </c>
      <c r="D37" s="12">
        <v>0.8629754811909579</v>
      </c>
      <c r="E37" s="5">
        <f t="shared" si="0"/>
        <v>181059678.30028221</v>
      </c>
      <c r="F37" s="5">
        <f t="shared" si="1"/>
        <v>703702.3549071477</v>
      </c>
      <c r="G37" s="5">
        <f t="shared" si="2"/>
        <v>3842100.0911245099</v>
      </c>
      <c r="H37" s="5">
        <f t="shared" si="4"/>
        <v>4545802.446031658</v>
      </c>
      <c r="I37" s="5">
        <f t="shared" si="3"/>
        <v>378816.87050263816</v>
      </c>
      <c r="J37" s="6"/>
      <c r="K37" s="19"/>
    </row>
    <row r="38" spans="1:11" x14ac:dyDescent="0.25">
      <c r="A38" s="1">
        <v>38</v>
      </c>
      <c r="B38" s="2" t="s">
        <v>38</v>
      </c>
      <c r="C38" s="13">
        <v>246916487.59068525</v>
      </c>
      <c r="D38" s="12">
        <v>0.82498911347033066</v>
      </c>
      <c r="E38" s="5">
        <f t="shared" si="0"/>
        <v>203703414.19864732</v>
      </c>
      <c r="F38" s="5">
        <f t="shared" si="1"/>
        <v>791708.97474189755</v>
      </c>
      <c r="G38" s="5">
        <f t="shared" si="2"/>
        <v>4322601.8824411929</v>
      </c>
      <c r="H38" s="5">
        <f t="shared" si="4"/>
        <v>5114310.8571830904</v>
      </c>
      <c r="I38" s="5">
        <f t="shared" si="3"/>
        <v>426192.57143192418</v>
      </c>
      <c r="J38" s="6"/>
      <c r="K38" s="19"/>
    </row>
    <row r="39" spans="1:11" x14ac:dyDescent="0.25">
      <c r="A39" s="1">
        <v>39</v>
      </c>
      <c r="B39" s="2" t="s">
        <v>39</v>
      </c>
      <c r="C39" s="13">
        <v>151755504.06393978</v>
      </c>
      <c r="D39" s="12">
        <v>0.86806072491489361</v>
      </c>
      <c r="E39" s="5">
        <f t="shared" si="0"/>
        <v>131732992.86756864</v>
      </c>
      <c r="F39" s="5">
        <f t="shared" si="1"/>
        <v>511990.40101094701</v>
      </c>
      <c r="G39" s="5">
        <f t="shared" si="2"/>
        <v>2795384.0891133463</v>
      </c>
      <c r="H39" s="5">
        <f t="shared" si="4"/>
        <v>3307374.4901242936</v>
      </c>
      <c r="I39" s="5">
        <f t="shared" si="3"/>
        <v>275614.54084369115</v>
      </c>
      <c r="J39" s="6"/>
      <c r="K39" s="19"/>
    </row>
    <row r="40" spans="1:11" x14ac:dyDescent="0.25">
      <c r="A40" s="1">
        <v>40</v>
      </c>
      <c r="B40" s="2" t="s">
        <v>40</v>
      </c>
      <c r="C40" s="13">
        <v>266087213.77070189</v>
      </c>
      <c r="D40" s="12">
        <v>0.82952186650859661</v>
      </c>
      <c r="E40" s="5">
        <f t="shared" si="0"/>
        <v>220725162.22114459</v>
      </c>
      <c r="F40" s="5">
        <f t="shared" si="1"/>
        <v>857865.30662381905</v>
      </c>
      <c r="G40" s="5">
        <f t="shared" si="2"/>
        <v>4683804.6650942825</v>
      </c>
      <c r="H40" s="5">
        <f t="shared" si="4"/>
        <v>5541669.9717181008</v>
      </c>
      <c r="I40" s="5">
        <f t="shared" si="3"/>
        <v>461805.83097650838</v>
      </c>
      <c r="J40" s="6"/>
      <c r="K40" s="19"/>
    </row>
    <row r="41" spans="1:11" ht="13.9" customHeight="1" x14ac:dyDescent="0.25">
      <c r="A41" s="1">
        <v>43</v>
      </c>
      <c r="B41" s="2" t="s">
        <v>41</v>
      </c>
      <c r="C41" s="13">
        <v>425989495.71130174</v>
      </c>
      <c r="D41" s="12">
        <v>0.86178605894676907</v>
      </c>
      <c r="E41" s="5">
        <f t="shared" si="0"/>
        <v>367111808.66176432</v>
      </c>
      <c r="F41" s="5">
        <f t="shared" si="1"/>
        <v>1426808.2584409581</v>
      </c>
      <c r="G41" s="5">
        <f t="shared" si="2"/>
        <v>7790140.3932299484</v>
      </c>
      <c r="H41" s="5">
        <f t="shared" si="4"/>
        <v>9216948.6516709067</v>
      </c>
      <c r="I41" s="5">
        <f t="shared" si="3"/>
        <v>768079.05430590885</v>
      </c>
      <c r="J41" s="6"/>
      <c r="K41" s="19"/>
    </row>
    <row r="42" spans="1:11" ht="15" customHeight="1" x14ac:dyDescent="0.25">
      <c r="A42" s="1">
        <v>44</v>
      </c>
      <c r="B42" s="2" t="s">
        <v>42</v>
      </c>
      <c r="C42" s="13">
        <v>466093481.9023127</v>
      </c>
      <c r="D42" s="12">
        <v>0.86013430321125928</v>
      </c>
      <c r="E42" s="5">
        <f t="shared" si="0"/>
        <v>400902992.28735542</v>
      </c>
      <c r="F42" s="5">
        <f t="shared" si="1"/>
        <v>1558140.2905955254</v>
      </c>
      <c r="G42" s="5">
        <f t="shared" si="2"/>
        <v>8507191.8698804844</v>
      </c>
      <c r="H42" s="5">
        <f t="shared" si="4"/>
        <v>10065332.16047601</v>
      </c>
      <c r="I42" s="5">
        <f t="shared" si="3"/>
        <v>838777.68003966752</v>
      </c>
      <c r="J42" s="6"/>
      <c r="K42" s="19"/>
    </row>
    <row r="43" spans="1:11" x14ac:dyDescent="0.25">
      <c r="A43" s="1">
        <v>45</v>
      </c>
      <c r="B43" s="2" t="s">
        <v>43</v>
      </c>
      <c r="C43" s="13">
        <v>16286106.077562198</v>
      </c>
      <c r="D43" s="12">
        <v>0.77619273477546402</v>
      </c>
      <c r="E43" s="5">
        <f t="shared" si="0"/>
        <v>12641157.215186307</v>
      </c>
      <c r="F43" s="5">
        <f t="shared" si="1"/>
        <v>49130.829042593192</v>
      </c>
      <c r="G43" s="5">
        <f t="shared" si="2"/>
        <v>268246.31383602135</v>
      </c>
      <c r="H43" s="5">
        <f t="shared" si="4"/>
        <v>317377.14287861454</v>
      </c>
      <c r="I43" s="5">
        <f t="shared" si="3"/>
        <v>26448.095239884544</v>
      </c>
      <c r="J43" s="6"/>
      <c r="K43" s="19"/>
    </row>
    <row r="44" spans="1:11" x14ac:dyDescent="0.25">
      <c r="A44" s="1">
        <v>48</v>
      </c>
      <c r="B44" s="2" t="s">
        <v>44</v>
      </c>
      <c r="C44" s="13">
        <v>315577785.31596321</v>
      </c>
      <c r="D44" s="12">
        <v>0.86542536874106801</v>
      </c>
      <c r="E44" s="5">
        <f t="shared" si="0"/>
        <v>273109021.22355705</v>
      </c>
      <c r="F44" s="5">
        <f t="shared" si="1"/>
        <v>1061459.2005552221</v>
      </c>
      <c r="G44" s="5">
        <f t="shared" si="2"/>
        <v>5795394.1218745587</v>
      </c>
      <c r="H44" s="5">
        <f t="shared" si="4"/>
        <v>6856853.3224297818</v>
      </c>
      <c r="I44" s="5">
        <f t="shared" si="3"/>
        <v>571404.44353581511</v>
      </c>
      <c r="J44" s="6"/>
      <c r="K44" s="19"/>
    </row>
    <row r="45" spans="1:11" ht="13.15" customHeight="1" x14ac:dyDescent="0.25">
      <c r="A45" s="1">
        <v>49</v>
      </c>
      <c r="B45" s="2" t="s">
        <v>45</v>
      </c>
      <c r="C45" s="13">
        <v>351518563.01148689</v>
      </c>
      <c r="D45" s="12">
        <v>0.86055709481609954</v>
      </c>
      <c r="E45" s="5">
        <f t="shared" si="0"/>
        <v>302501793.35909516</v>
      </c>
      <c r="F45" s="5">
        <f t="shared" si="1"/>
        <v>1175696.4684173905</v>
      </c>
      <c r="G45" s="5">
        <f t="shared" si="2"/>
        <v>6419110.9734700965</v>
      </c>
      <c r="H45" s="5">
        <f t="shared" si="4"/>
        <v>7594807.4418874867</v>
      </c>
      <c r="I45" s="5">
        <f t="shared" si="3"/>
        <v>632900.6201572906</v>
      </c>
      <c r="J45" s="6"/>
      <c r="K45" s="19"/>
    </row>
    <row r="46" spans="1:11" ht="13.9" customHeight="1" x14ac:dyDescent="0.25">
      <c r="A46" s="1">
        <v>51</v>
      </c>
      <c r="B46" s="2" t="s">
        <v>46</v>
      </c>
      <c r="C46" s="13">
        <v>241014228.55390033</v>
      </c>
      <c r="D46" s="12">
        <v>0.84064023858608683</v>
      </c>
      <c r="E46" s="5">
        <f t="shared" si="0"/>
        <v>202606258.59419245</v>
      </c>
      <c r="F46" s="5">
        <f t="shared" si="1"/>
        <v>787444.79516418942</v>
      </c>
      <c r="G46" s="5">
        <f t="shared" si="2"/>
        <v>4299320.1573910536</v>
      </c>
      <c r="H46" s="5">
        <f t="shared" si="4"/>
        <v>5086764.9525552429</v>
      </c>
      <c r="I46" s="5">
        <f t="shared" si="3"/>
        <v>423897.07937960356</v>
      </c>
      <c r="J46" s="6"/>
      <c r="K46" s="19"/>
    </row>
    <row r="47" spans="1:11" x14ac:dyDescent="0.25">
      <c r="A47" s="1">
        <v>55</v>
      </c>
      <c r="B47" s="2" t="s">
        <v>48</v>
      </c>
      <c r="C47" s="13">
        <v>104081752.29057115</v>
      </c>
      <c r="D47" s="12">
        <v>0.85229387414893876</v>
      </c>
      <c r="E47" s="5">
        <f t="shared" si="0"/>
        <v>88708239.887941062</v>
      </c>
      <c r="F47" s="5">
        <f t="shared" si="1"/>
        <v>344771.39192351582</v>
      </c>
      <c r="G47" s="5">
        <f t="shared" si="2"/>
        <v>1882395.5712088658</v>
      </c>
      <c r="H47" s="5">
        <f t="shared" si="4"/>
        <v>2227166.9631323814</v>
      </c>
      <c r="I47" s="5">
        <f t="shared" si="3"/>
        <v>185597.24692769846</v>
      </c>
      <c r="J47" s="6"/>
      <c r="K47" s="19"/>
    </row>
    <row r="48" spans="1:11" x14ac:dyDescent="0.25">
      <c r="A48" s="1">
        <v>60</v>
      </c>
      <c r="B48" s="2" t="s">
        <v>49</v>
      </c>
      <c r="C48" s="13">
        <v>50414055.039614893</v>
      </c>
      <c r="D48" s="12">
        <v>0.85319639813593762</v>
      </c>
      <c r="E48" s="5">
        <f t="shared" si="0"/>
        <v>43013090.175226338</v>
      </c>
      <c r="F48" s="5">
        <f t="shared" si="1"/>
        <v>167173.68070179044</v>
      </c>
      <c r="G48" s="5">
        <f t="shared" si="2"/>
        <v>912741.03231147898</v>
      </c>
      <c r="H48" s="5">
        <f t="shared" si="4"/>
        <v>1079914.7130132695</v>
      </c>
      <c r="I48" s="5">
        <f t="shared" si="3"/>
        <v>89992.892751105785</v>
      </c>
      <c r="J48" s="6"/>
      <c r="K48" s="19"/>
    </row>
    <row r="49" spans="1:11" x14ac:dyDescent="0.25">
      <c r="A49" s="1">
        <v>61</v>
      </c>
      <c r="B49" s="2" t="s">
        <v>50</v>
      </c>
      <c r="C49" s="13">
        <v>110209822.88835242</v>
      </c>
      <c r="D49" s="12">
        <v>0.85416384178112381</v>
      </c>
      <c r="E49" s="5">
        <f t="shared" si="0"/>
        <v>94137245.720332339</v>
      </c>
      <c r="F49" s="5">
        <f t="shared" si="1"/>
        <v>365871.6403328958</v>
      </c>
      <c r="G49" s="5">
        <f t="shared" si="2"/>
        <v>1997599.4862890216</v>
      </c>
      <c r="H49" s="5">
        <f t="shared" si="4"/>
        <v>2363471.1266219174</v>
      </c>
      <c r="I49" s="5">
        <f t="shared" si="3"/>
        <v>196955.9272184931</v>
      </c>
      <c r="J49" s="6"/>
      <c r="K49" s="21"/>
    </row>
    <row r="50" spans="1:11" x14ac:dyDescent="0.25">
      <c r="A50" s="1">
        <v>62</v>
      </c>
      <c r="B50" s="2" t="s">
        <v>47</v>
      </c>
      <c r="C50" s="13">
        <v>285564730.50059521</v>
      </c>
      <c r="D50" s="12">
        <v>0.8134250738714276</v>
      </c>
      <c r="E50" s="5">
        <f t="shared" si="0"/>
        <v>232285512.00252098</v>
      </c>
      <c r="F50" s="5">
        <f t="shared" si="1"/>
        <v>902795.49451034085</v>
      </c>
      <c r="G50" s="5">
        <f t="shared" si="2"/>
        <v>4929116.1632998334</v>
      </c>
      <c r="H50" s="5">
        <f t="shared" si="4"/>
        <v>5831911.6578101749</v>
      </c>
      <c r="I50" s="5">
        <f t="shared" si="3"/>
        <v>485992.63815084792</v>
      </c>
      <c r="J50" s="6"/>
      <c r="K50" s="19"/>
    </row>
    <row r="51" spans="1:11" x14ac:dyDescent="0.25">
      <c r="A51" s="1">
        <v>63</v>
      </c>
      <c r="B51" s="2" t="s">
        <v>15</v>
      </c>
      <c r="C51" s="13">
        <v>417895708.05186641</v>
      </c>
      <c r="D51" s="12">
        <v>0.86037839787685466</v>
      </c>
      <c r="E51" s="5">
        <f t="shared" si="0"/>
        <v>359548439.77327859</v>
      </c>
      <c r="F51" s="5">
        <f t="shared" si="1"/>
        <v>1397412.6439793445</v>
      </c>
      <c r="G51" s="5">
        <f t="shared" si="2"/>
        <v>7629645.1323940959</v>
      </c>
      <c r="H51" s="5">
        <f t="shared" si="4"/>
        <v>9027057.7763734404</v>
      </c>
      <c r="I51" s="5">
        <f t="shared" si="3"/>
        <v>752254.8146977867</v>
      </c>
      <c r="J51" s="6"/>
      <c r="K51" s="19"/>
    </row>
    <row r="52" spans="1:11" x14ac:dyDescent="0.25">
      <c r="A52" s="1">
        <v>65</v>
      </c>
      <c r="B52" s="2" t="s">
        <v>65</v>
      </c>
      <c r="C52" s="13">
        <v>112196257.79689573</v>
      </c>
      <c r="D52" s="12">
        <v>0.80665291846400922</v>
      </c>
      <c r="E52" s="5">
        <f>C52*D52</f>
        <v>90503438.792606294</v>
      </c>
      <c r="F52" s="5">
        <f t="shared" si="1"/>
        <v>351748.57043503696</v>
      </c>
      <c r="G52" s="5">
        <f>E52/$E$58*$G$8</f>
        <v>1920489.8279752007</v>
      </c>
      <c r="H52" s="5">
        <f t="shared" si="4"/>
        <v>2272238.3984102379</v>
      </c>
      <c r="I52" s="5">
        <f t="shared" si="3"/>
        <v>189353.19986751981</v>
      </c>
      <c r="J52" s="6"/>
      <c r="K52" s="19"/>
    </row>
    <row r="53" spans="1:11" x14ac:dyDescent="0.25">
      <c r="A53" s="1">
        <v>2001</v>
      </c>
      <c r="B53" s="2" t="s">
        <v>51</v>
      </c>
      <c r="C53" s="13">
        <v>125024496.99262722</v>
      </c>
      <c r="D53" s="12">
        <v>0.84824142773906508</v>
      </c>
      <c r="E53" s="5">
        <f t="shared" si="0"/>
        <v>106050957.83138455</v>
      </c>
      <c r="F53" s="5">
        <f t="shared" si="1"/>
        <v>412175.1980710749</v>
      </c>
      <c r="G53" s="5">
        <f t="shared" si="2"/>
        <v>2250409.3599020224</v>
      </c>
      <c r="H53" s="5">
        <f t="shared" si="4"/>
        <v>2662584.5579730975</v>
      </c>
      <c r="I53" s="5">
        <f t="shared" si="3"/>
        <v>221882.04649775813</v>
      </c>
      <c r="J53" s="6"/>
      <c r="K53" s="19"/>
    </row>
    <row r="54" spans="1:11" x14ac:dyDescent="0.25">
      <c r="A54" s="1">
        <v>2004</v>
      </c>
      <c r="B54" s="2" t="s">
        <v>52</v>
      </c>
      <c r="C54" s="13">
        <v>303040058.25256622</v>
      </c>
      <c r="D54" s="12">
        <v>0.85334122008738589</v>
      </c>
      <c r="E54" s="5">
        <f t="shared" si="0"/>
        <v>258596573.04459736</v>
      </c>
      <c r="F54" s="5">
        <f t="shared" si="1"/>
        <v>1005055.4553653913</v>
      </c>
      <c r="G54" s="5">
        <f t="shared" si="2"/>
        <v>5487438.8720129794</v>
      </c>
      <c r="H54" s="5">
        <f t="shared" si="4"/>
        <v>6492494.3273783708</v>
      </c>
      <c r="I54" s="5">
        <f t="shared" si="3"/>
        <v>541041.19394819753</v>
      </c>
      <c r="J54" s="6"/>
      <c r="K54" s="19"/>
    </row>
    <row r="55" spans="1:11" x14ac:dyDescent="0.25">
      <c r="A55" s="1">
        <v>5050</v>
      </c>
      <c r="B55" s="2" t="s">
        <v>53</v>
      </c>
      <c r="C55" s="13">
        <v>407839290.57291418</v>
      </c>
      <c r="D55" s="12">
        <v>0.86304052538316045</v>
      </c>
      <c r="E55" s="5">
        <f t="shared" si="0"/>
        <v>351981835.6079433</v>
      </c>
      <c r="F55" s="5">
        <f t="shared" si="1"/>
        <v>1368004.4553656105</v>
      </c>
      <c r="G55" s="5">
        <f t="shared" si="2"/>
        <v>7469081.2187383818</v>
      </c>
      <c r="H55" s="5">
        <f t="shared" si="4"/>
        <v>8837085.6741039921</v>
      </c>
      <c r="I55" s="5">
        <f t="shared" si="3"/>
        <v>736423.80617533263</v>
      </c>
      <c r="J55" s="6"/>
      <c r="K55" s="19"/>
    </row>
    <row r="56" spans="1:11" x14ac:dyDescent="0.25">
      <c r="A56" s="1">
        <v>8992</v>
      </c>
      <c r="B56" s="2" t="s">
        <v>54</v>
      </c>
      <c r="C56" s="13">
        <v>215987810.35786557</v>
      </c>
      <c r="D56" s="12">
        <v>0.85909597702512885</v>
      </c>
      <c r="E56" s="5">
        <f t="shared" si="0"/>
        <v>185554258.96490878</v>
      </c>
      <c r="F56" s="5">
        <f t="shared" si="1"/>
        <v>721170.88808753015</v>
      </c>
      <c r="G56" s="5">
        <f t="shared" si="2"/>
        <v>3937475.4333500094</v>
      </c>
      <c r="H56" s="5">
        <f t="shared" si="4"/>
        <v>4658646.3214375395</v>
      </c>
      <c r="I56" s="5">
        <f t="shared" si="3"/>
        <v>388220.52678646165</v>
      </c>
      <c r="J56" s="6"/>
      <c r="K56" s="19"/>
    </row>
    <row r="57" spans="1:11" x14ac:dyDescent="0.25">
      <c r="A57" s="1">
        <v>5033</v>
      </c>
      <c r="B57" s="2" t="s">
        <v>64</v>
      </c>
      <c r="C57" s="14">
        <v>61675299.237856865</v>
      </c>
      <c r="D57" s="15">
        <v>0.80438749320210634</v>
      </c>
      <c r="E57" s="16">
        <f t="shared" si="0"/>
        <v>49610839.34642946</v>
      </c>
      <c r="F57" s="16">
        <f t="shared" si="1"/>
        <v>192816.33992027355</v>
      </c>
      <c r="G57" s="16">
        <f t="shared" si="2"/>
        <v>1052745.7695885177</v>
      </c>
      <c r="H57" s="16">
        <f t="shared" si="4"/>
        <v>1245562.1095087912</v>
      </c>
      <c r="I57" s="16">
        <f t="shared" si="3"/>
        <v>103796.84245906594</v>
      </c>
      <c r="J57" s="6"/>
      <c r="K57" s="19"/>
    </row>
    <row r="58" spans="1:11" x14ac:dyDescent="0.25">
      <c r="A58" s="1">
        <v>9999</v>
      </c>
      <c r="B58" s="2" t="s">
        <v>55</v>
      </c>
      <c r="C58" s="13">
        <f>SUM(C9:C57)</f>
        <v>17121290614.06538</v>
      </c>
      <c r="D58" s="12">
        <f>E58/C58</f>
        <v>0.84870992036862469</v>
      </c>
      <c r="E58" s="6">
        <f>SUM(E9:E57)</f>
        <v>14531009193.671511</v>
      </c>
      <c r="F58" s="6">
        <f t="shared" si="1"/>
        <v>56475884</v>
      </c>
      <c r="G58" s="6">
        <f t="shared" si="2"/>
        <v>308349116</v>
      </c>
      <c r="H58" s="6">
        <f>SUM(H9:H57)</f>
        <v>364825000</v>
      </c>
      <c r="I58" s="6">
        <f>SUM(I9:I57)</f>
        <v>30402083.333333328</v>
      </c>
      <c r="J58" s="6"/>
      <c r="K58" s="22"/>
    </row>
    <row r="59" spans="1:11" x14ac:dyDescent="0.25">
      <c r="E59" s="9"/>
      <c r="F59" s="11">
        <f>+F58/E58</f>
        <v>3.8865768541799669E-3</v>
      </c>
      <c r="G59" s="11">
        <f>+G58/E58</f>
        <v>2.1220075762823896E-2</v>
      </c>
      <c r="H59" s="9">
        <f>H58/E58</f>
        <v>2.5106652617003861E-2</v>
      </c>
      <c r="K59" s="22"/>
    </row>
    <row r="60" spans="1:11" x14ac:dyDescent="0.25">
      <c r="B60" s="17"/>
      <c r="K60" s="22"/>
    </row>
    <row r="61" spans="1:11" x14ac:dyDescent="0.25">
      <c r="K61" s="19"/>
    </row>
    <row r="62" spans="1:11" x14ac:dyDescent="0.25">
      <c r="K62" s="19"/>
    </row>
    <row r="63" spans="1:11" x14ac:dyDescent="0.25">
      <c r="K63" s="19"/>
    </row>
    <row r="64" spans="1:11" x14ac:dyDescent="0.25">
      <c r="K64" s="19"/>
    </row>
    <row r="65" spans="11:11" x14ac:dyDescent="0.25">
      <c r="K65" s="19"/>
    </row>
    <row r="66" spans="11:11" x14ac:dyDescent="0.25">
      <c r="K66" s="19"/>
    </row>
    <row r="67" spans="11:11" x14ac:dyDescent="0.25">
      <c r="K67" s="20"/>
    </row>
  </sheetData>
  <pageMargins left="0" right="0" top="0" bottom="0" header="0.3" footer="0.3"/>
  <pageSetup scale="70" orientation="portrait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D146CA-D206-4AA3-B1E4-892A03411B69}"/>
</file>

<file path=customXml/itemProps2.xml><?xml version="1.0" encoding="utf-8"?>
<ds:datastoreItem xmlns:ds="http://schemas.openxmlformats.org/officeDocument/2006/customXml" ds:itemID="{BDC32CA3-B6CC-483E-9906-D93A35224BA3}"/>
</file>

<file path=customXml/itemProps3.xml><?xml version="1.0" encoding="utf-8"?>
<ds:datastoreItem xmlns:ds="http://schemas.openxmlformats.org/officeDocument/2006/customXml" ds:itemID="{B683203F-00D5-47DF-8A38-BE7EADE41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FY2018</vt:lpstr>
      <vt:lpstr>'FY2018'!Print_Area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Caitlin Grim</cp:lastModifiedBy>
  <cp:lastPrinted>2016-06-16T13:41:57Z</cp:lastPrinted>
  <dcterms:created xsi:type="dcterms:W3CDTF">2013-10-01T19:39:49Z</dcterms:created>
  <dcterms:modified xsi:type="dcterms:W3CDTF">2017-06-15T19:37:01Z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889300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